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61" windowWidth="4635" windowHeight="6270" tabRatio="655" firstSheet="32" activeTab="44"/>
  </bookViews>
  <sheets>
    <sheet name="T-1" sheetId="1" r:id="rId1"/>
    <sheet name="T-2-3" sheetId="2" r:id="rId2"/>
    <sheet name="T-4" sheetId="3" r:id="rId3"/>
    <sheet name="T-5" sheetId="4" r:id="rId4"/>
    <sheet name="T-6" sheetId="5" r:id="rId5"/>
    <sheet name="T-7" sheetId="6" r:id="rId6"/>
    <sheet name="T-8" sheetId="7" r:id="rId7"/>
    <sheet name="T-9" sheetId="8" r:id="rId8"/>
    <sheet name="T-10" sheetId="9" r:id="rId9"/>
    <sheet name="T-11" sheetId="10" r:id="rId10"/>
    <sheet name="T-12" sheetId="11" r:id="rId11"/>
    <sheet name="T-13" sheetId="12" r:id="rId12"/>
    <sheet name="T-14" sheetId="13" r:id="rId13"/>
    <sheet name="T-15" sheetId="14" r:id="rId14"/>
    <sheet name="T-16" sheetId="15" r:id="rId15"/>
    <sheet name="T-17" sheetId="16" r:id="rId16"/>
    <sheet name="T-18-19" sheetId="17" r:id="rId17"/>
    <sheet name="T-20" sheetId="18" r:id="rId18"/>
    <sheet name="T-21" sheetId="19" r:id="rId19"/>
    <sheet name="T-22" sheetId="20" r:id="rId20"/>
    <sheet name="T-23" sheetId="21" r:id="rId21"/>
    <sheet name="T-24" sheetId="22" r:id="rId22"/>
    <sheet name="T-25" sheetId="23" r:id="rId23"/>
    <sheet name="T-26" sheetId="24" r:id="rId24"/>
    <sheet name="T-27" sheetId="25" r:id="rId25"/>
    <sheet name="T-28" sheetId="26" r:id="rId26"/>
    <sheet name="T-29" sheetId="27" r:id="rId27"/>
    <sheet name="T-30" sheetId="28" r:id="rId28"/>
    <sheet name="T-31" sheetId="29" r:id="rId29"/>
    <sheet name="T-32" sheetId="30" r:id="rId30"/>
    <sheet name="T-33" sheetId="31" r:id="rId31"/>
    <sheet name="T-34" sheetId="32" r:id="rId32"/>
    <sheet name="T-35" sheetId="33" r:id="rId33"/>
    <sheet name="T-36" sheetId="34" r:id="rId34"/>
    <sheet name="T-37" sheetId="35" r:id="rId35"/>
    <sheet name="T-38" sheetId="36" r:id="rId36"/>
    <sheet name="T-39" sheetId="37" r:id="rId37"/>
    <sheet name="T-40" sheetId="38" r:id="rId38"/>
    <sheet name="T-41" sheetId="39" r:id="rId39"/>
    <sheet name="T-42-43" sheetId="40" r:id="rId40"/>
    <sheet name="T-44-45" sheetId="41" r:id="rId41"/>
    <sheet name="T-46" sheetId="42" r:id="rId42"/>
    <sheet name="T-47" sheetId="43" r:id="rId43"/>
    <sheet name="T-48" sheetId="44" r:id="rId44"/>
    <sheet name="T-49" sheetId="45" r:id="rId45"/>
    <sheet name="T-50" sheetId="46" r:id="rId46"/>
  </sheets>
  <definedNames>
    <definedName name="_xlnm.Print_Area" localSheetId="0">'T-1'!$A$1:$D$48</definedName>
    <definedName name="_xlnm.Print_Area" localSheetId="8">'T-10'!$A$1:$G$34</definedName>
    <definedName name="_xlnm.Print_Area" localSheetId="9">'T-11'!$A$1:$O$41</definedName>
    <definedName name="_xlnm.Print_Area" localSheetId="10">'T-12'!$A$1:$F$42</definedName>
    <definedName name="_xlnm.Print_Area" localSheetId="16">'T-18-19'!$A$1:$G$69</definedName>
    <definedName name="_xlnm.Print_Area" localSheetId="18">'T-21'!$A$1:$F$45</definedName>
    <definedName name="_xlnm.Print_Area" localSheetId="19">'T-22'!$A$1:$F$23</definedName>
    <definedName name="_xlnm.Print_Area" localSheetId="20">'T-23'!$A$1:$S$39</definedName>
    <definedName name="_xlnm.Print_Area" localSheetId="21">'T-24'!$A$1:$E$40</definedName>
    <definedName name="_xlnm.Print_Area" localSheetId="23">'T-26'!$A$1:$M$48</definedName>
    <definedName name="_xlnm.Print_Area" localSheetId="26">'T-29'!$A$1:$D$41</definedName>
    <definedName name="_xlnm.Print_Area" localSheetId="27">'T-30'!$A$1:$D$41</definedName>
    <definedName name="_xlnm.Print_Area" localSheetId="28">'T-31'!$A$1:$K$53</definedName>
    <definedName name="_xlnm.Print_Area" localSheetId="29">'T-32'!$A$1:$K$50</definedName>
    <definedName name="_xlnm.Print_Area" localSheetId="30">'T-33'!$A$1:$E$40</definedName>
    <definedName name="_xlnm.Print_Area" localSheetId="31">'T-34'!$A$1:$E$40</definedName>
    <definedName name="_xlnm.Print_Area" localSheetId="32">'T-35'!$A$1:$E$40</definedName>
    <definedName name="_xlnm.Print_Area" localSheetId="34">'T-37'!$A$1:$E$40</definedName>
    <definedName name="_xlnm.Print_Area" localSheetId="2">'T-4'!$A$1:$I$33</definedName>
    <definedName name="_xlnm.Print_Area" localSheetId="37">'T-40'!$A$1:$H$40</definedName>
    <definedName name="_xlnm.Print_Area" localSheetId="40">'T-44-45'!$A$1:$H$48</definedName>
    <definedName name="_xlnm.Print_Area" localSheetId="43">'T-48'!$A$1:$G$44</definedName>
    <definedName name="_xlnm.Print_Area" localSheetId="3">'T-5'!$A$1:$G$47</definedName>
    <definedName name="_xlnm.Print_Area" localSheetId="45">'T-50'!$A$1:$G$45</definedName>
    <definedName name="_xlnm.Print_Area" localSheetId="5">'T-7'!$A$1:$G$41</definedName>
  </definedNames>
  <calcPr fullCalcOnLoad="1"/>
</workbook>
</file>

<file path=xl/sharedStrings.xml><?xml version="1.0" encoding="utf-8"?>
<sst xmlns="http://schemas.openxmlformats.org/spreadsheetml/2006/main" count="2931" uniqueCount="443">
  <si>
    <t>IMPRESE</t>
  </si>
  <si>
    <t>AMMINISTRAZIONI PUBBLICHE</t>
  </si>
  <si>
    <t>SETTORI ISTITUZIONALI</t>
  </si>
  <si>
    <t>Totale</t>
  </si>
  <si>
    <t>Spesa intra-muros</t>
  </si>
  <si>
    <t>Composizioni percentuali</t>
  </si>
  <si>
    <t>Variazioni percentuali su anno precedente</t>
  </si>
  <si>
    <t>Totale escluse università</t>
  </si>
  <si>
    <t xml:space="preserve">Enti di ricerca  </t>
  </si>
  <si>
    <t>Stato e altri enti pubblici</t>
  </si>
  <si>
    <t>UNIVERSITÀ</t>
  </si>
  <si>
    <t>ANNO 1999</t>
  </si>
  <si>
    <t xml:space="preserve">ANNO 2000 </t>
  </si>
  <si>
    <t>ANNO 2002 (a)</t>
  </si>
  <si>
    <t>(a) Stima su dati di previsione.</t>
  </si>
  <si>
    <t>ANNO 2001</t>
  </si>
  <si>
    <t>ANNO 2003 (a)</t>
  </si>
  <si>
    <t xml:space="preserve"> ANNI</t>
  </si>
  <si>
    <t>Spesa totale</t>
  </si>
  <si>
    <t>Spesa escluse università</t>
  </si>
  <si>
    <t>A prezzi correnti</t>
  </si>
  <si>
    <t>A prezzi costanti 1995 (a)</t>
  </si>
  <si>
    <t>Variazioni % su anno precedente</t>
  </si>
  <si>
    <t>Rapporto sul Pil (valore %)</t>
  </si>
  <si>
    <t>-</t>
  </si>
  <si>
    <t>(a) I dati sono espressi in euro per tutti gli anni considerati con riferimento al tasso di conversione di 1936,27.</t>
  </si>
  <si>
    <t>(b) Calcolati mediante il deflatore del Pil.</t>
  </si>
  <si>
    <t>(c) Dati di previsione.</t>
  </si>
  <si>
    <t>Spese correnti</t>
  </si>
  <si>
    <t>Spese in conto capitale</t>
  </si>
  <si>
    <t>Variazioni percentuali</t>
  </si>
  <si>
    <t>Spese di personale</t>
  </si>
  <si>
    <t>Beni e servizi</t>
  </si>
  <si>
    <t>Spese in c/capitale</t>
  </si>
  <si>
    <t>ANNO 2000</t>
  </si>
  <si>
    <t xml:space="preserve"> SETTORI  ISTITUZIONALI</t>
  </si>
  <si>
    <t>Valori assoluti</t>
  </si>
  <si>
    <t>Ricerca di base</t>
  </si>
  <si>
    <t>Ricerca applicata</t>
  </si>
  <si>
    <t>Sviluppo sperimen-tale</t>
  </si>
  <si>
    <t xml:space="preserve">Enti di ricerca </t>
  </si>
  <si>
    <t xml:space="preserve"> IMPRESE</t>
  </si>
  <si>
    <t>UNIVERSITÀ (a)</t>
  </si>
  <si>
    <t>(a) Il dato relativo alle università non è disponibile secondo tale disaggregazione.</t>
  </si>
  <si>
    <t>Enti di ricerca</t>
  </si>
  <si>
    <t>Totale amministrazioni pubbliche</t>
  </si>
  <si>
    <t>Migliaia di euro</t>
  </si>
  <si>
    <t>Amministrazioni centrali</t>
  </si>
  <si>
    <t>Amministrazioni locali</t>
  </si>
  <si>
    <t>Estero</t>
  </si>
  <si>
    <t>Amministrazioni pubbliche</t>
  </si>
  <si>
    <t>Imprese</t>
  </si>
  <si>
    <t>ALTRE ENTRATE</t>
  </si>
  <si>
    <t>TOTALE</t>
  </si>
  <si>
    <t>Anno 1999</t>
  </si>
  <si>
    <t>Anno 2000</t>
  </si>
  <si>
    <t>Anno 2001</t>
  </si>
  <si>
    <t>Altre (Cnr, Enea, università,ecc.)</t>
  </si>
  <si>
    <t>IMPRESE ITALIANE</t>
  </si>
  <si>
    <t>Imprese dello stesso gruppo</t>
  </si>
  <si>
    <t>Altre imprese</t>
  </si>
  <si>
    <t>Autofinanziamento</t>
  </si>
  <si>
    <t>ESTERO</t>
  </si>
  <si>
    <t>Imprese stesso gruppo</t>
  </si>
  <si>
    <t>Istituzioni e organismi internazionali</t>
  </si>
  <si>
    <t>ALTRI SOGGETTI PRIVATI ITALIANI</t>
  </si>
  <si>
    <t>SETTORI ESECUTORI</t>
  </si>
  <si>
    <t>Università</t>
  </si>
  <si>
    <t>AMMINISTRAZIONE PUBBLICA</t>
  </si>
  <si>
    <t>2002 (a)</t>
  </si>
  <si>
    <t>2003 (a)</t>
  </si>
  <si>
    <t>AMMINISTRAZIONI PUBBLICHE (b)</t>
  </si>
  <si>
    <t xml:space="preserve"> Ricerca di base</t>
  </si>
  <si>
    <t xml:space="preserve"> Ricerca applicata</t>
  </si>
  <si>
    <t xml:space="preserve"> Sviluppo sperimentale</t>
  </si>
  <si>
    <t xml:space="preserve"> Totale</t>
  </si>
  <si>
    <t>(b) Il dato previsionale delle università non è disponibile secondo tale disaggregazione.</t>
  </si>
  <si>
    <t xml:space="preserve">TIPOLOGIE DI SPESA </t>
  </si>
  <si>
    <t>Composizione percentuale</t>
  </si>
  <si>
    <t xml:space="preserve"> Spese correnti</t>
  </si>
  <si>
    <t xml:space="preserve"> Spese in conto capitale</t>
  </si>
  <si>
    <t xml:space="preserve">(a) </t>
  </si>
  <si>
    <t xml:space="preserve">(b) </t>
  </si>
  <si>
    <t>1999</t>
  </si>
  <si>
    <t>2000</t>
  </si>
  <si>
    <t>2001</t>
  </si>
  <si>
    <t>1999/98</t>
  </si>
  <si>
    <t>2000/99</t>
  </si>
  <si>
    <t xml:space="preserve">  Enti di ricerca</t>
  </si>
  <si>
    <t xml:space="preserve">  Altre istituzioni pubbliche</t>
  </si>
  <si>
    <t>Ricerca-tori</t>
  </si>
  <si>
    <t>Tecnici</t>
  </si>
  <si>
    <t>Altro perso-nale</t>
  </si>
  <si>
    <t>Ricer-catori</t>
  </si>
  <si>
    <t>RICERCA DI BASE</t>
  </si>
  <si>
    <t>Altre istituzioni pubbliche</t>
  </si>
  <si>
    <t xml:space="preserve"> UNIVERSITÀ (a)</t>
  </si>
  <si>
    <t>RICERCA APPLICATA</t>
  </si>
  <si>
    <t>SVILUPPO SPERIMENTALE</t>
  </si>
  <si>
    <t>Dati assoluti</t>
  </si>
  <si>
    <t>LAUREATI</t>
  </si>
  <si>
    <t>DIPLOMATI</t>
  </si>
  <si>
    <t>ALTRO TITOLO</t>
  </si>
  <si>
    <t>n.d.</t>
  </si>
  <si>
    <t>SETTORI  ISTITUZIONALI</t>
  </si>
  <si>
    <t>Ricercatori</t>
  </si>
  <si>
    <t>Stato ed altri enti pub.</t>
  </si>
  <si>
    <t>Enti di ricerca e altri soggetti pubblici</t>
  </si>
  <si>
    <t>SOGGETTI E ORGANISMI PRIVATI ITALIANI</t>
  </si>
  <si>
    <t>di cui: Imprese</t>
  </si>
  <si>
    <t xml:space="preserve">UNIVERSITÀ </t>
  </si>
  <si>
    <t>Soggetti e organismi privati italiani</t>
  </si>
  <si>
    <t>2002 (c)</t>
  </si>
  <si>
    <t>2003 (c)</t>
  </si>
  <si>
    <t>Laureati</t>
  </si>
  <si>
    <t>Diplomati</t>
  </si>
  <si>
    <t>Con altro titolo</t>
  </si>
  <si>
    <t>AMMINISTRAZIONI PUBBLICHE (a)</t>
  </si>
  <si>
    <t xml:space="preserve">Altro personale </t>
  </si>
  <si>
    <t>Totale (a)</t>
  </si>
  <si>
    <t xml:space="preserve">Totale </t>
  </si>
  <si>
    <t>ANNI</t>
  </si>
  <si>
    <t xml:space="preserve">Personale </t>
  </si>
  <si>
    <t>di cui: Ricercatori</t>
  </si>
  <si>
    <t>REGIONI</t>
  </si>
  <si>
    <t>Ammini-strazioni pubbliche</t>
  </si>
  <si>
    <t>Piemonte e 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</si>
  <si>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</si>
  <si>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</si>
  <si>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</si>
  <si>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</si>
  <si>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</si>
  <si>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</si>
  <si>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</si>
  <si>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</si>
  <si>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</si>
  <si>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</si>
  <si>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 e Molise</t>
  </si>
  <si>
    <t>Campania</t>
  </si>
  <si>
    <t>Puglia, Basilicata e Calabria</t>
  </si>
  <si>
    <t>Sicilia</t>
  </si>
  <si>
    <t>Sardegna</t>
  </si>
  <si>
    <t>Esplorazione e utilizzazione dell'ambiente terrestre</t>
  </si>
  <si>
    <t>Infrastrutture e pianificazione del territorio</t>
  </si>
  <si>
    <t>Controllo e tutela dell'ambiente</t>
  </si>
  <si>
    <t>Protezione e promozione della salute umana</t>
  </si>
  <si>
    <t>di cui: Ricerche mediche, trattamento ospedaliero, chirurgia</t>
  </si>
  <si>
    <t>Medicina preventiva</t>
  </si>
  <si>
    <t>Ingegneria biomedica e farmaci</t>
  </si>
  <si>
    <t>Medicina del lavoro</t>
  </si>
  <si>
    <t>Nutrizione e igiene alimentare</t>
  </si>
  <si>
    <t>Medicina sociale</t>
  </si>
  <si>
    <t>Strutture ospedaliere e organizzazione dei servizi sanitari</t>
  </si>
  <si>
    <t>Produzione, distribuzione e uso razionale dell'energia</t>
  </si>
  <si>
    <t>Produzione e tecnologia agricole</t>
  </si>
  <si>
    <t>di cui: Prodotti animali</t>
  </si>
  <si>
    <t>Pesca e piscicoltura</t>
  </si>
  <si>
    <t>Medicina veterinaria</t>
  </si>
  <si>
    <t>Colture vegetali</t>
  </si>
  <si>
    <t>Tecnologia alimentare</t>
  </si>
  <si>
    <t>Produzione e tecnologia industriali</t>
  </si>
  <si>
    <t>Strutture e relazioni sociali</t>
  </si>
  <si>
    <t>di cui: Istruzione, formazione, perfezionamento e aggiornamento</t>
  </si>
  <si>
    <t>Esplorazione e utilizzazione dello spazio</t>
  </si>
  <si>
    <t>Ricerche non orientate verso obiettivi socio-economici</t>
  </si>
  <si>
    <t>Stato ed altri enti pubblici</t>
  </si>
  <si>
    <t xml:space="preserve"> </t>
  </si>
  <si>
    <t>Piemonte</t>
  </si>
  <si>
    <t>Valle d'Aosta</t>
  </si>
  <si>
    <t>Abruzzo</t>
  </si>
  <si>
    <t>Molise</t>
  </si>
  <si>
    <t>Puglia</t>
  </si>
  <si>
    <t>Basilicata</t>
  </si>
  <si>
    <t>Calabria</t>
  </si>
  <si>
    <t>CLASSI DI ETÀ</t>
  </si>
  <si>
    <t>Maschi</t>
  </si>
  <si>
    <t>Femmine</t>
  </si>
  <si>
    <t>Fino a 24 anni</t>
  </si>
  <si>
    <t>25-29 anni</t>
  </si>
  <si>
    <t>30-39 anni</t>
  </si>
  <si>
    <t>40-49 anni</t>
  </si>
  <si>
    <t>50-59 anni</t>
  </si>
  <si>
    <t>60 e oltre</t>
  </si>
  <si>
    <t>Acquisto beni e servizi</t>
  </si>
  <si>
    <t>Totale spese correnti</t>
  </si>
  <si>
    <t>Spese in          conto  capitale</t>
  </si>
  <si>
    <r>
      <t xml:space="preserve">17 - </t>
    </r>
    <r>
      <rPr>
        <sz val="7"/>
        <rFont val="Arial"/>
        <family val="2"/>
      </rPr>
      <t xml:space="preserve">Industrie tessili </t>
    </r>
  </si>
  <si>
    <r>
      <t xml:space="preserve">18 - </t>
    </r>
    <r>
      <rPr>
        <sz val="7"/>
        <rFont val="Arial"/>
        <family val="2"/>
      </rPr>
      <t>Confezione di articoli di vestiario; preparazione e tintura di pellicce</t>
    </r>
  </si>
  <si>
    <r>
      <t>19</t>
    </r>
    <r>
      <rPr>
        <sz val="7"/>
        <rFont val="Arial"/>
        <family val="2"/>
      </rPr>
      <t xml:space="preserve"> - Preparazione e concia del cuoio; fabbricazione di articoli da viaggio, borse, articoli da correggiaio, selleria e calzature</t>
    </r>
  </si>
  <si>
    <r>
      <t>20</t>
    </r>
    <r>
      <rPr>
        <sz val="7"/>
        <rFont val="Arial"/>
        <family val="2"/>
      </rPr>
      <t xml:space="preserve"> - Industria del legno e dei prodotti in legno e sughero, esclusi i mobili; fabbricazione di articoli di paglia e materiali da intreccio</t>
    </r>
  </si>
  <si>
    <r>
      <t>21</t>
    </r>
    <r>
      <rPr>
        <sz val="7"/>
        <rFont val="Arial"/>
        <family val="2"/>
      </rPr>
      <t xml:space="preserve"> - Fabbricazione della pasta-carta, della carta e dei prodotti di carta</t>
    </r>
  </si>
  <si>
    <r>
      <t>22</t>
    </r>
    <r>
      <rPr>
        <sz val="7"/>
        <rFont val="Arial"/>
        <family val="2"/>
      </rPr>
      <t xml:space="preserve"> - Editoria, stampa e riproduzione di supporti registrati</t>
    </r>
  </si>
  <si>
    <r>
      <t>24</t>
    </r>
    <r>
      <rPr>
        <sz val="7"/>
        <rFont val="Arial"/>
        <family val="2"/>
      </rPr>
      <t xml:space="preserve"> - Fabbricazione di prodotti chimici e di fibre sintetiche e artificiali</t>
    </r>
  </si>
  <si>
    <r>
      <t>244</t>
    </r>
    <r>
      <rPr>
        <sz val="7"/>
        <rFont val="Arial"/>
        <family val="2"/>
      </rPr>
      <t xml:space="preserve"> - Fabbricazione di prodotti farmaceutici di prodotti chimici e botanici per usi medicinali</t>
    </r>
  </si>
  <si>
    <r>
      <t>25</t>
    </r>
    <r>
      <rPr>
        <sz val="7"/>
        <rFont val="Arial"/>
        <family val="2"/>
      </rPr>
      <t xml:space="preserve"> - Fabbricazione di articoli in gomma e materie plastiche</t>
    </r>
  </si>
  <si>
    <r>
      <t>26</t>
    </r>
    <r>
      <rPr>
        <sz val="7"/>
        <rFont val="Arial"/>
        <family val="2"/>
      </rPr>
      <t xml:space="preserve"> - Fabbricazione di prodotti della lavorazione di minerali non metalliferi</t>
    </r>
  </si>
  <si>
    <r>
      <t>27</t>
    </r>
    <r>
      <rPr>
        <sz val="7"/>
        <rFont val="Arial"/>
        <family val="2"/>
      </rPr>
      <t xml:space="preserve"> - Produzione di metalli e loro leghe</t>
    </r>
  </si>
  <si>
    <r>
      <t>28</t>
    </r>
    <r>
      <rPr>
        <sz val="7"/>
        <rFont val="Arial"/>
        <family val="2"/>
      </rPr>
      <t xml:space="preserve"> - Fabbricazione e lavorazione dei prodotti in metallo, escluse macchine e impianti</t>
    </r>
  </si>
  <si>
    <r>
      <t>29</t>
    </r>
    <r>
      <rPr>
        <sz val="7"/>
        <rFont val="Arial"/>
        <family val="2"/>
      </rPr>
      <t xml:space="preserve"> - Fabbricazione di macchine ed apparecchi meccanici, compresi l'installazione, il montaggio, la riparazione e manutenzione</t>
    </r>
  </si>
  <si>
    <r>
      <t>30</t>
    </r>
    <r>
      <rPr>
        <sz val="7"/>
        <rFont val="Arial"/>
        <family val="2"/>
      </rPr>
      <t xml:space="preserve"> - Fabbricazione di macchine per ufficio, di elaboratori e sistemi informatici</t>
    </r>
  </si>
  <si>
    <r>
      <t>31</t>
    </r>
    <r>
      <rPr>
        <sz val="7"/>
        <rFont val="Arial"/>
        <family val="2"/>
      </rPr>
      <t xml:space="preserve"> - Fabbricazione di macchine ed apparecchi elettrici n.c.a.</t>
    </r>
  </si>
  <si>
    <r>
      <t>32</t>
    </r>
    <r>
      <rPr>
        <sz val="7"/>
        <rFont val="Arial"/>
        <family val="2"/>
      </rPr>
      <t xml:space="preserve"> - Fabbricazione di apparecchi radiotelevisivi e di apparecchiature per le comunicazioni</t>
    </r>
  </si>
  <si>
    <r>
      <t>33</t>
    </r>
    <r>
      <rPr>
        <sz val="7"/>
        <rFont val="Arial"/>
        <family val="2"/>
      </rPr>
      <t xml:space="preserve"> - Fabbricazione di apparecchi medicali, di appa-recchi di precisione, di strumenti ottici e di orologi</t>
    </r>
  </si>
  <si>
    <r>
      <t>34</t>
    </r>
    <r>
      <rPr>
        <sz val="7"/>
        <rFont val="Arial"/>
        <family val="2"/>
      </rPr>
      <t xml:space="preserve"> - Fabbricazione di autoveicoli, rimorchi e semirimorchi</t>
    </r>
  </si>
  <si>
    <r>
      <t>35</t>
    </r>
    <r>
      <rPr>
        <sz val="7"/>
        <rFont val="Arial"/>
        <family val="2"/>
      </rPr>
      <t xml:space="preserve"> - Fabbricazione di altri mezzi di trasporto</t>
    </r>
  </si>
  <si>
    <r>
      <t xml:space="preserve">36 e 37 </t>
    </r>
    <r>
      <rPr>
        <sz val="7"/>
        <rFont val="Arial"/>
        <family val="2"/>
      </rPr>
      <t>- Fabbricazione di mobili; altre industrie manifatturiere; recupero e preparazione per il riciclaggio</t>
    </r>
  </si>
  <si>
    <r>
      <t xml:space="preserve">40 e 41 </t>
    </r>
    <r>
      <rPr>
        <sz val="7"/>
        <rFont val="Arial"/>
        <family val="2"/>
      </rPr>
      <t>- Produzione di energia elettrica, di gas, di vapore e acqua calda; raccolta, depurazione e distribuzione d'acqua</t>
    </r>
  </si>
  <si>
    <r>
      <t>45</t>
    </r>
    <r>
      <rPr>
        <sz val="7"/>
        <rFont val="Arial"/>
        <family val="2"/>
      </rPr>
      <t xml:space="preserve"> - Costruzioni </t>
    </r>
  </si>
  <si>
    <r>
      <t xml:space="preserve">50, 51, 52 e 55 </t>
    </r>
    <r>
      <rPr>
        <sz val="7"/>
        <rFont val="Arial"/>
        <family val="2"/>
      </rPr>
      <t>- Commercio, manutenzione e riparazione di autoveicoli e motocicli; vendita al dettaglio di carburante per autotrazione; Commercio all'ingrosso e intermediari del commercio; Commercio al dettaglio; Alberghi e ristoraniti</t>
    </r>
  </si>
  <si>
    <r>
      <t>60,-63 e 64</t>
    </r>
    <r>
      <rPr>
        <sz val="7"/>
        <rFont val="Arial"/>
        <family val="2"/>
      </rPr>
      <t xml:space="preserve"> - Trasporti terrestri; trasporti mediante condotte; Attività di supporto ed ausiliarie dei trasporti; attività delle agenzie di viaggio; Poste e telecomunicazioni</t>
    </r>
  </si>
  <si>
    <r>
      <t xml:space="preserve">70 e 71 </t>
    </r>
    <r>
      <rPr>
        <sz val="7"/>
        <rFont val="Arial"/>
        <family val="2"/>
      </rPr>
      <t>- Attività immobiliari; Noleggio di macchinari e attrezzature</t>
    </r>
  </si>
  <si>
    <r>
      <t>72</t>
    </r>
    <r>
      <rPr>
        <sz val="7"/>
        <rFont val="Arial"/>
        <family val="2"/>
      </rPr>
      <t xml:space="preserve"> - Informatica e attività connesse</t>
    </r>
  </si>
  <si>
    <r>
      <t>73</t>
    </r>
    <r>
      <rPr>
        <sz val="7"/>
        <rFont val="Arial"/>
        <family val="2"/>
      </rPr>
      <t xml:space="preserve"> - Ricerca e sviluppo</t>
    </r>
  </si>
  <si>
    <r>
      <t>74</t>
    </r>
    <r>
      <rPr>
        <sz val="7"/>
        <rFont val="Arial"/>
        <family val="2"/>
      </rPr>
      <t xml:space="preserve"> - Altre attività professionali ed imprenditoriali</t>
    </r>
  </si>
  <si>
    <r>
      <t xml:space="preserve"> 85-90-92 e 93 - </t>
    </r>
    <r>
      <rPr>
        <sz val="7"/>
        <rFont val="Arial"/>
        <family val="2"/>
      </rPr>
      <t>Sanità e altri servizi sociali; Smaltimento dei rifiuti solidi, delle acque di scarico e simili; Attività ricreative, culturali e sportive; Altre attività dei servizi</t>
    </r>
  </si>
  <si>
    <t>CLASSI DI ADDETTI</t>
  </si>
  <si>
    <t>Altre spese correnti</t>
  </si>
  <si>
    <t>Fino a 49</t>
  </si>
  <si>
    <t>50-99</t>
  </si>
  <si>
    <t>100-249</t>
  </si>
  <si>
    <t>250-499</t>
  </si>
  <si>
    <t>500-999</t>
  </si>
  <si>
    <t>1.000 e oltre</t>
  </si>
  <si>
    <t>Sviluppo sperimentale</t>
  </si>
  <si>
    <t>100-199</t>
  </si>
  <si>
    <t>200-499</t>
  </si>
  <si>
    <t>Imprese italiane</t>
  </si>
  <si>
    <t>Altri soggetti privati</t>
  </si>
  <si>
    <t>Università pubbliche e private italiane</t>
  </si>
  <si>
    <t>Centrali</t>
  </si>
  <si>
    <t>Enti  territoriali</t>
  </si>
  <si>
    <t>Cnr e altri enti pubblici</t>
  </si>
  <si>
    <t>Impresa stessa (autofinan-ziamento)</t>
  </si>
  <si>
    <t>Istituzioni e organismi interna-zionali</t>
  </si>
  <si>
    <t>Locali</t>
  </si>
  <si>
    <t>Cnr e altri          enti pubblici</t>
  </si>
  <si>
    <t>Personale di R&amp;S</t>
  </si>
  <si>
    <t>Numero</t>
  </si>
  <si>
    <t>e.t.p. (a)</t>
  </si>
  <si>
    <t>Basilicata e Calabria</t>
  </si>
  <si>
    <t>(a) Equivalente tempo pieno.</t>
  </si>
  <si>
    <r>
      <t>Spesa per R&amp;S</t>
    </r>
    <r>
      <rPr>
        <i/>
        <sz val="7"/>
        <rFont val="Arial"/>
        <family val="2"/>
      </rPr>
      <t xml:space="preserve"> intra-muros</t>
    </r>
  </si>
  <si>
    <r>
      <t xml:space="preserve">Spesa per R&amp;S </t>
    </r>
    <r>
      <rPr>
        <i/>
        <sz val="7"/>
        <rFont val="Arial"/>
        <family val="2"/>
      </rPr>
      <t>(migliaia di euro)</t>
    </r>
  </si>
  <si>
    <t>Imprese estere</t>
  </si>
  <si>
    <t>Istituzioni e organismi stranieri</t>
  </si>
  <si>
    <t>Altro personale</t>
  </si>
  <si>
    <t>Oltre 60 anni</t>
  </si>
  <si>
    <t>60 anni ed oltre</t>
  </si>
  <si>
    <t>25-29             anni</t>
  </si>
  <si>
    <t>30-39                  anni</t>
  </si>
  <si>
    <t>40-49                 anni</t>
  </si>
  <si>
    <t>50-59                 anni</t>
  </si>
  <si>
    <t>60 anni               ed oltre</t>
  </si>
  <si>
    <t>Strutture aziendali impegnate in R&amp;S</t>
  </si>
  <si>
    <t>Soltanto laboratori di ricerca</t>
  </si>
  <si>
    <t>Soltanto in strutture di progettazione</t>
  </si>
  <si>
    <t>Soltanto in strutture di produzione</t>
  </si>
  <si>
    <t>Laboratori di ricerca e strutture di progettazione</t>
  </si>
  <si>
    <t>Laboratori di ricerca e strutture di produzione</t>
  </si>
  <si>
    <t>Strutture di progettazione e strutture di produzione</t>
  </si>
  <si>
    <t>Altre tipologie organizzative</t>
  </si>
  <si>
    <t>ATTIVITÀ ECONOMICHE</t>
  </si>
  <si>
    <t>Industria in senso stretto</t>
  </si>
  <si>
    <t>Costruzioni</t>
  </si>
  <si>
    <t>Servizi</t>
  </si>
  <si>
    <t>Imprese che hanno ricevuto una commessa (%)</t>
  </si>
  <si>
    <t>Soggetti committenti</t>
  </si>
  <si>
    <t>Enti o imprese in Italia</t>
  </si>
  <si>
    <t>Enti o imprese estere</t>
  </si>
  <si>
    <t>di cui da enti pubblici</t>
  </si>
  <si>
    <t>da cui da imprese</t>
  </si>
  <si>
    <t>di cui da imprese residenti all'estero</t>
  </si>
  <si>
    <t>di cui da istituzioni comunitarie</t>
  </si>
  <si>
    <t xml:space="preserve">Strutture che hanno collaborato con l'impresa </t>
  </si>
  <si>
    <t>ITALIA</t>
  </si>
  <si>
    <t>di cui università</t>
  </si>
  <si>
    <t>di cui imprese</t>
  </si>
  <si>
    <t>Partecipazione a programmi di ricerca</t>
  </si>
  <si>
    <t>Imprese che hanno partecipato a programmi di ricerca nazionali o internazionali</t>
  </si>
  <si>
    <t>Solo Ue</t>
  </si>
  <si>
    <t>Solo internazionali</t>
  </si>
  <si>
    <t>Solo nazionali</t>
  </si>
  <si>
    <t>In ambito Ue e in ambito internazionale</t>
  </si>
  <si>
    <t xml:space="preserve">Altri </t>
  </si>
  <si>
    <t>PAESI</t>
  </si>
  <si>
    <t>1996</t>
  </si>
  <si>
    <t>1997</t>
  </si>
  <si>
    <t>1998</t>
  </si>
  <si>
    <t>Australia</t>
  </si>
  <si>
    <t>Austria</t>
  </si>
  <si>
    <t>Belgio</t>
  </si>
  <si>
    <t>Canada</t>
  </si>
  <si>
    <t>Corea</t>
  </si>
  <si>
    <t>Danimarca</t>
  </si>
  <si>
    <t>Finlandia</t>
  </si>
  <si>
    <t>Francia</t>
  </si>
  <si>
    <t>Germania</t>
  </si>
  <si>
    <t>Giappone</t>
  </si>
  <si>
    <t>Grecia</t>
  </si>
  <si>
    <t>Irlanda</t>
  </si>
  <si>
    <t>Islanda</t>
  </si>
  <si>
    <t>Italia</t>
  </si>
  <si>
    <t>Lussemburgo</t>
  </si>
  <si>
    <t>Messico</t>
  </si>
  <si>
    <t>Norvegia</t>
  </si>
  <si>
    <t>Nuova Zelanda</t>
  </si>
  <si>
    <t>Paesi Bassi</t>
  </si>
  <si>
    <t>Polonia</t>
  </si>
  <si>
    <t>Portogallo</t>
  </si>
  <si>
    <t>Slovacchia</t>
  </si>
  <si>
    <t>Spagna</t>
  </si>
  <si>
    <t>Stati Uniti</t>
  </si>
  <si>
    <t>Svezia</t>
  </si>
  <si>
    <t>Svizzera</t>
  </si>
  <si>
    <t>Turchia</t>
  </si>
  <si>
    <t>Ungheria</t>
  </si>
  <si>
    <t>(a) Dati provvisori.</t>
  </si>
  <si>
    <t>PAESE</t>
  </si>
  <si>
    <r>
      <t xml:space="preserve">65-66 e 67 - </t>
    </r>
    <r>
      <rPr>
        <sz val="7"/>
        <rFont val="Arial"/>
        <family val="2"/>
      </rPr>
      <t xml:space="preserve">Intermediazione monetaria e finanziaria; Assicurazioni e fondi pensione, escluse le assicurazioni sociali obbligatorie; attività ausiliarie dell'intermediazione finanziaria </t>
    </r>
  </si>
  <si>
    <r>
      <t>15 -</t>
    </r>
    <r>
      <rPr>
        <sz val="7"/>
        <rFont val="Arial"/>
        <family val="2"/>
      </rPr>
      <t xml:space="preserve"> Industrie alimentari e delle bevande</t>
    </r>
  </si>
  <si>
    <r>
      <t xml:space="preserve">11, 14 e 23 - </t>
    </r>
    <r>
      <rPr>
        <sz val="7"/>
        <rFont val="Arial"/>
        <family val="2"/>
      </rPr>
      <t>Estrazione di petrolio greggio e di gas naturale; Altre industrie estrattive; Fabricazione di coke, raffinerie di petrolio, trattamento dei combustibili nucleari</t>
    </r>
  </si>
  <si>
    <t>Regno Unito</t>
  </si>
  <si>
    <t>Repubblica Ceca</t>
  </si>
  <si>
    <t>Repubblica Slovacca</t>
  </si>
  <si>
    <t xml:space="preserve">Islanda </t>
  </si>
  <si>
    <t xml:space="preserve">Numero </t>
  </si>
  <si>
    <t>Unità in e.t.p.</t>
  </si>
  <si>
    <r>
      <t xml:space="preserve">15 </t>
    </r>
    <r>
      <rPr>
        <sz val="7"/>
        <rFont val="Arial"/>
        <family val="2"/>
      </rPr>
      <t xml:space="preserve">- Industrie alimentari e delle bevande </t>
    </r>
  </si>
  <si>
    <r>
      <t>65, 66 e 67 -</t>
    </r>
    <r>
      <rPr>
        <sz val="7"/>
        <rFont val="Arial"/>
        <family val="2"/>
      </rPr>
      <t xml:space="preserve"> Intermediazione monetaria e finanziaria; Assicurazioni e fondi pensione, escluse le assicurazioni sociali obbligatorie; attività ausiliarie dell'intermediazione finanziaria</t>
    </r>
  </si>
  <si>
    <t>Tecnici e altro personale</t>
  </si>
  <si>
    <t>CLASSE DI ADDETTI</t>
  </si>
  <si>
    <r>
      <t xml:space="preserve">50, 51, 52 e 55 </t>
    </r>
    <r>
      <rPr>
        <sz val="7"/>
        <rFont val="Arial"/>
        <family val="2"/>
      </rPr>
      <t>- Commercio, manutenzione e riparazione di autoveicoli e motocicli; vendita al dettaglio di carburante per autotrazione; Commercio all'ingrosso e intermediari del commercio; Commercio al dettaglio; Alberghi e ristoranti</t>
    </r>
  </si>
  <si>
    <r>
      <t>60-63 e 64</t>
    </r>
    <r>
      <rPr>
        <sz val="7"/>
        <rFont val="Arial"/>
        <family val="2"/>
      </rPr>
      <t xml:space="preserve"> - Trasporti terrestri; trasporti mediante condotte; Attività di supporto ed ausiliarie dei trasporti; attività delle agenzie di viaggio; Poste e telecomunicazioni</t>
    </r>
  </si>
  <si>
    <t xml:space="preserve">Totale escluse università </t>
  </si>
  <si>
    <t/>
  </si>
  <si>
    <t xml:space="preserve">Tavola 1  - </t>
  </si>
  <si>
    <t>Tavola 2 -</t>
  </si>
  <si>
    <t xml:space="preserve">Tavola 3 - </t>
  </si>
  <si>
    <t xml:space="preserve">Tavola 4 - </t>
  </si>
  <si>
    <t xml:space="preserve">Tavola 5 - </t>
  </si>
  <si>
    <t xml:space="preserve">Tavola 6 - </t>
  </si>
  <si>
    <t xml:space="preserve">Tavola 7 - </t>
  </si>
  <si>
    <t xml:space="preserve">Tavola 8 - </t>
  </si>
  <si>
    <t xml:space="preserve">Tavola 9 - </t>
  </si>
  <si>
    <t xml:space="preserve">Tavola 10 - </t>
  </si>
  <si>
    <t>Tavola 11 -</t>
  </si>
  <si>
    <t xml:space="preserve">Tavola 12 - </t>
  </si>
  <si>
    <t>Tavola 13 -</t>
  </si>
  <si>
    <t xml:space="preserve">Tavola 14 - </t>
  </si>
  <si>
    <t xml:space="preserve">Tavola 15 - </t>
  </si>
  <si>
    <t>Tavola 16 -</t>
  </si>
  <si>
    <t xml:space="preserve">Tavola 17 - </t>
  </si>
  <si>
    <t xml:space="preserve">Tavola 18 - </t>
  </si>
  <si>
    <t>Tavola 20 -</t>
  </si>
  <si>
    <t>Tavola 21 -</t>
  </si>
  <si>
    <t>Tavola 22 -</t>
  </si>
  <si>
    <t>Tavola 23 -</t>
  </si>
  <si>
    <r>
      <t xml:space="preserve">Tavola 23 </t>
    </r>
    <r>
      <rPr>
        <sz val="9"/>
        <rFont val="Arial"/>
        <family val="2"/>
      </rPr>
      <t>segue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</t>
    </r>
  </si>
  <si>
    <t>Tavola 24 -</t>
  </si>
  <si>
    <t>Tavola 25 -</t>
  </si>
  <si>
    <t>Tavola 26 -</t>
  </si>
  <si>
    <r>
      <t xml:space="preserve">Tavola 26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</si>
  <si>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27 -</t>
  </si>
  <si>
    <t xml:space="preserve">Tavola 28 - </t>
  </si>
  <si>
    <t>Tavola 29 -</t>
  </si>
  <si>
    <t>Tavola 30 -</t>
  </si>
  <si>
    <t>Tavola 31 -</t>
  </si>
  <si>
    <t>Tavola 32 -</t>
  </si>
  <si>
    <t>Tavola 33 -</t>
  </si>
  <si>
    <t>Tavola 34 -</t>
  </si>
  <si>
    <t>Tavola 35 -</t>
  </si>
  <si>
    <t>Tavola 36 -</t>
  </si>
  <si>
    <t>Tavola 37 -</t>
  </si>
  <si>
    <r>
      <t xml:space="preserve">Tavola 38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</t>
    </r>
  </si>
  <si>
    <t>Tavola 38 -</t>
  </si>
  <si>
    <t>Tavola 39 -</t>
  </si>
  <si>
    <t>Tavola 40 -</t>
  </si>
  <si>
    <t>Tavola 41 -</t>
  </si>
  <si>
    <t>Tavola 42 -</t>
  </si>
  <si>
    <t>Tavola 43 -</t>
  </si>
  <si>
    <t>Tavola 44 -</t>
  </si>
  <si>
    <t>Tavola 45 -</t>
  </si>
  <si>
    <t>Tavola 46 -</t>
  </si>
  <si>
    <t>Tavola 47 -</t>
  </si>
  <si>
    <t>Tavola 48 -</t>
  </si>
  <si>
    <t>Tavola 49 -</t>
  </si>
  <si>
    <t>Tavola 50 -</t>
  </si>
  <si>
    <t>FONTI DI FINANZIAMENTO</t>
  </si>
  <si>
    <t>Fonti di finanziamento</t>
  </si>
  <si>
    <t>CATEGORIE PROFESSIONALI</t>
  </si>
  <si>
    <t>OBIETTIVI SOCIO-ECONOMICI</t>
  </si>
  <si>
    <t>SETTORI DI ATTIVITÁ ECONOMICA</t>
  </si>
  <si>
    <t>Provincia di Trento</t>
  </si>
  <si>
    <t>Provincia di Bolzano</t>
  </si>
  <si>
    <t xml:space="preserve">Tavola 19 - </t>
  </si>
  <si>
    <t>Prodotti della filiera agroalimentare, della silvicoltura, piscicoltura, caccia , pesca; tabacco</t>
  </si>
  <si>
    <t>Minerali, coke, prodotti petroliferi, combustibili nucleari</t>
  </si>
  <si>
    <t>Prodotti tessili, confezioni, cuoio e calzature</t>
  </si>
  <si>
    <t>Prodotti dell'industria del legno, della carta e del cartone, prodotti dell'editoria cartacea ed elettronica</t>
  </si>
  <si>
    <t>Prodotti chimici e farmaceutici</t>
  </si>
  <si>
    <t>Prodotti dell'industria della gomma e della plastica</t>
  </si>
  <si>
    <t>Prodotti della lavorazione dei minerali non metalliferi</t>
  </si>
  <si>
    <t>Prodotti in metallo</t>
  </si>
  <si>
    <t>Macchine e apparecchi meccanici</t>
  </si>
  <si>
    <t>Macchine elettriche e apparecchiature elettriche e ottiche</t>
  </si>
  <si>
    <t>Mezzi di trasporto</t>
  </si>
  <si>
    <t>Altri servizi</t>
  </si>
  <si>
    <t xml:space="preserve">Tecnologia delle costruzioni e altre produzioni manifattur. </t>
  </si>
  <si>
    <t>Servizi delle attività immobiliari, di noleggio, informatica, ricerca e delle altre attività profess.</t>
  </si>
  <si>
    <r>
      <t xml:space="preserve">Tavola 31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</t>
    </r>
  </si>
  <si>
    <r>
      <t xml:space="preserve">Tavola 32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</si>
  <si>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TIPOLOGIE DI RICERCA</t>
  </si>
  <si>
    <t xml:space="preserve">             di cui imprese</t>
  </si>
  <si>
    <t>Commercio, hotel e ristoranti, servizi delle attività di trasporto, bancarie, assicurative e di interm. finanziaria</t>
  </si>
  <si>
    <t xml:space="preserve">(b) La disaggregazione del personale per classe di età è disponibile solo per le categorie professionali di ricercatori e tecnici. </t>
  </si>
  <si>
    <t>I gruppi di prodotti indicati in testata non sono comparabili con quelli pubblicati negli anni precedenti a seguito di una modifica del prospetto di rilevazione.</t>
  </si>
  <si>
    <r>
      <t>33</t>
    </r>
    <r>
      <rPr>
        <sz val="7"/>
        <rFont val="Arial"/>
        <family val="2"/>
      </rPr>
      <t xml:space="preserve"> - Fabbricazione di apparecchi medicali, di apparecchi di precisione, di strumenti ottici e di orologi</t>
    </r>
  </si>
  <si>
    <t>(a) La disaggregazione del personale per classe di età è disponibile solo per le categorie professionale di ricercatori e tecnici.</t>
  </si>
  <si>
    <t>Totale Ocse</t>
  </si>
  <si>
    <t>Ue-25</t>
  </si>
  <si>
    <t>Ue-15</t>
  </si>
  <si>
    <r>
      <t xml:space="preserve">Fonte: Ocse. </t>
    </r>
    <r>
      <rPr>
        <i/>
        <sz val="7"/>
        <rFont val="Helvetica"/>
        <family val="0"/>
      </rPr>
      <t xml:space="preserve">Main Science and Technology Indicators, </t>
    </r>
    <r>
      <rPr>
        <sz val="7"/>
        <rFont val="Helvetica"/>
        <family val="0"/>
      </rPr>
      <t>n. 1. Parigi. Ocse, 2004.</t>
    </r>
  </si>
  <si>
    <r>
      <t xml:space="preserve">85-90-92 e 93 - </t>
    </r>
    <r>
      <rPr>
        <sz val="7"/>
        <rFont val="Arial"/>
        <family val="2"/>
      </rPr>
      <t>Sanità e altri servizi sociali; Smaltimento dei rifiuti solidi, delle acque di scarico e simili; Attività ricreative, culturali e sportive; Altre attività dei servizi</t>
    </r>
  </si>
  <si>
    <t>Altri sog-getti privati</t>
  </si>
  <si>
    <t>Univer-sità pubbli-che e private italiane</t>
  </si>
  <si>
    <t>Istitu-zioni e organi-smi interna-zionali</t>
  </si>
  <si>
    <r>
      <t xml:space="preserve">11, 14 e 23 - </t>
    </r>
    <r>
      <rPr>
        <sz val="6.5"/>
        <rFont val="Arial"/>
        <family val="2"/>
      </rPr>
      <t>Estrazione di petrolio greggio e di gas naturale; Altre industrie estrattive; Fabricazione di coke, raffinerie di petrolio, trattamento dei combustibili nucleari</t>
    </r>
  </si>
  <si>
    <r>
      <t>15 -</t>
    </r>
    <r>
      <rPr>
        <sz val="6.5"/>
        <rFont val="Arial"/>
        <family val="2"/>
      </rPr>
      <t xml:space="preserve"> Industrie alimentari e delle bevande</t>
    </r>
  </si>
  <si>
    <r>
      <t xml:space="preserve">17 - </t>
    </r>
    <r>
      <rPr>
        <sz val="6.5"/>
        <rFont val="Arial"/>
        <family val="2"/>
      </rPr>
      <t xml:space="preserve">Industrie tessili </t>
    </r>
  </si>
  <si>
    <r>
      <t xml:space="preserve">18 - </t>
    </r>
    <r>
      <rPr>
        <sz val="6.5"/>
        <rFont val="Arial"/>
        <family val="2"/>
      </rPr>
      <t>Confezione di articoli di vestiario; preparazione e tintura di pellicce</t>
    </r>
  </si>
  <si>
    <r>
      <t>19</t>
    </r>
    <r>
      <rPr>
        <sz val="6.5"/>
        <rFont val="Arial"/>
        <family val="2"/>
      </rPr>
      <t xml:space="preserve"> - Preparazione e concia del cuoio; fabbricazione di articoli da viaggio, borse, articoli da correggiaio, selleria e calzature</t>
    </r>
  </si>
  <si>
    <r>
      <t>20</t>
    </r>
    <r>
      <rPr>
        <sz val="6.5"/>
        <rFont val="Arial"/>
        <family val="2"/>
      </rPr>
      <t xml:space="preserve"> - Industria del legno e dei prodotti in legno e sughero, esclusi i mobili; fabbricazione di articoli di paglia e materiali da intreccio</t>
    </r>
  </si>
  <si>
    <r>
      <t>21</t>
    </r>
    <r>
      <rPr>
        <sz val="6.5"/>
        <rFont val="Arial"/>
        <family val="2"/>
      </rPr>
      <t xml:space="preserve"> - Fabbricazione della pasta-carta, della carta e dei prodotti di carta</t>
    </r>
  </si>
  <si>
    <r>
      <t>22</t>
    </r>
    <r>
      <rPr>
        <sz val="6.5"/>
        <rFont val="Arial"/>
        <family val="2"/>
      </rPr>
      <t xml:space="preserve"> - Editoria, stampa e riproduzione di supporti registrati</t>
    </r>
  </si>
  <si>
    <r>
      <t>24</t>
    </r>
    <r>
      <rPr>
        <sz val="6.5"/>
        <rFont val="Arial"/>
        <family val="2"/>
      </rPr>
      <t xml:space="preserve"> - Fabbricazione di prodotti chimici e di fibre sintetiche e artificiali</t>
    </r>
  </si>
  <si>
    <r>
      <t>244</t>
    </r>
    <r>
      <rPr>
        <sz val="6.5"/>
        <rFont val="Arial"/>
        <family val="2"/>
      </rPr>
      <t xml:space="preserve"> - Fabbricazione di prodotti farmaceutici di prodotti chimici e botanici per usi medicinali</t>
    </r>
  </si>
  <si>
    <r>
      <t>25</t>
    </r>
    <r>
      <rPr>
        <sz val="6.5"/>
        <rFont val="Arial"/>
        <family val="2"/>
      </rPr>
      <t xml:space="preserve"> - Fabbricazione di articoli in gomma e materie plastiche</t>
    </r>
  </si>
  <si>
    <r>
      <t>26</t>
    </r>
    <r>
      <rPr>
        <sz val="6.5"/>
        <rFont val="Arial"/>
        <family val="2"/>
      </rPr>
      <t xml:space="preserve"> - Fabbricazione di prodotti della lavorazione di minerali non metalliferi</t>
    </r>
  </si>
  <si>
    <r>
      <t>27</t>
    </r>
    <r>
      <rPr>
        <sz val="6.5"/>
        <rFont val="Arial"/>
        <family val="2"/>
      </rPr>
      <t xml:space="preserve"> - Produzione di metalli e loro leghe</t>
    </r>
  </si>
  <si>
    <r>
      <t>28</t>
    </r>
    <r>
      <rPr>
        <sz val="6.5"/>
        <rFont val="Arial"/>
        <family val="2"/>
      </rPr>
      <t xml:space="preserve"> - Fabbricazione e lavorazione dei prodotti in metallo, escluse macchine e impianti</t>
    </r>
  </si>
  <si>
    <r>
      <t>29</t>
    </r>
    <r>
      <rPr>
        <sz val="6.5"/>
        <rFont val="Arial"/>
        <family val="2"/>
      </rPr>
      <t xml:space="preserve"> - Fabbricazione di macchine ed apparecchi meccanici, compresi l'installazione, il montaggio, la riparazione e manutenzione</t>
    </r>
  </si>
  <si>
    <r>
      <t>30</t>
    </r>
    <r>
      <rPr>
        <sz val="6.5"/>
        <rFont val="Arial"/>
        <family val="2"/>
      </rPr>
      <t xml:space="preserve"> - Fabbricazione di macchine per ufficio, di elaboratori e sistemi informatici</t>
    </r>
  </si>
  <si>
    <r>
      <t>31</t>
    </r>
    <r>
      <rPr>
        <sz val="6.5"/>
        <rFont val="Arial"/>
        <family val="2"/>
      </rPr>
      <t xml:space="preserve"> - Fabbricazione di macchine ed apparecchi elettrici n.c.a.</t>
    </r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</si>
</sst>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_)"/>
    <numFmt numFmtId="181" formatCode="0.0%"/>
    <numFmt numFmtId="182" formatCode="#,##0.000"/>
    <numFmt numFmtId="183" formatCode="#,##0.0000"/>
    <numFmt numFmtId="184" formatCode="#,##0.00000"/>
    <numFmt numFmtId="185" formatCode="00000"/>
    <numFmt numFmtId="186" formatCode="#,##0_);\(#,##0\)"/>
    <numFmt numFmtId="187" formatCode="#,##0.0_);\(#,##0.0\)"/>
    <numFmt numFmtId="188" formatCode="0.000000"/>
    <numFmt numFmtId="189" formatCode="0.00000"/>
    <numFmt numFmtId="190" formatCode="0.0000"/>
    <numFmt numFmtId="191" formatCode="0.000"/>
    <numFmt numFmtId="192" formatCode="0.00_)"/>
    <numFmt numFmtId="193" formatCode="0.0_)"/>
    <numFmt numFmtId="194" formatCode="0\)"/>
    <numFmt numFmtId="195" formatCode="0.00000000"/>
    <numFmt numFmtId="196" formatCode="0.0000000"/>
    <numFmt numFmtId="197" formatCode="#,##0_ ;\-#,##0\ "/>
    <numFmt numFmtId="198" formatCode="_-* #,##0.0_-;\-* #,##0.0_-;_-* &quot;-&quot;_-;_-@_-"/>
    <numFmt numFmtId="199" formatCode="_-* #,##0.00_-;\-* #,##0.00_-;_-* &quot;-&quot;_-;_-@_-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_-* #,##0.000_-;\-* #,##0.000_-;_-* &quot;-&quot;??_-;_-@_-"/>
    <numFmt numFmtId="204" formatCode="_-* #,##0.0000_-;\-* #,##0.0000_-;_-* &quot;-&quot;??_-;_-@_-"/>
    <numFmt numFmtId="205" formatCode="0_ ;\-0\ "/>
  </numFmts>
  <fonts count="3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b/>
      <i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7"/>
      <name val="MS Sans Serif"/>
      <family val="2"/>
    </font>
    <font>
      <sz val="10"/>
      <name val="Arial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MS Sans Serif"/>
      <family val="2"/>
    </font>
    <font>
      <b/>
      <sz val="10"/>
      <name val="MS Sans Serif"/>
      <family val="2"/>
    </font>
    <font>
      <sz val="10"/>
      <name val="Courier"/>
      <family val="0"/>
    </font>
    <font>
      <sz val="7"/>
      <name val="Helvetica"/>
      <family val="0"/>
    </font>
    <font>
      <sz val="7"/>
      <name val="Courier"/>
      <family val="0"/>
    </font>
    <font>
      <b/>
      <sz val="7"/>
      <name val="Helvetica"/>
      <family val="2"/>
    </font>
    <font>
      <b/>
      <sz val="7"/>
      <name val="Courier"/>
      <family val="3"/>
    </font>
    <font>
      <i/>
      <sz val="7"/>
      <name val="Helvetica"/>
      <family val="0"/>
    </font>
    <font>
      <b/>
      <sz val="10"/>
      <name val="Courier"/>
      <family val="0"/>
    </font>
    <font>
      <i/>
      <sz val="7"/>
      <color indexed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.5"/>
      <name val="MS Sans Serif"/>
      <family val="0"/>
    </font>
    <font>
      <b/>
      <sz val="6.5"/>
      <name val="MS Sans Serif"/>
      <family val="0"/>
    </font>
    <font>
      <b/>
      <sz val="6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178" fontId="6" fillId="0" borderId="0" xfId="0" applyNumberFormat="1" applyFont="1" applyAlignment="1">
      <alignment horizontal="centerContinuous"/>
    </xf>
    <xf numFmtId="178" fontId="8" fillId="0" borderId="0" xfId="0" applyNumberFormat="1" applyFont="1" applyAlignment="1">
      <alignment horizontal="centerContinuous"/>
    </xf>
    <xf numFmtId="178" fontId="5" fillId="0" borderId="0" xfId="0" applyNumberFormat="1" applyFont="1" applyAlignment="1">
      <alignment horizontal="centerContinuous"/>
    </xf>
    <xf numFmtId="178" fontId="5" fillId="0" borderId="0" xfId="0" applyNumberFormat="1" applyFont="1" applyAlignment="1">
      <alignment horizontal="right"/>
    </xf>
    <xf numFmtId="178" fontId="5" fillId="0" borderId="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right"/>
    </xf>
    <xf numFmtId="49" fontId="4" fillId="0" borderId="0" xfId="18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 horizontal="right"/>
    </xf>
    <xf numFmtId="179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9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9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" fontId="5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5" fillId="0" borderId="0" xfId="0" applyNumberFormat="1" applyFont="1" applyAlignment="1">
      <alignment horizontal="left"/>
    </xf>
    <xf numFmtId="41" fontId="5" fillId="0" borderId="0" xfId="18" applyFont="1" applyAlignment="1">
      <alignment horizontal="right" wrapText="1"/>
    </xf>
    <xf numFmtId="0" fontId="5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97" fontId="4" fillId="0" borderId="0" xfId="18" applyNumberFormat="1" applyFont="1" applyAlignment="1" applyProtection="1">
      <alignment horizontal="right" wrapText="1"/>
      <protection/>
    </xf>
    <xf numFmtId="41" fontId="5" fillId="0" borderId="0" xfId="18" applyFont="1" applyAlignment="1" applyProtection="1">
      <alignment horizontal="right" wrapText="1"/>
      <protection/>
    </xf>
    <xf numFmtId="41" fontId="4" fillId="0" borderId="0" xfId="18" applyFont="1" applyAlignment="1" applyProtection="1">
      <alignment horizontal="right" wrapText="1"/>
      <protection/>
    </xf>
    <xf numFmtId="0" fontId="11" fillId="0" borderId="0" xfId="0" applyFont="1" applyAlignment="1">
      <alignment/>
    </xf>
    <xf numFmtId="178" fontId="0" fillId="0" borderId="0" xfId="0" applyNumberFormat="1" applyFont="1" applyBorder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49" fontId="5" fillId="0" borderId="0" xfId="18" applyNumberFormat="1" applyFont="1" applyAlignment="1">
      <alignment horizontal="left"/>
    </xf>
    <xf numFmtId="49" fontId="4" fillId="0" borderId="0" xfId="18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7" fillId="0" borderId="0" xfId="0" applyFont="1" applyAlignment="1">
      <alignment/>
    </xf>
    <xf numFmtId="41" fontId="5" fillId="0" borderId="0" xfId="18" applyFont="1" applyAlignment="1" applyProtection="1">
      <alignment horizontal="right"/>
      <protection/>
    </xf>
    <xf numFmtId="41" fontId="5" fillId="0" borderId="0" xfId="18" applyFont="1" applyAlignment="1">
      <alignment horizontal="right"/>
    </xf>
    <xf numFmtId="197" fontId="4" fillId="0" borderId="0" xfId="18" applyNumberFormat="1" applyFont="1" applyAlignment="1" applyProtection="1">
      <alignment horizontal="right"/>
      <protection/>
    </xf>
    <xf numFmtId="41" fontId="4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201" fontId="5" fillId="0" borderId="0" xfId="17" applyNumberFormat="1" applyFont="1" applyAlignment="1">
      <alignment/>
    </xf>
    <xf numFmtId="201" fontId="4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179" fontId="5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 vertical="center"/>
    </xf>
    <xf numFmtId="3" fontId="0" fillId="0" borderId="0" xfId="0" applyNumberFormat="1" applyFont="1" applyAlignment="1">
      <alignment horizontal="centerContinuous"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1" fontId="4" fillId="0" borderId="0" xfId="18" applyFont="1" applyAlignment="1">
      <alignment horizontal="right"/>
    </xf>
    <xf numFmtId="4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4" fillId="0" borderId="0" xfId="18" applyFont="1" applyAlignment="1">
      <alignment/>
    </xf>
    <xf numFmtId="0" fontId="5" fillId="0" borderId="0" xfId="0" applyFont="1" applyAlignment="1">
      <alignment horizontal="left" wrapText="1"/>
    </xf>
    <xf numFmtId="41" fontId="5" fillId="0" borderId="0" xfId="18" applyFont="1" applyAlignment="1">
      <alignment/>
    </xf>
    <xf numFmtId="49" fontId="5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201" fontId="4" fillId="0" borderId="0" xfId="17" applyNumberFormat="1" applyFont="1" applyAlignment="1">
      <alignment/>
    </xf>
    <xf numFmtId="201" fontId="5" fillId="0" borderId="0" xfId="0" applyNumberFormat="1" applyFont="1" applyAlignment="1">
      <alignment horizontal="right"/>
    </xf>
    <xf numFmtId="20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49" fontId="10" fillId="0" borderId="0" xfId="18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1" fontId="5" fillId="0" borderId="0" xfId="18" applyFont="1" applyBorder="1" applyAlignment="1">
      <alignment horizontal="left"/>
    </xf>
    <xf numFmtId="198" fontId="5" fillId="0" borderId="0" xfId="18" applyNumberFormat="1" applyFont="1" applyBorder="1" applyAlignment="1">
      <alignment horizontal="right"/>
    </xf>
    <xf numFmtId="178" fontId="5" fillId="0" borderId="0" xfId="18" applyNumberFormat="1" applyFont="1" applyBorder="1" applyAlignment="1">
      <alignment horizontal="right" indent="1"/>
    </xf>
    <xf numFmtId="199" fontId="5" fillId="0" borderId="0" xfId="18" applyNumberFormat="1" applyFont="1" applyBorder="1" applyAlignment="1">
      <alignment horizontal="left"/>
    </xf>
    <xf numFmtId="41" fontId="5" fillId="0" borderId="0" xfId="18" applyFont="1" applyBorder="1" applyAlignment="1">
      <alignment horizontal="right"/>
    </xf>
    <xf numFmtId="199" fontId="5" fillId="0" borderId="0" xfId="18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8" fontId="5" fillId="0" borderId="0" xfId="0" applyNumberFormat="1" applyFont="1" applyBorder="1" applyAlignment="1">
      <alignment horizontal="right" indent="1"/>
    </xf>
    <xf numFmtId="178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8" fontId="5" fillId="0" borderId="1" xfId="0" applyNumberFormat="1" applyFont="1" applyBorder="1" applyAlignment="1">
      <alignment horizontal="right" indent="1"/>
    </xf>
    <xf numFmtId="178" fontId="5" fillId="0" borderId="1" xfId="0" applyNumberFormat="1" applyFont="1" applyBorder="1" applyAlignment="1">
      <alignment horizontal="right"/>
    </xf>
    <xf numFmtId="41" fontId="5" fillId="0" borderId="1" xfId="18" applyFont="1" applyBorder="1" applyAlignment="1">
      <alignment/>
    </xf>
    <xf numFmtId="41" fontId="5" fillId="0" borderId="0" xfId="18" applyFont="1" applyBorder="1" applyAlignment="1">
      <alignment/>
    </xf>
    <xf numFmtId="201" fontId="15" fillId="0" borderId="0" xfId="17" applyNumberFormat="1" applyFont="1" applyAlignment="1">
      <alignment/>
    </xf>
    <xf numFmtId="178" fontId="0" fillId="0" borderId="0" xfId="0" applyNumberFormat="1" applyFont="1" applyAlignment="1">
      <alignment/>
    </xf>
    <xf numFmtId="197" fontId="11" fillId="0" borderId="0" xfId="0" applyNumberFormat="1" applyFont="1" applyAlignment="1">
      <alignment/>
    </xf>
    <xf numFmtId="0" fontId="5" fillId="0" borderId="0" xfId="28" applyFont="1">
      <alignment/>
      <protection/>
    </xf>
    <xf numFmtId="3" fontId="6" fillId="0" borderId="0" xfId="28" applyNumberFormat="1" applyFont="1" applyAlignment="1">
      <alignment vertical="top"/>
      <protection/>
    </xf>
    <xf numFmtId="3" fontId="6" fillId="0" borderId="0" xfId="28" applyNumberFormat="1" applyFont="1" applyAlignment="1">
      <alignment horizontal="centerContinuous"/>
      <protection/>
    </xf>
    <xf numFmtId="0" fontId="6" fillId="0" borderId="0" xfId="28" applyFont="1">
      <alignment/>
      <protection/>
    </xf>
    <xf numFmtId="49" fontId="7" fillId="0" borderId="0" xfId="28" applyNumberFormat="1" applyFont="1" applyAlignment="1">
      <alignment horizontal="left"/>
      <protection/>
    </xf>
    <xf numFmtId="3" fontId="8" fillId="0" borderId="0" xfId="28" applyNumberFormat="1" applyFont="1" applyAlignment="1">
      <alignment horizontal="centerContinuous"/>
      <protection/>
    </xf>
    <xf numFmtId="0" fontId="8" fillId="0" borderId="0" xfId="28" applyFont="1">
      <alignment/>
      <protection/>
    </xf>
    <xf numFmtId="3" fontId="5" fillId="0" borderId="1" xfId="28" applyNumberFormat="1" applyFont="1" applyBorder="1" applyAlignment="1">
      <alignment horizontal="centerContinuous" wrapText="1"/>
      <protection/>
    </xf>
    <xf numFmtId="3" fontId="5" fillId="0" borderId="1" xfId="28" applyNumberFormat="1" applyFont="1" applyBorder="1" applyAlignment="1">
      <alignment horizontal="centerContinuous"/>
      <protection/>
    </xf>
    <xf numFmtId="0" fontId="5" fillId="0" borderId="1" xfId="28" applyFont="1" applyBorder="1">
      <alignment/>
      <protection/>
    </xf>
    <xf numFmtId="41" fontId="5" fillId="0" borderId="0" xfId="18" applyFont="1" applyAlignment="1">
      <alignment horizontal="left" wrapText="1"/>
    </xf>
    <xf numFmtId="41" fontId="4" fillId="0" borderId="0" xfId="18" applyFont="1" applyAlignment="1">
      <alignment horizontal="left" wrapText="1"/>
    </xf>
    <xf numFmtId="0" fontId="10" fillId="0" borderId="0" xfId="28" applyFont="1">
      <alignment/>
      <protection/>
    </xf>
    <xf numFmtId="41" fontId="5" fillId="0" borderId="0" xfId="28" applyNumberFormat="1" applyFont="1">
      <alignment/>
      <protection/>
    </xf>
    <xf numFmtId="0" fontId="4" fillId="0" borderId="0" xfId="28" applyFont="1">
      <alignment/>
      <protection/>
    </xf>
    <xf numFmtId="41" fontId="4" fillId="0" borderId="0" xfId="18" applyFont="1" applyBorder="1" applyAlignment="1">
      <alignment horizontal="left" wrapText="1"/>
    </xf>
    <xf numFmtId="41" fontId="4" fillId="0" borderId="0" xfId="28" applyNumberFormat="1" applyFont="1">
      <alignment/>
      <protection/>
    </xf>
    <xf numFmtId="49" fontId="5" fillId="0" borderId="1" xfId="28" applyNumberFormat="1" applyFont="1" applyBorder="1">
      <alignment/>
      <protection/>
    </xf>
    <xf numFmtId="3" fontId="5" fillId="0" borderId="1" xfId="28" applyNumberFormat="1" applyFont="1" applyBorder="1">
      <alignment/>
      <protection/>
    </xf>
    <xf numFmtId="3" fontId="5" fillId="0" borderId="0" xfId="28" applyNumberFormat="1" applyFont="1">
      <alignment/>
      <protection/>
    </xf>
    <xf numFmtId="178" fontId="5" fillId="0" borderId="0" xfId="28" applyNumberFormat="1" applyFont="1">
      <alignment/>
      <protection/>
    </xf>
    <xf numFmtId="178" fontId="6" fillId="0" borderId="0" xfId="28" applyNumberFormat="1" applyFont="1" applyAlignment="1">
      <alignment horizontal="centerContinuous"/>
      <protection/>
    </xf>
    <xf numFmtId="178" fontId="5" fillId="0" borderId="1" xfId="28" applyNumberFormat="1" applyFont="1" applyBorder="1" applyAlignment="1">
      <alignment horizontal="centerContinuous"/>
      <protection/>
    </xf>
    <xf numFmtId="3" fontId="5" fillId="0" borderId="1" xfId="28" applyNumberFormat="1" applyFont="1" applyBorder="1" applyAlignment="1">
      <alignment horizontal="right" vertical="center"/>
      <protection/>
    </xf>
    <xf numFmtId="49" fontId="5" fillId="0" borderId="0" xfId="28" applyNumberFormat="1" applyFont="1" applyBorder="1" applyAlignment="1">
      <alignment horizontal="centerContinuous" vertical="center"/>
      <protection/>
    </xf>
    <xf numFmtId="3" fontId="5" fillId="0" borderId="0" xfId="28" applyNumberFormat="1" applyFont="1" applyBorder="1" applyAlignment="1">
      <alignment horizontal="centerContinuous"/>
      <protection/>
    </xf>
    <xf numFmtId="178" fontId="5" fillId="0" borderId="0" xfId="28" applyNumberFormat="1" applyFont="1" applyAlignment="1">
      <alignment horizontal="centerContinuous"/>
      <protection/>
    </xf>
    <xf numFmtId="0" fontId="5" fillId="0" borderId="0" xfId="28" applyFont="1" applyAlignment="1">
      <alignment horizontal="left"/>
      <protection/>
    </xf>
    <xf numFmtId="201" fontId="5" fillId="0" borderId="0" xfId="17" applyNumberFormat="1" applyFont="1" applyAlignment="1" applyProtection="1">
      <alignment/>
      <protection/>
    </xf>
    <xf numFmtId="178" fontId="5" fillId="0" borderId="0" xfId="28" applyNumberFormat="1" applyFont="1" applyAlignment="1">
      <alignment horizontal="right"/>
      <protection/>
    </xf>
    <xf numFmtId="201" fontId="5" fillId="0" borderId="0" xfId="17" applyNumberFormat="1" applyFont="1" applyAlignment="1">
      <alignment horizontal="right"/>
    </xf>
    <xf numFmtId="179" fontId="5" fillId="0" borderId="0" xfId="28" applyNumberFormat="1" applyFont="1" applyBorder="1" applyAlignment="1">
      <alignment horizontal="right"/>
      <protection/>
    </xf>
    <xf numFmtId="3" fontId="5" fillId="0" borderId="0" xfId="28" applyNumberFormat="1" applyFont="1" applyBorder="1" applyAlignment="1">
      <alignment horizontal="right"/>
      <protection/>
    </xf>
    <xf numFmtId="201" fontId="5" fillId="0" borderId="0" xfId="17" applyNumberFormat="1" applyFont="1" applyBorder="1" applyAlignment="1">
      <alignment horizontal="right"/>
    </xf>
    <xf numFmtId="178" fontId="5" fillId="0" borderId="1" xfId="28" applyNumberFormat="1" applyFont="1" applyBorder="1">
      <alignment/>
      <protection/>
    </xf>
    <xf numFmtId="49" fontId="5" fillId="0" borderId="0" xfId="28" applyNumberFormat="1" applyFont="1" applyBorder="1">
      <alignment/>
      <protection/>
    </xf>
    <xf numFmtId="3" fontId="5" fillId="0" borderId="0" xfId="28" applyNumberFormat="1" applyFont="1" applyBorder="1">
      <alignment/>
      <protection/>
    </xf>
    <xf numFmtId="178" fontId="5" fillId="0" borderId="0" xfId="28" applyNumberFormat="1" applyFont="1" applyBorder="1">
      <alignment/>
      <protection/>
    </xf>
    <xf numFmtId="0" fontId="5" fillId="0" borderId="0" xfId="28" applyFont="1" applyBorder="1">
      <alignment/>
      <protection/>
    </xf>
    <xf numFmtId="49" fontId="5" fillId="0" borderId="0" xfId="28" applyNumberFormat="1" applyFont="1">
      <alignment/>
      <protection/>
    </xf>
    <xf numFmtId="0" fontId="11" fillId="0" borderId="0" xfId="28" applyFont="1">
      <alignment/>
      <protection/>
    </xf>
    <xf numFmtId="3" fontId="11" fillId="0" borderId="0" xfId="28" applyNumberFormat="1" applyFont="1">
      <alignment/>
      <protection/>
    </xf>
    <xf numFmtId="178" fontId="11" fillId="0" borderId="0" xfId="28" applyNumberFormat="1" applyFont="1">
      <alignment/>
      <protection/>
    </xf>
    <xf numFmtId="0" fontId="16" fillId="0" borderId="0" xfId="28">
      <alignment/>
      <protection/>
    </xf>
    <xf numFmtId="0" fontId="0" fillId="0" borderId="0" xfId="28" applyFont="1">
      <alignment/>
      <protection/>
    </xf>
    <xf numFmtId="0" fontId="16" fillId="0" borderId="1" xfId="28" applyBorder="1">
      <alignment/>
      <protection/>
    </xf>
    <xf numFmtId="0" fontId="5" fillId="0" borderId="0" xfId="28" applyFont="1" applyBorder="1" applyAlignment="1">
      <alignment horizontal="center"/>
      <protection/>
    </xf>
    <xf numFmtId="0" fontId="5" fillId="0" borderId="0" xfId="28" applyFont="1" applyBorder="1" applyAlignment="1">
      <alignment horizontal="left" vertical="center"/>
      <protection/>
    </xf>
    <xf numFmtId="198" fontId="5" fillId="0" borderId="0" xfId="28" applyNumberFormat="1" applyFont="1">
      <alignment/>
      <protection/>
    </xf>
    <xf numFmtId="41" fontId="4" fillId="0" borderId="0" xfId="18" applyFont="1" applyBorder="1" applyAlignment="1">
      <alignment/>
    </xf>
    <xf numFmtId="178" fontId="4" fillId="0" borderId="0" xfId="28" applyNumberFormat="1" applyFont="1" applyBorder="1">
      <alignment/>
      <protection/>
    </xf>
    <xf numFmtId="198" fontId="4" fillId="0" borderId="0" xfId="28" applyNumberFormat="1" applyFont="1">
      <alignment/>
      <protection/>
    </xf>
    <xf numFmtId="0" fontId="1" fillId="0" borderId="0" xfId="28" applyFont="1">
      <alignment/>
      <protection/>
    </xf>
    <xf numFmtId="49" fontId="0" fillId="0" borderId="0" xfId="28" applyNumberFormat="1" applyFont="1" applyFill="1" applyBorder="1" applyAlignment="1">
      <alignment vertical="top"/>
      <protection/>
    </xf>
    <xf numFmtId="49" fontId="0" fillId="0" borderId="0" xfId="28" applyNumberFormat="1" applyFont="1" applyFill="1" applyBorder="1" applyAlignment="1">
      <alignment horizontal="right" vertical="center" wrapText="1"/>
      <protection/>
    </xf>
    <xf numFmtId="41" fontId="0" fillId="0" borderId="0" xfId="18" applyFont="1" applyFill="1" applyBorder="1" applyAlignment="1">
      <alignment horizontal="right" vertical="center" wrapText="1"/>
    </xf>
    <xf numFmtId="49" fontId="0" fillId="0" borderId="0" xfId="28" applyNumberFormat="1" applyFont="1" applyFill="1" applyBorder="1" applyAlignment="1">
      <alignment horizontal="right" vertical="center"/>
      <protection/>
    </xf>
    <xf numFmtId="0" fontId="0" fillId="0" borderId="0" xfId="28" applyFont="1" applyBorder="1">
      <alignment/>
      <protection/>
    </xf>
    <xf numFmtId="0" fontId="16" fillId="0" borderId="0" xfId="28" applyBorder="1">
      <alignment/>
      <protection/>
    </xf>
    <xf numFmtId="41" fontId="0" fillId="0" borderId="0" xfId="28" applyNumberFormat="1" applyFont="1" applyBorder="1">
      <alignment/>
      <protection/>
    </xf>
    <xf numFmtId="178" fontId="0" fillId="0" borderId="0" xfId="28" applyNumberFormat="1" applyFont="1" applyBorder="1">
      <alignment/>
      <protection/>
    </xf>
    <xf numFmtId="198" fontId="0" fillId="0" borderId="0" xfId="28" applyNumberFormat="1" applyFont="1" applyBorder="1">
      <alignment/>
      <protection/>
    </xf>
    <xf numFmtId="43" fontId="0" fillId="0" borderId="0" xfId="28" applyNumberFormat="1" applyFont="1" applyBorder="1">
      <alignment/>
      <protection/>
    </xf>
    <xf numFmtId="197" fontId="0" fillId="0" borderId="0" xfId="18" applyNumberFormat="1" applyFont="1" applyFill="1" applyBorder="1" applyAlignment="1">
      <alignment horizontal="right"/>
    </xf>
    <xf numFmtId="199" fontId="0" fillId="0" borderId="0" xfId="28" applyNumberFormat="1" applyFont="1" applyBorder="1">
      <alignment/>
      <protection/>
    </xf>
    <xf numFmtId="0" fontId="4" fillId="0" borderId="0" xfId="28" applyFont="1" applyBorder="1">
      <alignment/>
      <protection/>
    </xf>
    <xf numFmtId="41" fontId="4" fillId="0" borderId="0" xfId="28" applyNumberFormat="1" applyFont="1" applyBorder="1">
      <alignment/>
      <protection/>
    </xf>
    <xf numFmtId="198" fontId="4" fillId="0" borderId="0" xfId="28" applyNumberFormat="1" applyFont="1" applyBorder="1">
      <alignment/>
      <protection/>
    </xf>
    <xf numFmtId="0" fontId="1" fillId="0" borderId="1" xfId="28" applyFont="1" applyFill="1" applyBorder="1">
      <alignment/>
      <protection/>
    </xf>
    <xf numFmtId="0" fontId="2" fillId="0" borderId="0" xfId="28" applyFont="1" applyFill="1" applyBorder="1">
      <alignment/>
      <protection/>
    </xf>
    <xf numFmtId="197" fontId="2" fillId="0" borderId="0" xfId="18" applyNumberFormat="1" applyFont="1" applyFill="1" applyBorder="1" applyAlignment="1">
      <alignment horizontal="right"/>
    </xf>
    <xf numFmtId="3" fontId="6" fillId="0" borderId="0" xfId="28" applyNumberFormat="1" applyFont="1" applyAlignment="1">
      <alignment/>
      <protection/>
    </xf>
    <xf numFmtId="41" fontId="6" fillId="0" borderId="0" xfId="18" applyFont="1" applyAlignment="1">
      <alignment horizontal="centerContinuous"/>
    </xf>
    <xf numFmtId="49" fontId="7" fillId="0" borderId="1" xfId="28" applyNumberFormat="1" applyFont="1" applyBorder="1" applyAlignment="1">
      <alignment horizontal="left"/>
      <protection/>
    </xf>
    <xf numFmtId="41" fontId="8" fillId="0" borderId="1" xfId="18" applyFont="1" applyBorder="1" applyAlignment="1">
      <alignment horizontal="centerContinuous"/>
    </xf>
    <xf numFmtId="49" fontId="16" fillId="0" borderId="0" xfId="28" applyNumberFormat="1" applyBorder="1" applyAlignment="1">
      <alignment horizontal="left" vertical="center"/>
      <protection/>
    </xf>
    <xf numFmtId="41" fontId="16" fillId="0" borderId="0" xfId="18" applyBorder="1" applyAlignment="1">
      <alignment horizontal="right" vertical="center" wrapText="1"/>
    </xf>
    <xf numFmtId="49" fontId="5" fillId="0" borderId="0" xfId="18" applyNumberFormat="1" applyFont="1" applyAlignment="1">
      <alignment wrapText="1"/>
    </xf>
    <xf numFmtId="49" fontId="10" fillId="0" borderId="0" xfId="18" applyNumberFormat="1" applyFont="1" applyAlignment="1">
      <alignment wrapText="1"/>
    </xf>
    <xf numFmtId="49" fontId="10" fillId="0" borderId="0" xfId="18" applyNumberFormat="1" applyFont="1" applyAlignment="1">
      <alignment/>
    </xf>
    <xf numFmtId="49" fontId="10" fillId="0" borderId="0" xfId="18" applyNumberFormat="1" applyFont="1" applyAlignment="1">
      <alignment/>
    </xf>
    <xf numFmtId="49" fontId="5" fillId="0" borderId="0" xfId="18" applyNumberFormat="1" applyFont="1" applyAlignment="1">
      <alignment/>
    </xf>
    <xf numFmtId="49" fontId="4" fillId="0" borderId="0" xfId="18" applyNumberFormat="1" applyFont="1" applyAlignment="1">
      <alignment/>
    </xf>
    <xf numFmtId="41" fontId="17" fillId="0" borderId="0" xfId="18" applyFont="1" applyFill="1" applyBorder="1" applyAlignment="1">
      <alignment horizontal="right" wrapText="1"/>
    </xf>
    <xf numFmtId="0" fontId="4" fillId="0" borderId="0" xfId="28" applyFont="1">
      <alignment/>
      <protection/>
    </xf>
    <xf numFmtId="41" fontId="18" fillId="0" borderId="0" xfId="18" applyFont="1" applyFill="1" applyBorder="1" applyAlignment="1">
      <alignment horizontal="right" wrapText="1"/>
    </xf>
    <xf numFmtId="0" fontId="5" fillId="0" borderId="0" xfId="28" applyFont="1" applyFill="1" applyAlignment="1">
      <alignment horizontal="left"/>
      <protection/>
    </xf>
    <xf numFmtId="3" fontId="4" fillId="0" borderId="0" xfId="28" applyNumberFormat="1" applyFont="1">
      <alignment/>
      <protection/>
    </xf>
    <xf numFmtId="1" fontId="16" fillId="0" borderId="1" xfId="28" applyNumberFormat="1" applyBorder="1" quotePrefix="1">
      <alignment/>
      <protection/>
    </xf>
    <xf numFmtId="49" fontId="5" fillId="0" borderId="1" xfId="28" applyNumberFormat="1" applyFont="1" applyBorder="1" applyAlignment="1">
      <alignment horizontal="right" vertical="center"/>
      <protection/>
    </xf>
    <xf numFmtId="49" fontId="5" fillId="0" borderId="1" xfId="28" applyNumberFormat="1" applyFont="1" applyBorder="1" applyAlignment="1">
      <alignment horizontal="right" vertical="center" wrapText="1"/>
      <protection/>
    </xf>
    <xf numFmtId="198" fontId="5" fillId="0" borderId="0" xfId="28" applyNumberFormat="1" applyFont="1" applyAlignment="1">
      <alignment horizontal="right" wrapText="1"/>
      <protection/>
    </xf>
    <xf numFmtId="198" fontId="4" fillId="0" borderId="0" xfId="28" applyNumberFormat="1" applyFont="1" applyAlignment="1">
      <alignment horizontal="right" wrapText="1"/>
      <protection/>
    </xf>
    <xf numFmtId="178" fontId="4" fillId="0" borderId="0" xfId="28" applyNumberFormat="1" applyFont="1">
      <alignment/>
      <protection/>
    </xf>
    <xf numFmtId="0" fontId="4" fillId="0" borderId="1" xfId="28" applyFont="1" applyBorder="1">
      <alignment/>
      <protection/>
    </xf>
    <xf numFmtId="3" fontId="6" fillId="0" borderId="0" xfId="28" applyNumberFormat="1" applyFont="1" applyAlignment="1">
      <alignment horizontal="left"/>
      <protection/>
    </xf>
    <xf numFmtId="3" fontId="8" fillId="0" borderId="1" xfId="28" applyNumberFormat="1" applyFont="1" applyBorder="1" applyAlignment="1">
      <alignment horizontal="centerContinuous"/>
      <protection/>
    </xf>
    <xf numFmtId="0" fontId="5" fillId="0" borderId="0" xfId="28" applyFont="1" applyAlignment="1">
      <alignment vertical="center"/>
      <protection/>
    </xf>
    <xf numFmtId="0" fontId="10" fillId="0" borderId="0" xfId="28" applyFont="1" applyBorder="1">
      <alignment/>
      <protection/>
    </xf>
    <xf numFmtId="49" fontId="5" fillId="0" borderId="0" xfId="18" applyNumberFormat="1" applyFont="1" applyBorder="1" applyAlignment="1">
      <alignment/>
    </xf>
    <xf numFmtId="49" fontId="4" fillId="0" borderId="0" xfId="18" applyNumberFormat="1" applyFont="1" applyBorder="1" applyAlignment="1">
      <alignment/>
    </xf>
    <xf numFmtId="0" fontId="12" fillId="0" borderId="0" xfId="28" applyFont="1" applyBorder="1">
      <alignment/>
      <protection/>
    </xf>
    <xf numFmtId="49" fontId="4" fillId="0" borderId="0" xfId="18" applyNumberFormat="1" applyFont="1" applyBorder="1" applyAlignment="1">
      <alignment/>
    </xf>
    <xf numFmtId="49" fontId="5" fillId="0" borderId="1" xfId="18" applyNumberFormat="1" applyFont="1" applyBorder="1" applyAlignment="1">
      <alignment/>
    </xf>
    <xf numFmtId="41" fontId="17" fillId="0" borderId="1" xfId="18" applyFont="1" applyFill="1" applyBorder="1" applyAlignment="1">
      <alignment horizontal="right" wrapText="1"/>
    </xf>
    <xf numFmtId="3" fontId="6" fillId="0" borderId="0" xfId="28" applyNumberFormat="1" applyFont="1" applyAlignment="1">
      <alignment horizontal="left" wrapText="1"/>
      <protection/>
    </xf>
    <xf numFmtId="49" fontId="0" fillId="0" borderId="1" xfId="28" applyNumberFormat="1" applyFont="1" applyBorder="1" applyAlignment="1">
      <alignment horizontal="left" vertical="center" wrapText="1"/>
      <protection/>
    </xf>
    <xf numFmtId="0" fontId="15" fillId="0" borderId="0" xfId="28" applyNumberFormat="1" applyFont="1">
      <alignment/>
      <protection/>
    </xf>
    <xf numFmtId="49" fontId="4" fillId="0" borderId="0" xfId="18" applyNumberFormat="1" applyFont="1" applyAlignment="1">
      <alignment horizontal="left" wrapText="1"/>
    </xf>
    <xf numFmtId="201" fontId="15" fillId="0" borderId="0" xfId="17" applyNumberFormat="1" applyFont="1" applyAlignment="1" quotePrefix="1">
      <alignment/>
    </xf>
    <xf numFmtId="0" fontId="15" fillId="0" borderId="0" xfId="28" applyNumberFormat="1" applyFont="1" quotePrefix="1">
      <alignment/>
      <protection/>
    </xf>
    <xf numFmtId="201" fontId="15" fillId="0" borderId="0" xfId="17" applyNumberFormat="1" applyFont="1" applyAlignment="1">
      <alignment/>
    </xf>
    <xf numFmtId="201" fontId="19" fillId="0" borderId="0" xfId="17" applyNumberFormat="1" applyFont="1" applyAlignment="1" quotePrefix="1">
      <alignment/>
    </xf>
    <xf numFmtId="49" fontId="4" fillId="0" borderId="1" xfId="18" applyNumberFormat="1" applyFont="1" applyBorder="1" applyAlignment="1">
      <alignment wrapText="1"/>
    </xf>
    <xf numFmtId="197" fontId="4" fillId="0" borderId="1" xfId="18" applyNumberFormat="1" applyFont="1" applyBorder="1" applyAlignment="1">
      <alignment/>
    </xf>
    <xf numFmtId="49" fontId="0" fillId="0" borderId="1" xfId="28" applyNumberFormat="1" applyFont="1" applyBorder="1" applyAlignment="1">
      <alignment horizontal="left" vertical="center"/>
      <protection/>
    </xf>
    <xf numFmtId="49" fontId="4" fillId="0" borderId="1" xfId="18" applyNumberFormat="1" applyFont="1" applyBorder="1" applyAlignment="1">
      <alignment/>
    </xf>
    <xf numFmtId="41" fontId="5" fillId="0" borderId="1" xfId="18" applyFont="1" applyBorder="1" applyAlignment="1">
      <alignment horizontal="centerContinuous"/>
    </xf>
    <xf numFmtId="41" fontId="5" fillId="0" borderId="1" xfId="18" applyFont="1" applyBorder="1" applyAlignment="1">
      <alignment horizontal="right" vertical="center" wrapText="1"/>
    </xf>
    <xf numFmtId="41" fontId="5" fillId="0" borderId="3" xfId="18" applyFont="1" applyBorder="1" applyAlignment="1">
      <alignment horizontal="right" vertical="center" wrapText="1"/>
    </xf>
    <xf numFmtId="49" fontId="4" fillId="0" borderId="1" xfId="18" applyNumberFormat="1" applyFont="1" applyBorder="1" applyAlignment="1">
      <alignment horizontal="left" wrapText="1"/>
    </xf>
    <xf numFmtId="41" fontId="18" fillId="0" borderId="1" xfId="18" applyFont="1" applyFill="1" applyBorder="1" applyAlignment="1">
      <alignment horizontal="right" wrapText="1"/>
    </xf>
    <xf numFmtId="49" fontId="4" fillId="0" borderId="0" xfId="18" applyNumberFormat="1" applyFont="1" applyBorder="1" applyAlignment="1">
      <alignment horizontal="left" wrapText="1"/>
    </xf>
    <xf numFmtId="0" fontId="15" fillId="0" borderId="0" xfId="28" applyFont="1">
      <alignment/>
      <protection/>
    </xf>
    <xf numFmtId="49" fontId="5" fillId="0" borderId="1" xfId="28" applyNumberFormat="1" applyFont="1" applyBorder="1" applyAlignment="1">
      <alignment horizontal="right" vertical="top" wrapText="1"/>
      <protection/>
    </xf>
    <xf numFmtId="1" fontId="5" fillId="0" borderId="0" xfId="28" applyNumberFormat="1" applyFont="1">
      <alignment/>
      <protection/>
    </xf>
    <xf numFmtId="41" fontId="5" fillId="0" borderId="0" xfId="17" applyNumberFormat="1" applyFont="1" applyAlignment="1" quotePrefix="1">
      <alignment/>
    </xf>
    <xf numFmtId="41" fontId="5" fillId="0" borderId="0" xfId="17" applyNumberFormat="1" applyFont="1" applyAlignment="1">
      <alignment/>
    </xf>
    <xf numFmtId="0" fontId="5" fillId="0" borderId="0" xfId="28" applyFont="1" applyAlignment="1">
      <alignment horizontal="right"/>
      <protection/>
    </xf>
    <xf numFmtId="201" fontId="18" fillId="0" borderId="0" xfId="17" applyNumberFormat="1" applyFont="1" applyFill="1" applyBorder="1" applyAlignment="1">
      <alignment horizontal="right" wrapText="1"/>
    </xf>
    <xf numFmtId="49" fontId="4" fillId="0" borderId="0" xfId="28" applyNumberFormat="1" applyFont="1" applyBorder="1">
      <alignment/>
      <protection/>
    </xf>
    <xf numFmtId="201" fontId="17" fillId="0" borderId="0" xfId="17" applyNumberFormat="1" applyFont="1" applyFill="1" applyBorder="1" applyAlignment="1">
      <alignment horizontal="right" wrapText="1"/>
    </xf>
    <xf numFmtId="3" fontId="5" fillId="0" borderId="3" xfId="28" applyNumberFormat="1" applyFont="1" applyBorder="1" applyAlignment="1">
      <alignment horizontal="centerContinuous" vertical="center"/>
      <protection/>
    </xf>
    <xf numFmtId="0" fontId="5" fillId="0" borderId="1" xfId="28" applyFont="1" applyBorder="1" applyAlignment="1">
      <alignment horizontal="right" vertical="center"/>
      <protection/>
    </xf>
    <xf numFmtId="41" fontId="16" fillId="0" borderId="0" xfId="18" applyAlignment="1" quotePrefix="1">
      <alignment/>
    </xf>
    <xf numFmtId="41" fontId="16" fillId="0" borderId="0" xfId="18" applyAlignment="1">
      <alignment/>
    </xf>
    <xf numFmtId="41" fontId="16" fillId="0" borderId="1" xfId="18" applyBorder="1" applyAlignment="1" quotePrefix="1">
      <alignment/>
    </xf>
    <xf numFmtId="0" fontId="16" fillId="0" borderId="0" xfId="28" applyNumberFormat="1">
      <alignment/>
      <protection/>
    </xf>
    <xf numFmtId="41" fontId="20" fillId="0" borderId="0" xfId="18" applyFont="1" applyAlignment="1" quotePrefix="1">
      <alignment/>
    </xf>
    <xf numFmtId="0" fontId="5" fillId="0" borderId="0" xfId="29" applyFont="1">
      <alignment/>
      <protection/>
    </xf>
    <xf numFmtId="3" fontId="6" fillId="0" borderId="0" xfId="29" applyNumberFormat="1" applyFont="1" applyAlignment="1">
      <alignment vertical="top"/>
      <protection/>
    </xf>
    <xf numFmtId="0" fontId="6" fillId="0" borderId="0" xfId="29" applyFont="1">
      <alignment/>
      <protection/>
    </xf>
    <xf numFmtId="49" fontId="7" fillId="0" borderId="1" xfId="29" applyNumberFormat="1" applyFont="1" applyBorder="1" applyAlignment="1">
      <alignment horizontal="left"/>
      <protection/>
    </xf>
    <xf numFmtId="0" fontId="8" fillId="0" borderId="0" xfId="29" applyFont="1">
      <alignment/>
      <protection/>
    </xf>
    <xf numFmtId="3" fontId="5" fillId="0" borderId="1" xfId="29" applyNumberFormat="1" applyFont="1" applyBorder="1" applyAlignment="1">
      <alignment horizontal="centerContinuous" wrapText="1"/>
      <protection/>
    </xf>
    <xf numFmtId="0" fontId="5" fillId="0" borderId="3" xfId="29" applyFont="1" applyBorder="1" applyAlignment="1">
      <alignment horizontal="right" vertical="center" wrapText="1"/>
      <protection/>
    </xf>
    <xf numFmtId="201" fontId="5" fillId="0" borderId="0" xfId="17" applyNumberFormat="1" applyFont="1" applyAlignment="1" quotePrefix="1">
      <alignment/>
    </xf>
    <xf numFmtId="0" fontId="15" fillId="0" borderId="0" xfId="29" applyFont="1">
      <alignment/>
      <protection/>
    </xf>
    <xf numFmtId="201" fontId="5" fillId="0" borderId="0" xfId="17" applyNumberFormat="1" applyFont="1" applyAlignment="1">
      <alignment/>
    </xf>
    <xf numFmtId="201" fontId="4" fillId="0" borderId="0" xfId="17" applyNumberFormat="1" applyFont="1" applyAlignment="1" quotePrefix="1">
      <alignment/>
    </xf>
    <xf numFmtId="0" fontId="5" fillId="0" borderId="1" xfId="29" applyFont="1" applyBorder="1">
      <alignment/>
      <protection/>
    </xf>
    <xf numFmtId="3" fontId="6" fillId="0" borderId="0" xfId="29" applyNumberFormat="1" applyFont="1" applyAlignment="1">
      <alignment horizontal="centerContinuous"/>
      <protection/>
    </xf>
    <xf numFmtId="3" fontId="5" fillId="0" borderId="1" xfId="29" applyNumberFormat="1" applyFont="1" applyBorder="1" applyAlignment="1">
      <alignment horizontal="centerContinuous"/>
      <protection/>
    </xf>
    <xf numFmtId="0" fontId="5" fillId="0" borderId="0" xfId="29" applyNumberFormat="1" applyFont="1">
      <alignment/>
      <protection/>
    </xf>
    <xf numFmtId="41" fontId="5" fillId="0" borderId="1" xfId="17" applyNumberFormat="1" applyFont="1" applyBorder="1" applyAlignment="1">
      <alignment horizontal="right" vertical="center" wrapText="1"/>
    </xf>
    <xf numFmtId="0" fontId="4" fillId="0" borderId="0" xfId="29" applyFont="1">
      <alignment/>
      <protection/>
    </xf>
    <xf numFmtId="0" fontId="10" fillId="0" borderId="0" xfId="29" applyFont="1">
      <alignment/>
      <protection/>
    </xf>
    <xf numFmtId="41" fontId="17" fillId="0" borderId="0" xfId="17" applyNumberFormat="1" applyFont="1" applyFill="1" applyBorder="1" applyAlignment="1">
      <alignment horizontal="right" wrapText="1"/>
    </xf>
    <xf numFmtId="49" fontId="0" fillId="0" borderId="1" xfId="29" applyNumberFormat="1" applyFont="1" applyBorder="1" applyAlignment="1">
      <alignment horizontal="left" vertical="center"/>
      <protection/>
    </xf>
    <xf numFmtId="3" fontId="15" fillId="0" borderId="0" xfId="29" applyNumberFormat="1" applyFont="1" quotePrefix="1">
      <alignment/>
      <protection/>
    </xf>
    <xf numFmtId="3" fontId="8" fillId="0" borderId="1" xfId="29" applyNumberFormat="1" applyFont="1" applyBorder="1" applyAlignment="1">
      <alignment horizontal="centerContinuous"/>
      <protection/>
    </xf>
    <xf numFmtId="49" fontId="5" fillId="0" borderId="1" xfId="29" applyNumberFormat="1" applyFont="1" applyBorder="1" applyAlignment="1">
      <alignment horizontal="right" vertical="center" wrapText="1"/>
      <protection/>
    </xf>
    <xf numFmtId="41" fontId="5" fillId="0" borderId="0" xfId="29" applyNumberFormat="1" applyFont="1">
      <alignment/>
      <protection/>
    </xf>
    <xf numFmtId="3" fontId="5" fillId="0" borderId="0" xfId="29" applyNumberFormat="1" applyFont="1">
      <alignment/>
      <protection/>
    </xf>
    <xf numFmtId="49" fontId="7" fillId="0" borderId="0" xfId="29" applyNumberFormat="1" applyFont="1" applyAlignment="1">
      <alignment horizontal="left"/>
      <protection/>
    </xf>
    <xf numFmtId="3" fontId="8" fillId="0" borderId="0" xfId="29" applyNumberFormat="1" applyFont="1" applyAlignment="1">
      <alignment horizontal="centerContinuous"/>
      <protection/>
    </xf>
    <xf numFmtId="0" fontId="5" fillId="0" borderId="3" xfId="29" applyFont="1" applyBorder="1">
      <alignment/>
      <protection/>
    </xf>
    <xf numFmtId="0" fontId="5" fillId="0" borderId="3" xfId="29" applyFont="1" applyBorder="1" applyAlignment="1">
      <alignment horizontal="right" vertical="center" wrapText="1" shrinkToFit="1"/>
      <protection/>
    </xf>
    <xf numFmtId="0" fontId="10" fillId="0" borderId="0" xfId="29" applyFont="1" applyAlignment="1">
      <alignment horizontal="right" wrapText="1"/>
      <protection/>
    </xf>
    <xf numFmtId="0" fontId="12" fillId="0" borderId="0" xfId="29" applyFont="1">
      <alignment/>
      <protection/>
    </xf>
    <xf numFmtId="41" fontId="10" fillId="0" borderId="0" xfId="29" applyNumberFormat="1" applyFont="1">
      <alignment/>
      <protection/>
    </xf>
    <xf numFmtId="0" fontId="16" fillId="0" borderId="0" xfId="29" applyNumberFormat="1" quotePrefix="1">
      <alignment/>
      <protection/>
    </xf>
    <xf numFmtId="0" fontId="16" fillId="0" borderId="0" xfId="29">
      <alignment/>
      <protection/>
    </xf>
    <xf numFmtId="41" fontId="5" fillId="0" borderId="0" xfId="18" applyFont="1" applyFill="1" applyBorder="1" applyAlignment="1">
      <alignment/>
    </xf>
    <xf numFmtId="49" fontId="5" fillId="0" borderId="1" xfId="29" applyNumberFormat="1" applyFont="1" applyBorder="1" applyAlignment="1">
      <alignment horizontal="right" vertical="center"/>
      <protection/>
    </xf>
    <xf numFmtId="0" fontId="5" fillId="0" borderId="0" xfId="29" applyFont="1" applyBorder="1">
      <alignment/>
      <protection/>
    </xf>
    <xf numFmtId="0" fontId="4" fillId="0" borderId="1" xfId="29" applyFont="1" applyBorder="1" applyAlignment="1">
      <alignment horizontal="right"/>
      <protection/>
    </xf>
    <xf numFmtId="0" fontId="4" fillId="0" borderId="0" xfId="29" applyFont="1" applyAlignment="1">
      <alignment horizontal="right"/>
      <protection/>
    </xf>
    <xf numFmtId="49" fontId="5" fillId="0" borderId="0" xfId="29" applyNumberFormat="1" applyFont="1" applyBorder="1">
      <alignment/>
      <protection/>
    </xf>
    <xf numFmtId="3" fontId="5" fillId="0" borderId="0" xfId="29" applyNumberFormat="1" applyFont="1" applyBorder="1">
      <alignment/>
      <protection/>
    </xf>
    <xf numFmtId="49" fontId="5" fillId="0" borderId="0" xfId="29" applyNumberFormat="1" applyFont="1">
      <alignment/>
      <protection/>
    </xf>
    <xf numFmtId="0" fontId="11" fillId="0" borderId="0" xfId="29" applyFont="1">
      <alignment/>
      <protection/>
    </xf>
    <xf numFmtId="49" fontId="7" fillId="0" borderId="0" xfId="29" applyNumberFormat="1" applyFont="1" applyBorder="1" applyAlignment="1">
      <alignment horizontal="left"/>
      <protection/>
    </xf>
    <xf numFmtId="3" fontId="8" fillId="0" borderId="0" xfId="29" applyNumberFormat="1" applyFont="1" applyBorder="1" applyAlignment="1">
      <alignment horizontal="centerContinuous"/>
      <protection/>
    </xf>
    <xf numFmtId="3" fontId="6" fillId="0" borderId="1" xfId="29" applyNumberFormat="1" applyFont="1" applyBorder="1" applyAlignment="1">
      <alignment vertical="top"/>
      <protection/>
    </xf>
    <xf numFmtId="3" fontId="6" fillId="0" borderId="1" xfId="29" applyNumberFormat="1" applyFont="1" applyBorder="1" applyAlignment="1">
      <alignment horizontal="centerContinuous"/>
      <protection/>
    </xf>
    <xf numFmtId="197" fontId="5" fillId="0" borderId="0" xfId="18" applyNumberFormat="1" applyFont="1" applyAlignment="1">
      <alignment/>
    </xf>
    <xf numFmtId="3" fontId="6" fillId="0" borderId="0" xfId="29" applyNumberFormat="1" applyFont="1" applyAlignment="1">
      <alignment horizontal="left" wrapText="1"/>
      <protection/>
    </xf>
    <xf numFmtId="0" fontId="16" fillId="0" borderId="1" xfId="29" applyBorder="1">
      <alignment/>
      <protection/>
    </xf>
    <xf numFmtId="0" fontId="5" fillId="0" borderId="0" xfId="29" applyFont="1" applyBorder="1" applyAlignment="1">
      <alignment/>
      <protection/>
    </xf>
    <xf numFmtId="0" fontId="5" fillId="0" borderId="0" xfId="29" applyFont="1" applyAlignment="1">
      <alignment wrapText="1"/>
      <protection/>
    </xf>
    <xf numFmtId="0" fontId="4" fillId="0" borderId="0" xfId="29" applyFont="1" applyAlignment="1">
      <alignment wrapText="1"/>
      <protection/>
    </xf>
    <xf numFmtId="0" fontId="16" fillId="0" borderId="0" xfId="29" applyBorder="1">
      <alignment/>
      <protection/>
    </xf>
    <xf numFmtId="0" fontId="5" fillId="0" borderId="0" xfId="26" applyFont="1">
      <alignment/>
      <protection/>
    </xf>
    <xf numFmtId="41" fontId="5" fillId="0" borderId="0" xfId="18" applyFont="1" applyBorder="1" applyAlignment="1">
      <alignment horizontal="right" vertical="center" wrapText="1"/>
    </xf>
    <xf numFmtId="0" fontId="0" fillId="0" borderId="0" xfId="26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wrapText="1"/>
      <protection/>
    </xf>
    <xf numFmtId="0" fontId="4" fillId="0" borderId="0" xfId="26" applyFont="1">
      <alignment/>
      <protection/>
    </xf>
    <xf numFmtId="0" fontId="10" fillId="0" borderId="0" xfId="26" applyFont="1">
      <alignment/>
      <protection/>
    </xf>
    <xf numFmtId="0" fontId="4" fillId="0" borderId="0" xfId="26" applyFont="1" applyBorder="1">
      <alignment/>
      <protection/>
    </xf>
    <xf numFmtId="0" fontId="5" fillId="0" borderId="1" xfId="27" applyFont="1" applyBorder="1" applyAlignment="1">
      <alignment horizontal="right" vertical="center"/>
      <protection/>
    </xf>
    <xf numFmtId="0" fontId="5" fillId="0" borderId="0" xfId="27" applyFont="1">
      <alignment/>
      <protection/>
    </xf>
    <xf numFmtId="198" fontId="5" fillId="0" borderId="0" xfId="27" applyNumberFormat="1" applyFont="1" applyAlignment="1">
      <alignment horizontal="right" wrapText="1"/>
      <protection/>
    </xf>
    <xf numFmtId="0" fontId="4" fillId="0" borderId="0" xfId="27" applyFont="1">
      <alignment/>
      <protection/>
    </xf>
    <xf numFmtId="198" fontId="5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5" fillId="0" borderId="1" xfId="27" applyFont="1" applyBorder="1">
      <alignment/>
      <protection/>
    </xf>
    <xf numFmtId="2" fontId="22" fillId="0" borderId="1" xfId="20" applyNumberFormat="1" applyFont="1" applyBorder="1" applyAlignment="1" applyProtection="1">
      <alignment horizontal="left" vertical="center"/>
      <protection/>
    </xf>
    <xf numFmtId="2" fontId="22" fillId="0" borderId="1" xfId="20" applyNumberFormat="1" applyFont="1" applyBorder="1" applyAlignment="1" applyProtection="1">
      <alignment horizontal="right" vertical="center"/>
      <protection/>
    </xf>
    <xf numFmtId="1" fontId="22" fillId="0" borderId="1" xfId="20" applyNumberFormat="1" applyFont="1" applyBorder="1" applyAlignment="1" applyProtection="1">
      <alignment horizontal="right" vertical="center"/>
      <protection/>
    </xf>
    <xf numFmtId="2" fontId="23" fillId="0" borderId="0" xfId="20" applyNumberFormat="1" applyFont="1">
      <alignment/>
      <protection/>
    </xf>
    <xf numFmtId="2" fontId="24" fillId="0" borderId="0" xfId="20" applyNumberFormat="1" applyFont="1" applyBorder="1" applyAlignment="1" applyProtection="1">
      <alignment horizontal="right"/>
      <protection/>
    </xf>
    <xf numFmtId="2" fontId="22" fillId="0" borderId="0" xfId="20" applyNumberFormat="1" applyFont="1" applyAlignment="1" applyProtection="1">
      <alignment horizontal="right"/>
      <protection/>
    </xf>
    <xf numFmtId="2" fontId="24" fillId="0" borderId="0" xfId="20" applyNumberFormat="1" applyFont="1" applyAlignment="1" applyProtection="1">
      <alignment horizontal="right"/>
      <protection/>
    </xf>
    <xf numFmtId="180" fontId="22" fillId="0" borderId="0" xfId="19" applyFont="1" applyAlignment="1" applyProtection="1">
      <alignment horizontal="left"/>
      <protection/>
    </xf>
    <xf numFmtId="2" fontId="23" fillId="0" borderId="0" xfId="20" applyNumberFormat="1" applyFont="1" applyAlignment="1">
      <alignment horizontal="right"/>
      <protection/>
    </xf>
    <xf numFmtId="180" fontId="22" fillId="0" borderId="1" xfId="24" applyFont="1" applyBorder="1" applyAlignment="1" applyProtection="1">
      <alignment horizontal="left" vertical="center"/>
      <protection/>
    </xf>
    <xf numFmtId="180" fontId="22" fillId="0" borderId="1" xfId="24" applyFont="1" applyBorder="1" applyAlignment="1" applyProtection="1">
      <alignment horizontal="right" vertical="center"/>
      <protection/>
    </xf>
    <xf numFmtId="180" fontId="21" fillId="0" borderId="0" xfId="24">
      <alignment/>
      <protection/>
    </xf>
    <xf numFmtId="180" fontId="24" fillId="0" borderId="0" xfId="24" applyFont="1" applyBorder="1" applyAlignment="1" applyProtection="1">
      <alignment horizontal="right"/>
      <protection/>
    </xf>
    <xf numFmtId="180" fontId="22" fillId="0" borderId="0" xfId="24" applyFont="1" applyAlignment="1" applyProtection="1">
      <alignment horizontal="left"/>
      <protection/>
    </xf>
    <xf numFmtId="178" fontId="22" fillId="0" borderId="0" xfId="24" applyNumberFormat="1" applyFont="1" applyAlignment="1" applyProtection="1">
      <alignment horizontal="right"/>
      <protection/>
    </xf>
    <xf numFmtId="180" fontId="23" fillId="0" borderId="1" xfId="24" applyFont="1" applyBorder="1">
      <alignment/>
      <protection/>
    </xf>
    <xf numFmtId="180" fontId="23" fillId="0" borderId="1" xfId="24" applyFont="1" applyBorder="1" applyAlignment="1">
      <alignment horizontal="right"/>
      <protection/>
    </xf>
    <xf numFmtId="180" fontId="23" fillId="0" borderId="0" xfId="24" applyFont="1" applyAlignment="1">
      <alignment horizontal="right"/>
      <protection/>
    </xf>
    <xf numFmtId="180" fontId="23" fillId="0" borderId="0" xfId="24" applyFont="1">
      <alignment/>
      <protection/>
    </xf>
    <xf numFmtId="1" fontId="24" fillId="0" borderId="1" xfId="22" applyNumberFormat="1" applyFont="1" applyBorder="1" applyAlignment="1" applyProtection="1">
      <alignment horizontal="left"/>
      <protection/>
    </xf>
    <xf numFmtId="1" fontId="22" fillId="0" borderId="1" xfId="22" applyNumberFormat="1" applyFont="1" applyBorder="1" applyAlignment="1" applyProtection="1">
      <alignment horizontal="right"/>
      <protection/>
    </xf>
    <xf numFmtId="1" fontId="23" fillId="0" borderId="0" xfId="22" applyNumberFormat="1" applyFont="1">
      <alignment/>
      <protection/>
    </xf>
    <xf numFmtId="1" fontId="22" fillId="0" borderId="1" xfId="22" applyNumberFormat="1" applyFont="1" applyBorder="1" applyAlignment="1" applyProtection="1">
      <alignment horizontal="left" vertical="center"/>
      <protection/>
    </xf>
    <xf numFmtId="1" fontId="22" fillId="0" borderId="1" xfId="22" applyNumberFormat="1" applyFont="1" applyBorder="1" applyAlignment="1" applyProtection="1">
      <alignment horizontal="right" vertical="center"/>
      <protection/>
    </xf>
    <xf numFmtId="1" fontId="24" fillId="0" borderId="0" xfId="22" applyNumberFormat="1" applyFont="1" applyBorder="1" applyAlignment="1" applyProtection="1">
      <alignment horizontal="right"/>
      <protection/>
    </xf>
    <xf numFmtId="1" fontId="23" fillId="0" borderId="1" xfId="22" applyNumberFormat="1" applyFont="1" applyBorder="1">
      <alignment/>
      <protection/>
    </xf>
    <xf numFmtId="1" fontId="23" fillId="0" borderId="1" xfId="22" applyNumberFormat="1" applyFont="1" applyBorder="1" applyAlignment="1">
      <alignment horizontal="right"/>
      <protection/>
    </xf>
    <xf numFmtId="1" fontId="23" fillId="0" borderId="0" xfId="22" applyNumberFormat="1" applyFont="1" applyAlignment="1">
      <alignment horizontal="right"/>
      <protection/>
    </xf>
    <xf numFmtId="180" fontId="22" fillId="0" borderId="1" xfId="23" applyFont="1" applyBorder="1" applyAlignment="1" applyProtection="1">
      <alignment horizontal="left" vertical="center"/>
      <protection/>
    </xf>
    <xf numFmtId="180" fontId="22" fillId="0" borderId="1" xfId="23" applyFont="1" applyBorder="1" applyAlignment="1" applyProtection="1">
      <alignment horizontal="right" vertical="center"/>
      <protection/>
    </xf>
    <xf numFmtId="180" fontId="23" fillId="0" borderId="0" xfId="23" applyFont="1">
      <alignment/>
      <protection/>
    </xf>
    <xf numFmtId="180" fontId="24" fillId="0" borderId="0" xfId="23" applyFont="1" applyBorder="1" applyAlignment="1" applyProtection="1">
      <alignment horizontal="right"/>
      <protection/>
    </xf>
    <xf numFmtId="178" fontId="22" fillId="0" borderId="0" xfId="23" applyNumberFormat="1" applyFont="1" applyAlignment="1" applyProtection="1">
      <alignment horizontal="right"/>
      <protection/>
    </xf>
    <xf numFmtId="178" fontId="24" fillId="0" borderId="0" xfId="23" applyNumberFormat="1" applyFont="1" applyAlignment="1" applyProtection="1">
      <alignment horizontal="right"/>
      <protection/>
    </xf>
    <xf numFmtId="180" fontId="23" fillId="0" borderId="0" xfId="23" applyFont="1" applyAlignment="1">
      <alignment horizontal="right"/>
      <protection/>
    </xf>
    <xf numFmtId="1" fontId="22" fillId="0" borderId="1" xfId="21" applyNumberFormat="1" applyFont="1" applyBorder="1" applyAlignment="1" applyProtection="1">
      <alignment horizontal="left" vertical="center"/>
      <protection/>
    </xf>
    <xf numFmtId="41" fontId="22" fillId="0" borderId="1" xfId="18" applyFont="1" applyBorder="1" applyAlignment="1" applyProtection="1">
      <alignment horizontal="right" vertical="center"/>
      <protection/>
    </xf>
    <xf numFmtId="205" fontId="22" fillId="0" borderId="1" xfId="18" applyNumberFormat="1" applyFont="1" applyBorder="1" applyAlignment="1" applyProtection="1">
      <alignment horizontal="right" vertical="center"/>
      <protection/>
    </xf>
    <xf numFmtId="1" fontId="23" fillId="0" borderId="0" xfId="21" applyNumberFormat="1" applyFont="1">
      <alignment/>
      <protection/>
    </xf>
    <xf numFmtId="1" fontId="24" fillId="0" borderId="0" xfId="21" applyNumberFormat="1" applyFont="1" applyBorder="1" applyAlignment="1" applyProtection="1">
      <alignment horizontal="right"/>
      <protection/>
    </xf>
    <xf numFmtId="41" fontId="24" fillId="0" borderId="0" xfId="18" applyFont="1" applyBorder="1" applyAlignment="1" applyProtection="1">
      <alignment horizontal="right"/>
      <protection/>
    </xf>
    <xf numFmtId="1" fontId="22" fillId="0" borderId="0" xfId="21" applyNumberFormat="1" applyFont="1" applyAlignment="1" applyProtection="1">
      <alignment horizontal="left"/>
      <protection/>
    </xf>
    <xf numFmtId="41" fontId="23" fillId="0" borderId="0" xfId="18" applyFont="1" applyAlignment="1">
      <alignment horizontal="right"/>
    </xf>
    <xf numFmtId="201" fontId="5" fillId="0" borderId="0" xfId="29" applyNumberFormat="1" applyFont="1">
      <alignment/>
      <protection/>
    </xf>
    <xf numFmtId="201" fontId="11" fillId="0" borderId="0" xfId="28" applyNumberFormat="1" applyFont="1">
      <alignment/>
      <protection/>
    </xf>
    <xf numFmtId="201" fontId="16" fillId="0" borderId="0" xfId="28" applyNumberFormat="1">
      <alignment/>
      <protection/>
    </xf>
    <xf numFmtId="201" fontId="5" fillId="0" borderId="0" xfId="28" applyNumberFormat="1" applyFont="1">
      <alignment/>
      <protection/>
    </xf>
    <xf numFmtId="41" fontId="5" fillId="0" borderId="0" xfId="18" applyNumberFormat="1" applyFont="1" applyAlignment="1">
      <alignment/>
    </xf>
    <xf numFmtId="2" fontId="22" fillId="0" borderId="0" xfId="20" applyNumberFormat="1" applyFont="1" applyAlignment="1" applyProtection="1">
      <alignment horizontal="left"/>
      <protection/>
    </xf>
    <xf numFmtId="2" fontId="24" fillId="0" borderId="0" xfId="20" applyNumberFormat="1" applyFont="1" applyAlignment="1" applyProtection="1">
      <alignment horizontal="left"/>
      <protection/>
    </xf>
    <xf numFmtId="2" fontId="25" fillId="0" borderId="1" xfId="20" applyNumberFormat="1" applyFont="1" applyBorder="1">
      <alignment/>
      <protection/>
    </xf>
    <xf numFmtId="2" fontId="25" fillId="0" borderId="1" xfId="20" applyNumberFormat="1" applyFont="1" applyBorder="1" applyAlignment="1">
      <alignment horizontal="right"/>
      <protection/>
    </xf>
    <xf numFmtId="201" fontId="22" fillId="0" borderId="0" xfId="17" applyNumberFormat="1" applyFont="1" applyBorder="1" applyAlignment="1" applyProtection="1">
      <alignment horizontal="right"/>
      <protection/>
    </xf>
    <xf numFmtId="201" fontId="22" fillId="0" borderId="0" xfId="17" applyNumberFormat="1" applyFont="1" applyAlignment="1" applyProtection="1">
      <alignment horizontal="right"/>
      <protection/>
    </xf>
    <xf numFmtId="1" fontId="22" fillId="0" borderId="0" xfId="22" applyNumberFormat="1" applyFont="1" applyAlignment="1" applyProtection="1">
      <alignment horizontal="left"/>
      <protection/>
    </xf>
    <xf numFmtId="201" fontId="24" fillId="0" borderId="0" xfId="17" applyNumberFormat="1" applyFont="1" applyAlignment="1" applyProtection="1">
      <alignment horizontal="right"/>
      <protection/>
    </xf>
    <xf numFmtId="180" fontId="22" fillId="0" borderId="0" xfId="23" applyFont="1" applyAlignment="1" applyProtection="1">
      <alignment horizontal="left"/>
      <protection/>
    </xf>
    <xf numFmtId="180" fontId="23" fillId="0" borderId="1" xfId="23" applyFont="1" applyBorder="1" applyAlignment="1">
      <alignment horizontal="right"/>
      <protection/>
    </xf>
    <xf numFmtId="201" fontId="24" fillId="0" borderId="0" xfId="17" applyNumberFormat="1" applyFont="1" applyAlignment="1" applyProtection="1">
      <alignment horizontal="right"/>
      <protection/>
    </xf>
    <xf numFmtId="1" fontId="25" fillId="0" borderId="0" xfId="21" applyNumberFormat="1" applyFont="1">
      <alignment/>
      <protection/>
    </xf>
    <xf numFmtId="1" fontId="23" fillId="0" borderId="1" xfId="21" applyNumberFormat="1" applyFont="1" applyBorder="1">
      <alignment/>
      <protection/>
    </xf>
    <xf numFmtId="41" fontId="23" fillId="0" borderId="1" xfId="18" applyFont="1" applyBorder="1" applyAlignment="1">
      <alignment horizontal="right"/>
    </xf>
    <xf numFmtId="178" fontId="24" fillId="0" borderId="0" xfId="24" applyNumberFormat="1" applyFont="1" applyAlignment="1" applyProtection="1">
      <alignment horizontal="right"/>
      <protection/>
    </xf>
    <xf numFmtId="180" fontId="27" fillId="0" borderId="0" xfId="24" applyFont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4" fillId="0" borderId="0" xfId="18" applyNumberFormat="1" applyFont="1" applyFill="1" applyAlignment="1">
      <alignment horizontal="left" wrapText="1"/>
    </xf>
    <xf numFmtId="41" fontId="18" fillId="0" borderId="0" xfId="18" applyFont="1" applyFill="1" applyBorder="1" applyAlignment="1">
      <alignment/>
    </xf>
    <xf numFmtId="49" fontId="4" fillId="0" borderId="1" xfId="18" applyNumberFormat="1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78" fontId="15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5" fillId="0" borderId="1" xfId="26" applyFont="1" applyBorder="1">
      <alignment/>
      <protection/>
    </xf>
    <xf numFmtId="198" fontId="5" fillId="0" borderId="1" xfId="18" applyNumberFormat="1" applyFont="1" applyBorder="1" applyAlignment="1">
      <alignment/>
    </xf>
    <xf numFmtId="201" fontId="15" fillId="0" borderId="1" xfId="17" applyNumberFormat="1" applyFont="1" applyBorder="1" applyAlignment="1" quotePrefix="1">
      <alignment/>
    </xf>
    <xf numFmtId="201" fontId="5" fillId="0" borderId="1" xfId="17" applyNumberFormat="1" applyFont="1" applyBorder="1" applyAlignment="1" quotePrefix="1">
      <alignment/>
    </xf>
    <xf numFmtId="49" fontId="5" fillId="0" borderId="0" xfId="29" applyNumberFormat="1" applyFont="1" applyBorder="1" applyAlignment="1">
      <alignment horizontal="left" vertical="center"/>
      <protection/>
    </xf>
    <xf numFmtId="41" fontId="5" fillId="0" borderId="0" xfId="17" applyNumberFormat="1" applyFont="1" applyBorder="1" applyAlignment="1">
      <alignment horizontal="right" vertical="center" wrapText="1"/>
    </xf>
    <xf numFmtId="41" fontId="16" fillId="0" borderId="0" xfId="17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41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1" fontId="18" fillId="0" borderId="0" xfId="18" applyFont="1" applyFill="1" applyBorder="1" applyAlignment="1">
      <alignment horizontal="right" wrapText="1"/>
    </xf>
    <xf numFmtId="41" fontId="18" fillId="0" borderId="0" xfId="18" applyFont="1" applyFill="1" applyBorder="1" applyAlignment="1">
      <alignment/>
    </xf>
    <xf numFmtId="49" fontId="0" fillId="0" borderId="3" xfId="28" applyNumberFormat="1" applyFont="1" applyBorder="1" applyAlignment="1">
      <alignment horizontal="left" vertical="center" wrapText="1"/>
      <protection/>
    </xf>
    <xf numFmtId="49" fontId="5" fillId="0" borderId="1" xfId="29" applyNumberFormat="1" applyFont="1" applyBorder="1" applyAlignment="1">
      <alignment horizontal="left" vertical="center"/>
      <protection/>
    </xf>
    <xf numFmtId="49" fontId="5" fillId="0" borderId="3" xfId="29" applyNumberFormat="1" applyFont="1" applyBorder="1" applyAlignment="1">
      <alignment vertical="center"/>
      <protection/>
    </xf>
    <xf numFmtId="41" fontId="16" fillId="0" borderId="0" xfId="28" applyNumberFormat="1" applyBorder="1">
      <alignment/>
      <protection/>
    </xf>
    <xf numFmtId="201" fontId="15" fillId="0" borderId="0" xfId="17" applyNumberFormat="1" applyFont="1" applyAlignment="1" quotePrefix="1">
      <alignment horizontal="right"/>
    </xf>
    <xf numFmtId="41" fontId="18" fillId="0" borderId="0" xfId="18" applyFont="1" applyFill="1" applyBorder="1" applyAlignment="1">
      <alignment horizontal="right"/>
    </xf>
    <xf numFmtId="0" fontId="18" fillId="0" borderId="0" xfId="25" applyFont="1" applyFill="1" applyBorder="1">
      <alignment/>
      <protection/>
    </xf>
    <xf numFmtId="3" fontId="6" fillId="0" borderId="0" xfId="25" applyNumberFormat="1" applyFont="1" applyAlignment="1">
      <alignment horizontal="left"/>
      <protection/>
    </xf>
    <xf numFmtId="0" fontId="18" fillId="0" borderId="1" xfId="25" applyFont="1" applyFill="1" applyBorder="1">
      <alignment/>
      <protection/>
    </xf>
    <xf numFmtId="0" fontId="18" fillId="0" borderId="0" xfId="25" applyFont="1" applyFill="1" applyBorder="1" applyAlignment="1">
      <alignment wrapText="1"/>
      <protection/>
    </xf>
    <xf numFmtId="0" fontId="5" fillId="0" borderId="0" xfId="27" applyFont="1" applyBorder="1">
      <alignment/>
      <protection/>
    </xf>
    <xf numFmtId="0" fontId="5" fillId="0" borderId="0" xfId="26" applyFont="1" applyBorder="1">
      <alignment/>
      <protection/>
    </xf>
    <xf numFmtId="41" fontId="1" fillId="0" borderId="0" xfId="28" applyNumberFormat="1" applyFont="1">
      <alignment/>
      <protection/>
    </xf>
    <xf numFmtId="201" fontId="5" fillId="0" borderId="0" xfId="17" applyNumberFormat="1" applyFont="1" applyAlignment="1">
      <alignment horizontal="right"/>
    </xf>
    <xf numFmtId="198" fontId="4" fillId="0" borderId="0" xfId="27" applyNumberFormat="1" applyFont="1" applyAlignment="1">
      <alignment horizontal="right" wrapText="1"/>
      <protection/>
    </xf>
    <xf numFmtId="49" fontId="4" fillId="0" borderId="0" xfId="18" applyNumberFormat="1" applyFont="1" applyFill="1" applyBorder="1" applyAlignment="1">
      <alignment horizontal="left" wrapText="1"/>
    </xf>
    <xf numFmtId="175" fontId="17" fillId="0" borderId="0" xfId="0" applyNumberFormat="1" applyFont="1" applyFill="1" applyBorder="1" applyAlignment="1">
      <alignment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/>
    </xf>
    <xf numFmtId="201" fontId="15" fillId="0" borderId="0" xfId="17" applyNumberFormat="1" applyFont="1" applyAlignment="1">
      <alignment horizontal="right"/>
    </xf>
    <xf numFmtId="3" fontId="5" fillId="0" borderId="0" xfId="28" applyNumberFormat="1" applyFont="1" applyBorder="1" applyAlignment="1">
      <alignment horizontal="center" vertical="center"/>
      <protection/>
    </xf>
    <xf numFmtId="41" fontId="16" fillId="0" borderId="0" xfId="28" applyNumberFormat="1">
      <alignment/>
      <protection/>
    </xf>
    <xf numFmtId="41" fontId="0" fillId="0" borderId="0" xfId="28" applyNumberFormat="1" applyFont="1">
      <alignment/>
      <protection/>
    </xf>
    <xf numFmtId="41" fontId="11" fillId="0" borderId="0" xfId="28" applyNumberFormat="1" applyFont="1">
      <alignment/>
      <protection/>
    </xf>
    <xf numFmtId="201" fontId="10" fillId="0" borderId="0" xfId="17" applyNumberFormat="1" applyFont="1" applyAlignment="1">
      <alignment/>
    </xf>
    <xf numFmtId="41" fontId="28" fillId="0" borderId="0" xfId="18" applyFont="1" applyFill="1" applyBorder="1" applyAlignment="1">
      <alignment horizontal="right" wrapText="1"/>
    </xf>
    <xf numFmtId="41" fontId="10" fillId="0" borderId="0" xfId="18" applyFont="1" applyAlignment="1">
      <alignment horizontal="right"/>
    </xf>
    <xf numFmtId="178" fontId="10" fillId="0" borderId="0" xfId="28" applyNumberFormat="1" applyFont="1" applyAlignment="1">
      <alignment horizontal="right"/>
      <protection/>
    </xf>
    <xf numFmtId="0" fontId="5" fillId="0" borderId="3" xfId="28" applyFont="1" applyBorder="1" applyAlignment="1">
      <alignment horizontal="right" vertical="center" wrapText="1"/>
      <protection/>
    </xf>
    <xf numFmtId="0" fontId="5" fillId="0" borderId="3" xfId="28" applyFont="1" applyBorder="1" applyAlignment="1">
      <alignment horizontal="right" vertical="center"/>
      <protection/>
    </xf>
    <xf numFmtId="3" fontId="6" fillId="0" borderId="1" xfId="28" applyNumberFormat="1" applyFont="1" applyBorder="1" applyAlignment="1">
      <alignment vertical="top"/>
      <protection/>
    </xf>
    <xf numFmtId="3" fontId="6" fillId="0" borderId="1" xfId="28" applyNumberFormat="1" applyFont="1" applyBorder="1" applyAlignment="1">
      <alignment horizontal="centerContinuous"/>
      <protection/>
    </xf>
    <xf numFmtId="0" fontId="6" fillId="0" borderId="1" xfId="28" applyFont="1" applyBorder="1">
      <alignment/>
      <protection/>
    </xf>
    <xf numFmtId="3" fontId="6" fillId="0" borderId="0" xfId="28" applyNumberFormat="1" applyFont="1" applyBorder="1" applyAlignment="1">
      <alignment vertical="top"/>
      <protection/>
    </xf>
    <xf numFmtId="49" fontId="7" fillId="0" borderId="0" xfId="28" applyNumberFormat="1" applyFont="1" applyBorder="1" applyAlignment="1">
      <alignment horizontal="left"/>
      <protection/>
    </xf>
    <xf numFmtId="0" fontId="5" fillId="0" borderId="0" xfId="28" applyFont="1">
      <alignment/>
      <protection/>
    </xf>
    <xf numFmtId="3" fontId="5" fillId="0" borderId="0" xfId="28" applyNumberFormat="1" applyFont="1" applyBorder="1" applyAlignment="1">
      <alignment horizontal="centerContinuous" wrapText="1"/>
      <protection/>
    </xf>
    <xf numFmtId="0" fontId="0" fillId="0" borderId="0" xfId="0" applyBorder="1" applyAlignment="1">
      <alignment horizontal="left" vertical="center" wrapText="1"/>
    </xf>
    <xf numFmtId="49" fontId="5" fillId="0" borderId="0" xfId="28" applyNumberFormat="1" applyFont="1" applyBorder="1" applyAlignment="1">
      <alignment horizontal="center" vertical="center"/>
      <protection/>
    </xf>
    <xf numFmtId="49" fontId="5" fillId="0" borderId="0" xfId="28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top"/>
    </xf>
    <xf numFmtId="1" fontId="5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 wrapText="1"/>
    </xf>
    <xf numFmtId="41" fontId="10" fillId="0" borderId="0" xfId="18" applyFont="1" applyAlignment="1">
      <alignment/>
    </xf>
    <xf numFmtId="49" fontId="5" fillId="0" borderId="0" xfId="28" applyNumberFormat="1" applyFont="1" applyBorder="1" applyAlignment="1">
      <alignment horizontal="left" vertical="center" wrapText="1"/>
      <protection/>
    </xf>
    <xf numFmtId="49" fontId="5" fillId="0" borderId="3" xfId="28" applyNumberFormat="1" applyFont="1" applyBorder="1" applyAlignment="1">
      <alignment horizontal="left" vertical="center" wrapText="1"/>
      <protection/>
    </xf>
    <xf numFmtId="49" fontId="5" fillId="0" borderId="3" xfId="28" applyNumberFormat="1" applyFont="1" applyBorder="1" applyAlignment="1">
      <alignment horizontal="right" vertical="center" wrapText="1"/>
      <protection/>
    </xf>
    <xf numFmtId="0" fontId="0" fillId="0" borderId="0" xfId="28" applyFont="1" applyBorder="1" applyAlignment="1">
      <alignment horizontal="left" vertical="center" wrapText="1"/>
      <protection/>
    </xf>
    <xf numFmtId="49" fontId="5" fillId="0" borderId="0" xfId="28" applyNumberFormat="1" applyFont="1" applyBorder="1" applyAlignment="1">
      <alignment horizontal="right" vertical="top" wrapText="1"/>
      <protection/>
    </xf>
    <xf numFmtId="0" fontId="16" fillId="0" borderId="0" xfId="28" applyBorder="1" applyAlignment="1">
      <alignment horizontal="center" vertical="center" wrapText="1"/>
      <protection/>
    </xf>
    <xf numFmtId="0" fontId="16" fillId="0" borderId="0" xfId="28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top" wrapText="1"/>
    </xf>
    <xf numFmtId="49" fontId="5" fillId="0" borderId="3" xfId="29" applyNumberFormat="1" applyFont="1" applyBorder="1" applyAlignment="1">
      <alignment horizontal="right" vertical="center"/>
      <protection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9" fontId="5" fillId="0" borderId="0" xfId="18" applyNumberFormat="1" applyFont="1" applyAlignment="1">
      <alignment/>
    </xf>
    <xf numFmtId="197" fontId="18" fillId="0" borderId="0" xfId="18" applyNumberFormat="1" applyFont="1" applyFill="1" applyBorder="1" applyAlignment="1">
      <alignment horizontal="right"/>
    </xf>
    <xf numFmtId="0" fontId="16" fillId="0" borderId="0" xfId="28" applyAlignment="1">
      <alignment/>
      <protection/>
    </xf>
    <xf numFmtId="41" fontId="18" fillId="0" borderId="0" xfId="18" applyFont="1" applyFill="1" applyBorder="1" applyAlignment="1">
      <alignment horizontal="right"/>
    </xf>
    <xf numFmtId="49" fontId="4" fillId="0" borderId="0" xfId="18" applyNumberFormat="1" applyFont="1" applyBorder="1" applyAlignment="1">
      <alignment/>
    </xf>
    <xf numFmtId="41" fontId="17" fillId="0" borderId="0" xfId="18" applyFont="1" applyFill="1" applyBorder="1" applyAlignment="1">
      <alignment horizontal="right"/>
    </xf>
    <xf numFmtId="197" fontId="18" fillId="0" borderId="0" xfId="18" applyNumberFormat="1" applyFont="1" applyFill="1" applyBorder="1" applyAlignment="1">
      <alignment horizontal="right" vertical="center"/>
    </xf>
    <xf numFmtId="41" fontId="18" fillId="0" borderId="0" xfId="18" applyFont="1" applyFill="1" applyBorder="1" applyAlignment="1">
      <alignment horizontal="right" vertical="center"/>
    </xf>
    <xf numFmtId="41" fontId="17" fillId="0" borderId="0" xfId="18" applyFont="1" applyFill="1" applyBorder="1" applyAlignment="1">
      <alignment horizontal="right" vertical="center"/>
    </xf>
    <xf numFmtId="0" fontId="18" fillId="0" borderId="3" xfId="25" applyFont="1" applyFill="1" applyBorder="1" applyAlignment="1">
      <alignment horizontal="right" vertical="center" wrapText="1"/>
      <protection/>
    </xf>
    <xf numFmtId="49" fontId="4" fillId="0" borderId="0" xfId="18" applyNumberFormat="1" applyFont="1" applyFill="1" applyAlignment="1">
      <alignment horizontal="left" vertical="center" wrapText="1"/>
    </xf>
    <xf numFmtId="201" fontId="15" fillId="0" borderId="0" xfId="17" applyNumberFormat="1" applyFont="1" applyAlignment="1">
      <alignment horizontal="right" vertical="center"/>
    </xf>
    <xf numFmtId="41" fontId="18" fillId="0" borderId="0" xfId="18" applyFont="1" applyFill="1" applyBorder="1" applyAlignment="1">
      <alignment horizontal="right" vertical="center" wrapText="1"/>
    </xf>
    <xf numFmtId="201" fontId="15" fillId="0" borderId="0" xfId="17" applyNumberFormat="1" applyFont="1" applyAlignment="1" quotePrefix="1">
      <alignment horizontal="right" vertical="center"/>
    </xf>
    <xf numFmtId="41" fontId="18" fillId="0" borderId="0" xfId="18" applyFont="1" applyFill="1" applyBorder="1" applyAlignment="1">
      <alignment vertical="center"/>
    </xf>
    <xf numFmtId="0" fontId="18" fillId="0" borderId="0" xfId="25" applyFont="1" applyFill="1" applyBorder="1" applyAlignment="1">
      <alignment vertical="center"/>
      <protection/>
    </xf>
    <xf numFmtId="201" fontId="15" fillId="0" borderId="0" xfId="17" applyNumberFormat="1" applyFont="1" applyBorder="1" applyAlignment="1" quotePrefix="1">
      <alignment/>
    </xf>
    <xf numFmtId="0" fontId="5" fillId="0" borderId="0" xfId="28" applyFont="1" applyAlignment="1">
      <alignment wrapText="1"/>
      <protection/>
    </xf>
    <xf numFmtId="0" fontId="6" fillId="0" borderId="0" xfId="28" applyFont="1" applyAlignment="1">
      <alignment wrapText="1"/>
      <protection/>
    </xf>
    <xf numFmtId="49" fontId="5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 vertical="center"/>
    </xf>
    <xf numFmtId="1" fontId="5" fillId="0" borderId="0" xfId="28" applyNumberFormat="1" applyFont="1" applyAlignment="1">
      <alignment wrapText="1"/>
      <protection/>
    </xf>
    <xf numFmtId="41" fontId="5" fillId="0" borderId="0" xfId="17" applyNumberFormat="1" applyFont="1" applyAlignment="1" quotePrefix="1">
      <alignment wrapText="1"/>
    </xf>
    <xf numFmtId="41" fontId="5" fillId="0" borderId="0" xfId="17" applyNumberFormat="1" applyFont="1" applyAlignment="1">
      <alignment wrapText="1"/>
    </xf>
    <xf numFmtId="0" fontId="4" fillId="0" borderId="0" xfId="28" applyFont="1" applyAlignment="1">
      <alignment wrapText="1"/>
      <protection/>
    </xf>
    <xf numFmtId="0" fontId="29" fillId="0" borderId="0" xfId="28" applyFont="1">
      <alignment/>
      <protection/>
    </xf>
    <xf numFmtId="49" fontId="29" fillId="0" borderId="1" xfId="28" applyNumberFormat="1" applyFont="1" applyBorder="1" applyAlignment="1">
      <alignment horizontal="right" vertical="center" wrapText="1"/>
      <protection/>
    </xf>
    <xf numFmtId="49" fontId="29" fillId="0" borderId="0" xfId="28" applyNumberFormat="1" applyFont="1" applyBorder="1" applyAlignment="1">
      <alignment horizontal="left" vertical="center" wrapText="1"/>
      <protection/>
    </xf>
    <xf numFmtId="49" fontId="29" fillId="0" borderId="0" xfId="28" applyNumberFormat="1" applyFont="1" applyBorder="1" applyAlignment="1">
      <alignment horizontal="right" vertical="top" wrapText="1"/>
      <protection/>
    </xf>
    <xf numFmtId="0" fontId="29" fillId="0" borderId="0" xfId="28" applyFont="1" applyBorder="1" applyAlignment="1">
      <alignment horizontal="right" vertical="center" wrapText="1"/>
      <protection/>
    </xf>
    <xf numFmtId="49" fontId="29" fillId="0" borderId="0" xfId="28" applyNumberFormat="1" applyFont="1" applyBorder="1" applyAlignment="1">
      <alignment horizontal="right" vertical="center" wrapText="1"/>
      <protection/>
    </xf>
    <xf numFmtId="1" fontId="29" fillId="0" borderId="0" xfId="28" applyNumberFormat="1" applyFont="1" applyAlignment="1">
      <alignment vertical="center"/>
      <protection/>
    </xf>
    <xf numFmtId="0" fontId="29" fillId="0" borderId="0" xfId="28" applyFont="1" applyAlignment="1">
      <alignment vertical="center"/>
      <protection/>
    </xf>
    <xf numFmtId="1" fontId="29" fillId="0" borderId="0" xfId="28" applyNumberFormat="1" applyFont="1">
      <alignment/>
      <protection/>
    </xf>
    <xf numFmtId="0" fontId="30" fillId="0" borderId="0" xfId="28" applyFont="1">
      <alignment/>
      <protection/>
    </xf>
    <xf numFmtId="0" fontId="30" fillId="0" borderId="0" xfId="28" applyFont="1" applyAlignment="1">
      <alignment vertical="center"/>
      <protection/>
    </xf>
    <xf numFmtId="0" fontId="29" fillId="0" borderId="0" xfId="28" applyFont="1" applyAlignment="1">
      <alignment wrapText="1"/>
      <protection/>
    </xf>
    <xf numFmtId="49" fontId="33" fillId="0" borderId="0" xfId="18" applyNumberFormat="1" applyFont="1" applyAlignment="1">
      <alignment vertical="center" wrapText="1"/>
    </xf>
    <xf numFmtId="49" fontId="33" fillId="0" borderId="0" xfId="18" applyNumberFormat="1" applyFont="1" applyAlignment="1">
      <alignment horizontal="left" wrapText="1"/>
    </xf>
    <xf numFmtId="201" fontId="31" fillId="0" borderId="0" xfId="17" applyNumberFormat="1" applyFont="1" applyAlignment="1">
      <alignment horizontal="right"/>
    </xf>
    <xf numFmtId="201" fontId="31" fillId="0" borderId="0" xfId="17" applyNumberFormat="1" applyFont="1" applyAlignment="1" quotePrefix="1">
      <alignment horizontal="right" wrapText="1"/>
    </xf>
    <xf numFmtId="201" fontId="31" fillId="0" borderId="0" xfId="17" applyNumberFormat="1" applyFont="1" applyAlignment="1" quotePrefix="1">
      <alignment horizontal="right"/>
    </xf>
    <xf numFmtId="201" fontId="32" fillId="0" borderId="0" xfId="17" applyNumberFormat="1" applyFont="1" applyAlignment="1" quotePrefix="1">
      <alignment horizontal="right"/>
    </xf>
    <xf numFmtId="3" fontId="32" fillId="0" borderId="0" xfId="17" applyNumberFormat="1" applyFont="1" applyAlignment="1" quotePrefix="1">
      <alignment horizontal="right"/>
    </xf>
    <xf numFmtId="2" fontId="5" fillId="0" borderId="0" xfId="20" applyNumberFormat="1" applyFont="1">
      <alignment/>
      <protection/>
    </xf>
    <xf numFmtId="178" fontId="5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2" xfId="28" applyNumberFormat="1" applyFont="1" applyBorder="1" applyAlignment="1">
      <alignment horizontal="center" vertical="center"/>
      <protection/>
    </xf>
    <xf numFmtId="41" fontId="5" fillId="0" borderId="0" xfId="18" applyFont="1" applyBorder="1" applyAlignment="1">
      <alignment horizontal="center" vertical="center"/>
    </xf>
    <xf numFmtId="49" fontId="5" fillId="0" borderId="2" xfId="28" applyNumberFormat="1" applyFont="1" applyBorder="1" applyAlignment="1">
      <alignment horizontal="left" vertical="center" wrapText="1"/>
      <protection/>
    </xf>
    <xf numFmtId="0" fontId="5" fillId="0" borderId="1" xfId="28" applyFont="1" applyBorder="1" applyAlignment="1">
      <alignment horizontal="left" vertical="center" wrapText="1"/>
      <protection/>
    </xf>
    <xf numFmtId="49" fontId="5" fillId="0" borderId="3" xfId="28" applyNumberFormat="1" applyFont="1" applyBorder="1" applyAlignment="1">
      <alignment horizontal="center" vertical="center"/>
      <protection/>
    </xf>
    <xf numFmtId="0" fontId="5" fillId="0" borderId="3" xfId="28" applyFont="1" applyBorder="1" applyAlignment="1">
      <alignment horizontal="center" vertical="center"/>
      <protection/>
    </xf>
    <xf numFmtId="49" fontId="5" fillId="0" borderId="2" xfId="28" applyNumberFormat="1" applyFont="1" applyBorder="1" applyAlignment="1">
      <alignment horizontal="left" vertical="center" wrapText="1"/>
      <protection/>
    </xf>
    <xf numFmtId="0" fontId="5" fillId="0" borderId="1" xfId="28" applyFont="1" applyBorder="1" applyAlignment="1">
      <alignment horizontal="left" vertical="center" wrapText="1"/>
      <protection/>
    </xf>
    <xf numFmtId="3" fontId="5" fillId="0" borderId="1" xfId="28" applyNumberFormat="1" applyFont="1" applyBorder="1" applyAlignment="1">
      <alignment horizontal="center" vertical="center"/>
      <protection/>
    </xf>
    <xf numFmtId="3" fontId="5" fillId="0" borderId="1" xfId="28" applyNumberFormat="1" applyFont="1" applyBorder="1" applyAlignment="1">
      <alignment horizontal="center" vertical="center" wrapText="1"/>
      <protection/>
    </xf>
    <xf numFmtId="0" fontId="5" fillId="0" borderId="0" xfId="28" applyFont="1" applyAlignment="1">
      <alignment horizontal="center"/>
      <protection/>
    </xf>
    <xf numFmtId="0" fontId="5" fillId="0" borderId="2" xfId="28" applyFont="1" applyBorder="1" applyAlignment="1">
      <alignment horizontal="left" vertical="center"/>
      <protection/>
    </xf>
    <xf numFmtId="0" fontId="16" fillId="0" borderId="1" xfId="28" applyBorder="1" applyAlignment="1">
      <alignment horizontal="left" vertical="center"/>
      <protection/>
    </xf>
    <xf numFmtId="49" fontId="5" fillId="0" borderId="0" xfId="28" applyNumberFormat="1" applyFont="1" applyBorder="1" applyAlignment="1">
      <alignment horizontal="left" vertical="center"/>
      <protection/>
    </xf>
    <xf numFmtId="49" fontId="5" fillId="0" borderId="1" xfId="28" applyNumberFormat="1" applyFont="1" applyBorder="1" applyAlignment="1">
      <alignment horizontal="left" vertical="center"/>
      <protection/>
    </xf>
    <xf numFmtId="41" fontId="5" fillId="0" borderId="2" xfId="18" applyFont="1" applyBorder="1" applyAlignment="1">
      <alignment horizontal="right" vertical="center" wrapText="1"/>
    </xf>
    <xf numFmtId="41" fontId="16" fillId="0" borderId="1" xfId="18" applyBorder="1" applyAlignment="1">
      <alignment horizontal="right" vertical="center" wrapText="1"/>
    </xf>
    <xf numFmtId="3" fontId="5" fillId="0" borderId="3" xfId="28" applyNumberFormat="1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right" vertical="center"/>
      <protection/>
    </xf>
    <xf numFmtId="0" fontId="5" fillId="0" borderId="1" xfId="28" applyFont="1" applyBorder="1" applyAlignment="1">
      <alignment horizontal="right" vertical="center"/>
      <protection/>
    </xf>
    <xf numFmtId="49" fontId="5" fillId="0" borderId="0" xfId="28" applyNumberFormat="1" applyFont="1" applyBorder="1" applyAlignment="1">
      <alignment horizontal="right" vertical="center" wrapText="1"/>
      <protection/>
    </xf>
    <xf numFmtId="49" fontId="5" fillId="0" borderId="1" xfId="28" applyNumberFormat="1" applyFont="1" applyBorder="1" applyAlignment="1">
      <alignment horizontal="right" vertical="center" wrapText="1"/>
      <protection/>
    </xf>
    <xf numFmtId="49" fontId="5" fillId="0" borderId="0" xfId="28" applyNumberFormat="1" applyFont="1" applyBorder="1" applyAlignment="1">
      <alignment horizontal="center" vertical="center"/>
      <protection/>
    </xf>
    <xf numFmtId="49" fontId="5" fillId="0" borderId="0" xfId="28" applyNumberFormat="1" applyFont="1" applyBorder="1" applyAlignment="1">
      <alignment horizontal="left" vertical="center"/>
      <protection/>
    </xf>
    <xf numFmtId="49" fontId="5" fillId="0" borderId="2" xfId="28" applyNumberFormat="1" applyFont="1" applyBorder="1" applyAlignment="1">
      <alignment horizontal="right" vertical="center" wrapText="1"/>
      <protection/>
    </xf>
    <xf numFmtId="0" fontId="16" fillId="0" borderId="1" xfId="28" applyBorder="1" applyAlignment="1">
      <alignment horizontal="right" vertical="center" wrapText="1"/>
      <protection/>
    </xf>
    <xf numFmtId="3" fontId="5" fillId="0" borderId="1" xfId="28" applyNumberFormat="1" applyFont="1" applyBorder="1" applyAlignment="1">
      <alignment horizontal="center"/>
      <protection/>
    </xf>
    <xf numFmtId="49" fontId="5" fillId="0" borderId="1" xfId="28" applyNumberFormat="1" applyFont="1" applyBorder="1" applyAlignment="1">
      <alignment horizontal="center" vertical="center"/>
      <protection/>
    </xf>
    <xf numFmtId="49" fontId="5" fillId="0" borderId="0" xfId="28" applyNumberFormat="1" applyFont="1" applyBorder="1" applyAlignment="1">
      <alignment horizontal="left" vertical="center" wrapText="1"/>
      <protection/>
    </xf>
    <xf numFmtId="0" fontId="16" fillId="0" borderId="1" xfId="28" applyBorder="1" applyAlignment="1">
      <alignment horizontal="left" vertical="center" wrapText="1"/>
      <protection/>
    </xf>
    <xf numFmtId="49" fontId="10" fillId="0" borderId="0" xfId="28" applyNumberFormat="1" applyFont="1" applyBorder="1" applyAlignment="1">
      <alignment horizontal="center" vertical="center"/>
      <protection/>
    </xf>
    <xf numFmtId="49" fontId="5" fillId="0" borderId="1" xfId="28" applyNumberFormat="1" applyFont="1" applyBorder="1" applyAlignment="1">
      <alignment horizontal="left" vertical="center"/>
      <protection/>
    </xf>
    <xf numFmtId="3" fontId="5" fillId="0" borderId="3" xfId="28" applyNumberFormat="1" applyFont="1" applyBorder="1" applyAlignment="1">
      <alignment horizontal="center"/>
      <protection/>
    </xf>
    <xf numFmtId="49" fontId="5" fillId="0" borderId="2" xfId="28" applyNumberFormat="1" applyFont="1" applyBorder="1" applyAlignment="1">
      <alignment horizontal="right" vertical="top" wrapText="1"/>
      <protection/>
    </xf>
    <xf numFmtId="49" fontId="5" fillId="0" borderId="1" xfId="28" applyNumberFormat="1" applyFont="1" applyBorder="1" applyAlignment="1">
      <alignment horizontal="right" vertical="top" wrapText="1"/>
      <protection/>
    </xf>
    <xf numFmtId="49" fontId="5" fillId="0" borderId="2" xfId="28" applyNumberFormat="1" applyFont="1" applyBorder="1" applyAlignment="1">
      <alignment horizontal="center" vertical="top" wrapText="1"/>
      <protection/>
    </xf>
    <xf numFmtId="49" fontId="5" fillId="0" borderId="1" xfId="28" applyNumberFormat="1" applyFont="1" applyBorder="1" applyAlignment="1">
      <alignment horizontal="center" vertical="top" wrapText="1"/>
      <protection/>
    </xf>
    <xf numFmtId="0" fontId="18" fillId="0" borderId="0" xfId="25" applyFont="1" applyFill="1" applyBorder="1" applyAlignment="1">
      <alignment horizontal="left" wrapText="1"/>
      <protection/>
    </xf>
    <xf numFmtId="49" fontId="5" fillId="0" borderId="1" xfId="28" applyNumberFormat="1" applyFont="1" applyBorder="1" applyAlignment="1">
      <alignment horizontal="left" vertical="center" wrapText="1"/>
      <protection/>
    </xf>
    <xf numFmtId="49" fontId="29" fillId="0" borderId="3" xfId="28" applyNumberFormat="1" applyFont="1" applyBorder="1" applyAlignment="1">
      <alignment horizontal="center" vertical="center"/>
      <protection/>
    </xf>
    <xf numFmtId="49" fontId="29" fillId="0" borderId="2" xfId="28" applyNumberFormat="1" applyFont="1" applyBorder="1" applyAlignment="1">
      <alignment horizontal="right" vertical="center" wrapText="1"/>
      <protection/>
    </xf>
    <xf numFmtId="49" fontId="29" fillId="0" borderId="1" xfId="28" applyNumberFormat="1" applyFont="1" applyBorder="1" applyAlignment="1">
      <alignment horizontal="right" vertical="center" wrapText="1"/>
      <protection/>
    </xf>
    <xf numFmtId="49" fontId="29" fillId="0" borderId="2" xfId="28" applyNumberFormat="1" applyFont="1" applyBorder="1" applyAlignment="1">
      <alignment horizontal="left" vertical="center" wrapText="1"/>
      <protection/>
    </xf>
    <xf numFmtId="49" fontId="29" fillId="0" borderId="1" xfId="28" applyNumberFormat="1" applyFont="1" applyBorder="1" applyAlignment="1">
      <alignment horizontal="left" vertical="center" wrapText="1"/>
      <protection/>
    </xf>
    <xf numFmtId="0" fontId="29" fillId="0" borderId="1" xfId="28" applyFont="1" applyBorder="1" applyAlignment="1">
      <alignment horizontal="right" vertical="center" wrapText="1"/>
      <protection/>
    </xf>
    <xf numFmtId="49" fontId="5" fillId="0" borderId="2" xfId="28" applyNumberFormat="1" applyFont="1" applyBorder="1" applyAlignment="1">
      <alignment horizontal="center" vertical="center" wrapText="1"/>
      <protection/>
    </xf>
    <xf numFmtId="0" fontId="16" fillId="0" borderId="1" xfId="28" applyBorder="1" applyAlignment="1">
      <alignment horizontal="center" vertical="center" wrapText="1"/>
      <protection/>
    </xf>
    <xf numFmtId="49" fontId="0" fillId="0" borderId="2" xfId="28" applyNumberFormat="1" applyFont="1" applyBorder="1" applyAlignment="1">
      <alignment horizontal="left" vertical="center" wrapText="1"/>
      <protection/>
    </xf>
    <xf numFmtId="0" fontId="0" fillId="0" borderId="1" xfId="28" applyFont="1" applyBorder="1" applyAlignment="1">
      <alignment horizontal="left" vertical="center" wrapText="1"/>
      <protection/>
    </xf>
    <xf numFmtId="0" fontId="5" fillId="0" borderId="2" xfId="28" applyFont="1" applyBorder="1" applyAlignment="1">
      <alignment horizontal="right" vertical="center" wrapText="1"/>
      <protection/>
    </xf>
    <xf numFmtId="0" fontId="5" fillId="0" borderId="2" xfId="28" applyFont="1" applyBorder="1" applyAlignment="1">
      <alignment horizontal="left" vertical="center" wrapText="1"/>
      <protection/>
    </xf>
    <xf numFmtId="0" fontId="16" fillId="0" borderId="0" xfId="28" applyAlignment="1">
      <alignment horizontal="left" vertical="center" wrapText="1"/>
      <protection/>
    </xf>
    <xf numFmtId="41" fontId="5" fillId="0" borderId="3" xfId="17" applyNumberFormat="1" applyFont="1" applyBorder="1" applyAlignment="1">
      <alignment horizontal="center" vertical="center" wrapText="1"/>
    </xf>
    <xf numFmtId="41" fontId="5" fillId="0" borderId="2" xfId="17" applyNumberFormat="1" applyFont="1" applyBorder="1" applyAlignment="1">
      <alignment horizontal="right" vertical="center" wrapText="1"/>
    </xf>
    <xf numFmtId="41" fontId="5" fillId="0" borderId="1" xfId="17" applyNumberFormat="1" applyFont="1" applyBorder="1" applyAlignment="1">
      <alignment horizontal="right" vertical="center" wrapText="1"/>
    </xf>
    <xf numFmtId="41" fontId="16" fillId="0" borderId="1" xfId="17" applyNumberFormat="1" applyBorder="1" applyAlignment="1">
      <alignment horizontal="right" vertical="center" wrapText="1"/>
    </xf>
    <xf numFmtId="49" fontId="5" fillId="0" borderId="2" xfId="29" applyNumberFormat="1" applyFont="1" applyBorder="1" applyAlignment="1">
      <alignment horizontal="left" vertical="center"/>
      <protection/>
    </xf>
    <xf numFmtId="49" fontId="5" fillId="0" borderId="1" xfId="29" applyNumberFormat="1" applyFont="1" applyBorder="1" applyAlignment="1">
      <alignment horizontal="left" vertical="center"/>
      <protection/>
    </xf>
    <xf numFmtId="49" fontId="0" fillId="0" borderId="2" xfId="29" applyNumberFormat="1" applyFont="1" applyBorder="1" applyAlignment="1">
      <alignment horizontal="left" vertical="center"/>
      <protection/>
    </xf>
    <xf numFmtId="49" fontId="0" fillId="0" borderId="1" xfId="29" applyNumberFormat="1" applyFont="1" applyBorder="1" applyAlignment="1">
      <alignment horizontal="left" vertical="center"/>
      <protection/>
    </xf>
    <xf numFmtId="0" fontId="5" fillId="0" borderId="2" xfId="29" applyFont="1" applyBorder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49" fontId="4" fillId="0" borderId="1" xfId="29" applyNumberFormat="1" applyFont="1" applyBorder="1" applyAlignment="1">
      <alignment horizontal="center"/>
      <protection/>
    </xf>
    <xf numFmtId="49" fontId="5" fillId="0" borderId="3" xfId="29" applyNumberFormat="1" applyFont="1" applyBorder="1" applyAlignment="1">
      <alignment horizontal="right" vertical="center"/>
      <protection/>
    </xf>
    <xf numFmtId="0" fontId="5" fillId="0" borderId="3" xfId="29" applyFont="1" applyBorder="1" applyAlignment="1">
      <alignment horizontal="right" vertical="center" wrapText="1" shrinkToFit="1"/>
      <protection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29" applyNumberFormat="1" applyFont="1" applyBorder="1" applyAlignment="1">
      <alignment horizontal="center" vertical="center"/>
      <protection/>
    </xf>
    <xf numFmtId="49" fontId="5" fillId="0" borderId="0" xfId="29" applyNumberFormat="1" applyFont="1" applyBorder="1" applyAlignment="1">
      <alignment horizontal="left" vertical="center"/>
      <protection/>
    </xf>
    <xf numFmtId="49" fontId="5" fillId="0" borderId="1" xfId="29" applyNumberFormat="1" applyFont="1" applyBorder="1" applyAlignment="1">
      <alignment horizontal="left" vertical="center"/>
      <protection/>
    </xf>
    <xf numFmtId="49" fontId="5" fillId="0" borderId="3" xfId="29" applyNumberFormat="1" applyFont="1" applyBorder="1" applyAlignment="1">
      <alignment horizontal="center" vertical="center" wrapText="1"/>
      <protection/>
    </xf>
    <xf numFmtId="49" fontId="5" fillId="0" borderId="2" xfId="29" applyNumberFormat="1" applyFont="1" applyBorder="1" applyAlignment="1">
      <alignment horizontal="center" vertical="center"/>
      <protection/>
    </xf>
    <xf numFmtId="0" fontId="16" fillId="0" borderId="2" xfId="29" applyBorder="1" applyAlignment="1">
      <alignment/>
      <protection/>
    </xf>
    <xf numFmtId="0" fontId="16" fillId="0" borderId="1" xfId="29" applyBorder="1" applyAlignment="1">
      <alignment/>
      <protection/>
    </xf>
    <xf numFmtId="0" fontId="5" fillId="0" borderId="3" xfId="29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1" fontId="5" fillId="0" borderId="3" xfId="18" applyFont="1" applyBorder="1" applyAlignment="1">
      <alignment horizontal="center" vertical="center"/>
    </xf>
    <xf numFmtId="41" fontId="5" fillId="0" borderId="1" xfId="18" applyFont="1" applyBorder="1" applyAlignment="1">
      <alignment horizontal="right" vertical="center" wrapText="1"/>
    </xf>
    <xf numFmtId="41" fontId="5" fillId="0" borderId="0" xfId="18" applyFont="1" applyBorder="1" applyAlignment="1">
      <alignment horizontal="right" vertical="center" wrapText="1"/>
    </xf>
    <xf numFmtId="49" fontId="0" fillId="0" borderId="2" xfId="26" applyNumberFormat="1" applyFont="1" applyBorder="1" applyAlignment="1">
      <alignment horizontal="left" vertical="center" wrapText="1"/>
      <protection/>
    </xf>
    <xf numFmtId="49" fontId="0" fillId="0" borderId="0" xfId="26" applyNumberFormat="1" applyFont="1" applyBorder="1" applyAlignment="1">
      <alignment horizontal="left" vertical="center" wrapText="1"/>
      <protection/>
    </xf>
    <xf numFmtId="0" fontId="0" fillId="0" borderId="1" xfId="26" applyBorder="1" applyAlignment="1">
      <alignment horizontal="left" vertical="center" wrapText="1"/>
      <protection/>
    </xf>
    <xf numFmtId="0" fontId="16" fillId="0" borderId="1" xfId="29" applyBorder="1" applyAlignment="1">
      <alignment horizontal="right" vertical="center"/>
      <protection/>
    </xf>
    <xf numFmtId="0" fontId="5" fillId="0" borderId="3" xfId="29" applyFont="1" applyBorder="1" applyAlignment="1">
      <alignment horizontal="center"/>
      <protection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Normal_01-G_PPP" xfId="19"/>
    <cellStyle name="Normal_02-G_XGDP" xfId="20"/>
    <cellStyle name="Normal_07-TP_RS" xfId="21"/>
    <cellStyle name="Normal_09-TP_TT" xfId="22"/>
    <cellStyle name="Normal_10-TP_TTXEM" xfId="23"/>
    <cellStyle name="Normal_17-G_XEB" xfId="24"/>
    <cellStyle name="Normale_Cartel1" xfId="25"/>
    <cellStyle name="Normale_t64" xfId="26"/>
    <cellStyle name="Normale_T66" xfId="27"/>
    <cellStyle name="Normale_Tav-15-31" xfId="28"/>
    <cellStyle name="Normale_Tav-32_53" xfId="29"/>
    <cellStyle name="Percent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3</xdr:col>
      <xdr:colOff>962025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09600" y="0"/>
          <a:ext cx="5276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ricerca e sviluppo sperimentale (R&amp;S) intra-muros per settore istituzionale -  Anni 1999-2003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milioni di euro)</a:t>
          </a:r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33350" y="7029450"/>
          <a:ext cx="591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52475" y="7153275"/>
          <a:ext cx="529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 prezzi correnti e prezzi costanti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1996-2000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miliardi di lire)</a:t>
          </a:r>
        </a:p>
      </xdr:txBody>
    </xdr:sp>
    <xdr:clientData/>
  </xdr:twoCellAnchor>
  <xdr:twoCellAnchor>
    <xdr:from>
      <xdr:col>0</xdr:col>
      <xdr:colOff>257175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57175" y="7153275"/>
          <a:ext cx="579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</a:t>
          </a:r>
        </a:p>
      </xdr:txBody>
    </xdr:sp>
    <xdr:clientData/>
  </xdr:twoCellAnchor>
  <xdr:twoCellAnchor>
    <xdr:from>
      <xdr:col>0</xdr:col>
      <xdr:colOff>219075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19075" y="7153275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Calcolati mediante il deflatore del PIL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28675" y="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 per settore istituzionale, per tempo dedicato alla ricerca e per mansione -  Anni 1997 e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80975" y="0"/>
          <a:ext cx="436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1462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95475" y="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3850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94335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</xdr:row>
      <xdr:rowOff>0</xdr:rowOff>
    </xdr:from>
    <xdr:to>
      <xdr:col>13</xdr:col>
      <xdr:colOff>285750</xdr:colOff>
      <xdr:row>3</xdr:row>
      <xdr:rowOff>95250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657225" y="190500"/>
          <a:ext cx="51149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categoria professionale, tipologia di ricerca e settore istituzionale -  Anni 1999-2001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190500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657975"/>
          <a:ext cx="2990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81350" y="93345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84835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10540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4467225" y="6657975"/>
          <a:ext cx="2324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180975</xdr:rowOff>
    </xdr:from>
    <xdr:to>
      <xdr:col>5</xdr:col>
      <xdr:colOff>790575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180975"/>
          <a:ext cx="5486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titolo di studio e settore istituzionale - Anni 1999-2001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(unità in equivalente tempo pieno)</a:t>
          </a:r>
        </a:p>
      </xdr:txBody>
    </xdr:sp>
    <xdr:clientData/>
  </xdr:twoCellAnchor>
  <xdr:twoCellAnchor>
    <xdr:from>
      <xdr:col>0</xdr:col>
      <xdr:colOff>190500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5743575"/>
          <a:ext cx="6172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5981700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categoria, per titolo di studio e per settore istituzionale -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190500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5981700"/>
          <a:ext cx="6172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41</xdr:row>
      <xdr:rowOff>0</xdr:rowOff>
    </xdr:from>
    <xdr:to>
      <xdr:col>4</xdr:col>
      <xdr:colOff>47625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48025" y="598170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41</xdr:row>
      <xdr:rowOff>0</xdr:rowOff>
    </xdr:from>
    <xdr:to>
      <xdr:col>2</xdr:col>
      <xdr:colOff>257175</xdr:colOff>
      <xdr:row>41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05125" y="598170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219075</xdr:rowOff>
    </xdr:from>
    <xdr:to>
      <xdr:col>4</xdr:col>
      <xdr:colOff>47625</xdr:colOff>
      <xdr:row>5</xdr:row>
      <xdr:rowOff>123825</xdr:rowOff>
    </xdr:to>
    <xdr:sp>
      <xdr:nvSpPr>
        <xdr:cNvPr id="7" name="Rectangle 7"/>
        <xdr:cNvSpPr>
          <a:spLocks/>
        </xdr:cNvSpPr>
      </xdr:nvSpPr>
      <xdr:spPr>
        <a:xfrm flipV="1">
          <a:off x="4533900" y="981075"/>
          <a:ext cx="47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8</xdr:col>
      <xdr:colOff>381000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81050" y="0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settore istituzionale e per titolo di studio - Anni 1994-1998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(unità in equivalente tempo pieno)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619375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9525</xdr:rowOff>
    </xdr:from>
    <xdr:to>
      <xdr:col>11</xdr:col>
      <xdr:colOff>390525</xdr:colOff>
      <xdr:row>2</xdr:row>
      <xdr:rowOff>152400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52475" y="200025"/>
          <a:ext cx="49815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titolo di studio, settore istituzionale e categoria professionale - Anni 1999-2001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190500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459105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10075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57150</xdr:rowOff>
    </xdr:from>
    <xdr:to>
      <xdr:col>5</xdr:col>
      <xdr:colOff>47625</xdr:colOff>
      <xdr:row>5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2619375" y="819150"/>
          <a:ext cx="47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</xdr:row>
      <xdr:rowOff>180975</xdr:rowOff>
    </xdr:from>
    <xdr:to>
      <xdr:col>5</xdr:col>
      <xdr:colOff>28575</xdr:colOff>
      <xdr:row>5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2609850" y="942975"/>
          <a:ext cx="38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200025</xdr:rowOff>
    </xdr:from>
    <xdr:to>
      <xdr:col>9</xdr:col>
      <xdr:colOff>38100</xdr:colOff>
      <xdr:row>5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419600" y="962025"/>
          <a:ext cx="285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0</xdr:rowOff>
    </xdr:from>
    <xdr:to>
      <xdr:col>5</xdr:col>
      <xdr:colOff>990600</xdr:colOff>
      <xdr:row>2</xdr:row>
      <xdr:rowOff>180975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04850" y="190500"/>
          <a:ext cx="54006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settore istituzionale - Anni 1998-2001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47625</xdr:rowOff>
    </xdr:from>
    <xdr:to>
      <xdr:col>9</xdr:col>
      <xdr:colOff>409575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47700" y="266700"/>
          <a:ext cx="53911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settore istituzionale e  regione -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in migliaia di euro e composizioni percentuali)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38100</xdr:rowOff>
    </xdr:from>
    <xdr:to>
      <xdr:col>1</xdr:col>
      <xdr:colOff>2476500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228600"/>
          <a:ext cx="53721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dalle amministrazioni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obiettivo socio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economico - Anno 2001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1190625</xdr:colOff>
      <xdr:row>34</xdr:row>
      <xdr:rowOff>0</xdr:rowOff>
    </xdr:from>
    <xdr:to>
      <xdr:col>1</xdr:col>
      <xdr:colOff>428625</xdr:colOff>
      <xdr:row>34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190625" y="486727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di R&amp;S delle Amministrazioni Pubbliche per obiettivo socio-economico. Anno 1995.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81400" y="486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19</xdr:row>
      <xdr:rowOff>0</xdr:rowOff>
    </xdr:from>
    <xdr:to>
      <xdr:col>1</xdr:col>
      <xdr:colOff>676275</xdr:colOff>
      <xdr:row>19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838200" y="3019425"/>
          <a:ext cx="3419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di R&amp;S delle Amministrazioni Pubbliche per obiettivo socio-economico. Anno 1995.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(milioni di lire)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5814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09625" y="438150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di R&amp;S delle Amministrazioni Pubbliche per obiettivo socio-economico. Anno 1995.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8140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25</xdr:row>
      <xdr:rowOff>0</xdr:rowOff>
    </xdr:from>
    <xdr:to>
      <xdr:col>1</xdr:col>
      <xdr:colOff>657225</xdr:colOff>
      <xdr:row>25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800100" y="3762375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di R&amp;S delle Amministrazioni Pubbliche per obiettivo socio-economico.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581400" y="3762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1238250</xdr:colOff>
      <xdr:row>20</xdr:row>
      <xdr:rowOff>0</xdr:rowOff>
    </xdr:from>
    <xdr:to>
      <xdr:col>1</xdr:col>
      <xdr:colOff>657225</xdr:colOff>
      <xdr:row>20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238250" y="3143250"/>
          <a:ext cx="300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di R&amp;S delle Amministrazioni Pubbliche per obiettivo socio-economico.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5814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0</xdr:rowOff>
    </xdr:from>
    <xdr:to>
      <xdr:col>5</xdr:col>
      <xdr:colOff>742950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81050" y="190500"/>
          <a:ext cx="5343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amministrazioni pubbliche  e dalle università per comparto e regione -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190500</xdr:colOff>
      <xdr:row>46</xdr:row>
      <xdr:rowOff>47625</xdr:rowOff>
    </xdr:from>
    <xdr:to>
      <xdr:col>5</xdr:col>
      <xdr:colOff>0</xdr:colOff>
      <xdr:row>47</xdr:row>
      <xdr:rowOff>38100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6477000"/>
          <a:ext cx="51911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6</xdr:col>
      <xdr:colOff>676275</xdr:colOff>
      <xdr:row>1</xdr:row>
      <xdr:rowOff>152400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66750" y="0"/>
          <a:ext cx="5543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e delle università per settore istituzionale 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Anno 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(unità in equivalente tempo pieno)</a:t>
          </a:r>
        </a:p>
      </xdr:txBody>
    </xdr:sp>
    <xdr:clientData/>
  </xdr:twoCellAnchor>
  <xdr:twoCellAnchor>
    <xdr:from>
      <xdr:col>0</xdr:col>
      <xdr:colOff>190500</xdr:colOff>
      <xdr:row>31</xdr:row>
      <xdr:rowOff>0</xdr:rowOff>
    </xdr:from>
    <xdr:to>
      <xdr:col>6</xdr:col>
      <xdr:colOff>666750</xdr:colOff>
      <xdr:row>31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4105275"/>
          <a:ext cx="601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67</xdr:row>
      <xdr:rowOff>0</xdr:rowOff>
    </xdr:from>
    <xdr:to>
      <xdr:col>6</xdr:col>
      <xdr:colOff>571500</xdr:colOff>
      <xdr:row>67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81050" y="9096375"/>
          <a:ext cx="532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per classe di età, per mansione e per sesso - 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66675</xdr:colOff>
      <xdr:row>67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9525" y="909637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35</xdr:row>
      <xdr:rowOff>0</xdr:rowOff>
    </xdr:from>
    <xdr:to>
      <xdr:col>6</xdr:col>
      <xdr:colOff>781050</xdr:colOff>
      <xdr:row>36</xdr:row>
      <xdr:rowOff>152400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771525" y="4867275"/>
          <a:ext cx="5543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e delle università per settore istituzionale e per regione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Anno 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28575</xdr:colOff>
      <xdr:row>31</xdr:row>
      <xdr:rowOff>66675</xdr:rowOff>
    </xdr:from>
    <xdr:to>
      <xdr:col>6</xdr:col>
      <xdr:colOff>781050</xdr:colOff>
      <xdr:row>34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28575" y="4171950"/>
          <a:ext cx="6286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Le fonti amministrative utilizzate per la stima del personale impegnato in attività di R&amp;S non consentono una disaggregazione a livello provinciale dei dati relativi al Trentino-Alto Adige.
</a:t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6</xdr:col>
      <xdr:colOff>781050</xdr:colOff>
      <xdr:row>69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0" y="9039225"/>
          <a:ext cx="6315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Le fonti amministrative utilizzate per la stima del personale impegnato in attività di R&amp;S non consentono una disaggregazione a livello provinciale dei dati relativi al Trentino-Alto Adige.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6</xdr:col>
      <xdr:colOff>714375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47700" y="190500"/>
          <a:ext cx="55816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0" rIns="0" bIns="0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categoria professionale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, sesso e classe di età -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4</xdr:col>
      <xdr:colOff>0</xdr:colOff>
      <xdr:row>4</xdr:row>
      <xdr:rowOff>228600</xdr:rowOff>
    </xdr:from>
    <xdr:to>
      <xdr:col>4</xdr:col>
      <xdr:colOff>28575</xdr:colOff>
      <xdr:row>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895725" y="990600"/>
          <a:ext cx="28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5</xdr:col>
      <xdr:colOff>561975</xdr:colOff>
      <xdr:row>3</xdr:row>
      <xdr:rowOff>9525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90575" y="180975"/>
          <a:ext cx="53816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tipologia di spesa e attività economica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190500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8724900"/>
          <a:ext cx="6105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1114425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1114425" y="8724900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totali delle imprese per R&amp;S per voce economica e classi di attività. Anno 1995</a:t>
          </a:r>
        </a:p>
      </xdr:txBody>
    </xdr:sp>
    <xdr:clientData/>
  </xdr:twoCellAnchor>
  <xdr:twoCellAnchor>
    <xdr:from>
      <xdr:col>0</xdr:col>
      <xdr:colOff>790575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90575" y="553402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totali delle imprese per R&amp;S per voce economica e classi di attività. Anno 1995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(milioni di lire)</a:t>
          </a:r>
        </a:p>
      </xdr:txBody>
    </xdr:sp>
    <xdr:clientData/>
  </xdr:twoCellAnchor>
  <xdr:twoCellAnchor>
    <xdr:from>
      <xdr:col>0</xdr:col>
      <xdr:colOff>790575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790575" y="8724900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totali delle imprese per R&amp;S per voce economica e classi di attività. Anno 1995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(milioni di lire)</a:t>
          </a:r>
        </a:p>
      </xdr:txBody>
    </xdr:sp>
    <xdr:clientData/>
  </xdr:twoCellAnchor>
  <xdr:twoCellAnchor>
    <xdr:from>
      <xdr:col>0</xdr:col>
      <xdr:colOff>838200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38200" y="5534025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delle imprese per R&amp;S per voce economica e classi di attività.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1247775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247775" y="670560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delle imprese per R&amp;S per attività economica e per tipologia di spesa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1143000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43000" y="670560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723900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23900" y="922020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classe di addetti e per tipologia di spesa -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190500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9220200"/>
          <a:ext cx="6105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1162050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162050" y="6705600"/>
          <a:ext cx="513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1085850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085850" y="670560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2895600" y="7915275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1143000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43000" y="4352925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1171575</xdr:colOff>
      <xdr:row>32</xdr:row>
      <xdr:rowOff>0</xdr:rowOff>
    </xdr:from>
    <xdr:to>
      <xdr:col>5</xdr:col>
      <xdr:colOff>638175</xdr:colOff>
      <xdr:row>32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71575" y="710565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R&amp;S sostenuta dalle imprese  per tipologia di spesa e per attività economica - Anno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47625</xdr:rowOff>
    </xdr:from>
    <xdr:to>
      <xdr:col>7</xdr:col>
      <xdr:colOff>561975</xdr:colOff>
      <xdr:row>1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28650" y="47625"/>
          <a:ext cx="49911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in  Italia  -  Anni 1998-2003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euro)</a:t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600200" y="1666875"/>
          <a:ext cx="292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previsione.</a:t>
          </a:r>
        </a:p>
      </xdr:txBody>
    </xdr:sp>
    <xdr:clientData/>
  </xdr:twoCellAnchor>
  <xdr:twoCellAnchor>
    <xdr:from>
      <xdr:col>1</xdr:col>
      <xdr:colOff>190500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609725" y="166687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Valori ottenuti applicando lo stesso deflatore (indice inplicito dei prezzi) del Prodotto Interno Lordo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524375" y="3714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4524375" y="371475"/>
          <a:ext cx="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0</xdr:rowOff>
    </xdr:from>
    <xdr:to>
      <xdr:col>7</xdr:col>
      <xdr:colOff>647700</xdr:colOff>
      <xdr:row>15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52450" y="2714625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e per settore istituzionale. Anni 1997-2001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 prezzi correnti in milioni di Euro) (a)
</a:t>
          </a: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600200" y="1800225"/>
          <a:ext cx="292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previsione.</a:t>
          </a:r>
        </a:p>
      </xdr:txBody>
    </xdr:sp>
    <xdr:clientData/>
  </xdr:twoCellAnchor>
  <xdr:twoCellAnchor>
    <xdr:from>
      <xdr:col>1</xdr:col>
      <xdr:colOff>190500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609725" y="180022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Valori ottenuti applicando lo stesso deflatore (indice inplicito dei prezzi) del Prodotto Interno Lordo</a:t>
          </a:r>
        </a:p>
      </xdr:txBody>
    </xdr:sp>
    <xdr:clientData/>
  </xdr:twoCellAnchor>
  <xdr:twoCellAnchor>
    <xdr:from>
      <xdr:col>6</xdr:col>
      <xdr:colOff>533400</xdr:colOff>
      <xdr:row>3</xdr:row>
      <xdr:rowOff>0</xdr:rowOff>
    </xdr:from>
    <xdr:to>
      <xdr:col>7</xdr:col>
      <xdr:colOff>19050</xdr:colOff>
      <xdr:row>3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5057775" y="628650"/>
          <a:ext cx="190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18</xdr:row>
      <xdr:rowOff>0</xdr:rowOff>
    </xdr:from>
    <xdr:to>
      <xdr:col>8</xdr:col>
      <xdr:colOff>581025</xdr:colOff>
      <xdr:row>20</xdr:row>
      <xdr:rowOff>66675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52475" y="3124200"/>
          <a:ext cx="55340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tipologia di spesa e settore istituzionale - Anni 1999-2001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euro)</a:t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600200" y="1666875"/>
          <a:ext cx="292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previsione.</a:t>
          </a:r>
        </a:p>
      </xdr:txBody>
    </xdr:sp>
    <xdr:clientData/>
  </xdr:twoCellAnchor>
  <xdr:twoCellAnchor>
    <xdr:from>
      <xdr:col>1</xdr:col>
      <xdr:colOff>190500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1609725" y="166687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Valori ottenuti applicando lo stesso deflatore (indice inplicito dei prezzi) del Prodotto Interno Lordo</a:t>
          </a: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1600200" y="1800225"/>
          <a:ext cx="292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previsione.</a:t>
          </a:r>
        </a:p>
      </xdr:txBody>
    </xdr:sp>
    <xdr:clientData/>
  </xdr:twoCellAnchor>
  <xdr:twoCellAnchor>
    <xdr:from>
      <xdr:col>1</xdr:col>
      <xdr:colOff>190500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4" name="Testo 8"/>
        <xdr:cNvSpPr txBox="1">
          <a:spLocks noChangeArrowheads="1"/>
        </xdr:cNvSpPr>
      </xdr:nvSpPr>
      <xdr:spPr>
        <a:xfrm>
          <a:off x="1609725" y="180022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Valori ottenuti applicando lo stesso deflatore (indice inplicito dei prezzi) del Prodotto Interno Lordo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0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1114425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1114425" y="0"/>
          <a:ext cx="505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totali delle imprese per R&amp;S per voce economica e classi di attività. Anno 1995</a:t>
          </a:r>
        </a:p>
      </xdr:txBody>
    </xdr:sp>
    <xdr:clientData/>
  </xdr:twoCellAnchor>
  <xdr:twoCellAnchor>
    <xdr:from>
      <xdr:col>0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90575" y="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totali delle imprese per R&amp;S per voce economica e classi di attività. Anno 1995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(milioni di lire)</a:t>
          </a:r>
        </a:p>
      </xdr:txBody>
    </xdr:sp>
    <xdr:clientData/>
  </xdr:twoCellAnchor>
  <xdr:twoCellAnchor>
    <xdr:from>
      <xdr:col>0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790575" y="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totali delle imprese per R&amp;S per voce economica e classi di attività. Anno 1995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(milioni di lire)</a:t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38200" y="0"/>
          <a:ext cx="533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delle imprese per R&amp;S per voce economica e classi di attività.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1247775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247775" y="0"/>
          <a:ext cx="492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delle imprese per R&amp;S per attività economica e per tipologia di spesa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43000" y="0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847725</xdr:colOff>
      <xdr:row>1</xdr:row>
      <xdr:rowOff>0</xdr:rowOff>
    </xdr:from>
    <xdr:to>
      <xdr:col>5</xdr:col>
      <xdr:colOff>742950</xdr:colOff>
      <xdr:row>3</xdr:row>
      <xdr:rowOff>28575</xdr:rowOff>
    </xdr:to>
    <xdr:sp>
      <xdr:nvSpPr>
        <xdr:cNvPr id="9" name="Testo 7"/>
        <xdr:cNvSpPr txBox="1">
          <a:spLocks noChangeArrowheads="1"/>
        </xdr:cNvSpPr>
      </xdr:nvSpPr>
      <xdr:spPr>
        <a:xfrm>
          <a:off x="847725" y="190500"/>
          <a:ext cx="50577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 per tipologia di spesa e classe di addetti -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190500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13239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162050" y="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085850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 per attività economica e per tipologia di spesa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0"/>
          <a:ext cx="593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per attività economica 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771525" y="0"/>
          <a:ext cx="464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1620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11620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11620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sto 13"/>
        <xdr:cNvSpPr txBox="1">
          <a:spLocks noChangeArrowheads="1"/>
        </xdr:cNvSpPr>
      </xdr:nvSpPr>
      <xdr:spPr>
        <a:xfrm>
          <a:off x="1200150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1190625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sto 14"/>
        <xdr:cNvSpPr txBox="1">
          <a:spLocks noChangeArrowheads="1"/>
        </xdr:cNvSpPr>
      </xdr:nvSpPr>
      <xdr:spPr>
        <a:xfrm>
          <a:off x="1190625" y="0"/>
          <a:ext cx="422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771525" y="0"/>
          <a:ext cx="464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71525" y="0"/>
          <a:ext cx="464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11620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1620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1200150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819150" y="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1200150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sto 13"/>
        <xdr:cNvSpPr txBox="1">
          <a:spLocks noChangeArrowheads="1"/>
        </xdr:cNvSpPr>
      </xdr:nvSpPr>
      <xdr:spPr>
        <a:xfrm>
          <a:off x="1200150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800100" y="0"/>
          <a:ext cx="461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intra-muros sostenuta dalle imprese per gruppo di prodotto distinto, per attività economica.  Anno 1997</a:t>
          </a:r>
        </a:p>
      </xdr:txBody>
    </xdr:sp>
    <xdr:clientData/>
  </xdr:twoCellAnchor>
  <xdr:twoCellAnchor>
    <xdr:from>
      <xdr:col>0</xdr:col>
      <xdr:colOff>1238250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238250" y="0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 Anno 1997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1143000" y="0"/>
          <a:ext cx="427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1152525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152525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771525" y="0"/>
          <a:ext cx="464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800100" y="0"/>
          <a:ext cx="461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intra-muros sostenuta dalle imprese per gruppo di prodotto distinto, per attività economica.  Anno 1997</a:t>
          </a:r>
        </a:p>
      </xdr:txBody>
    </xdr:sp>
    <xdr:clientData/>
  </xdr:twoCellAnchor>
  <xdr:twoCellAnchor>
    <xdr:from>
      <xdr:col>0</xdr:col>
      <xdr:colOff>1238250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238250" y="0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 Anno 1997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143000" y="0"/>
          <a:ext cx="427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1123950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123950" y="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1123950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1123950" y="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676275</xdr:colOff>
      <xdr:row>0</xdr:row>
      <xdr:rowOff>38100</xdr:rowOff>
    </xdr:from>
    <xdr:to>
      <xdr:col>5</xdr:col>
      <xdr:colOff>676275</xdr:colOff>
      <xdr:row>1</xdr:row>
      <xdr:rowOff>161925</xdr:rowOff>
    </xdr:to>
    <xdr:sp>
      <xdr:nvSpPr>
        <xdr:cNvPr id="26" name="Testo 7"/>
        <xdr:cNvSpPr txBox="1">
          <a:spLocks noChangeArrowheads="1"/>
        </xdr:cNvSpPr>
      </xdr:nvSpPr>
      <xdr:spPr>
        <a:xfrm>
          <a:off x="676275" y="38100"/>
          <a:ext cx="54197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attività economica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6</xdr:col>
      <xdr:colOff>1047750</xdr:colOff>
      <xdr:row>0</xdr:row>
      <xdr:rowOff>47625</xdr:rowOff>
    </xdr:from>
    <xdr:to>
      <xdr:col>11</xdr:col>
      <xdr:colOff>552450</xdr:colOff>
      <xdr:row>1</xdr:row>
      <xdr:rowOff>161925</xdr:rowOff>
    </xdr:to>
    <xdr:sp>
      <xdr:nvSpPr>
        <xdr:cNvPr id="27" name="Testo 7"/>
        <xdr:cNvSpPr txBox="1">
          <a:spLocks noChangeArrowheads="1"/>
        </xdr:cNvSpPr>
      </xdr:nvSpPr>
      <xdr:spPr>
        <a:xfrm>
          <a:off x="7210425" y="47625"/>
          <a:ext cx="5048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attività economica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12</xdr:col>
      <xdr:colOff>1000125</xdr:colOff>
      <xdr:row>0</xdr:row>
      <xdr:rowOff>38100</xdr:rowOff>
    </xdr:from>
    <xdr:to>
      <xdr:col>18</xdr:col>
      <xdr:colOff>381000</xdr:colOff>
      <xdr:row>1</xdr:row>
      <xdr:rowOff>171450</xdr:rowOff>
    </xdr:to>
    <xdr:sp>
      <xdr:nvSpPr>
        <xdr:cNvPr id="28" name="Testo 7"/>
        <xdr:cNvSpPr txBox="1">
          <a:spLocks noChangeArrowheads="1"/>
        </xdr:cNvSpPr>
      </xdr:nvSpPr>
      <xdr:spPr>
        <a:xfrm>
          <a:off x="13392150" y="38100"/>
          <a:ext cx="52101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attività economica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12</xdr:col>
      <xdr:colOff>1171575</xdr:colOff>
      <xdr:row>27</xdr:row>
      <xdr:rowOff>0</xdr:rowOff>
    </xdr:from>
    <xdr:to>
      <xdr:col>18</xdr:col>
      <xdr:colOff>504825</xdr:colOff>
      <xdr:row>27</xdr:row>
      <xdr:rowOff>0</xdr:rowOff>
    </xdr:to>
    <xdr:sp>
      <xdr:nvSpPr>
        <xdr:cNvPr id="29" name="Testo 7"/>
        <xdr:cNvSpPr txBox="1">
          <a:spLocks noChangeArrowheads="1"/>
        </xdr:cNvSpPr>
      </xdr:nvSpPr>
      <xdr:spPr>
        <a:xfrm>
          <a:off x="13563600" y="6619875"/>
          <a:ext cx="516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attività economica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6</xdr:col>
      <xdr:colOff>1200150</xdr:colOff>
      <xdr:row>27</xdr:row>
      <xdr:rowOff>0</xdr:rowOff>
    </xdr:from>
    <xdr:to>
      <xdr:col>11</xdr:col>
      <xdr:colOff>647700</xdr:colOff>
      <xdr:row>27</xdr:row>
      <xdr:rowOff>0</xdr:rowOff>
    </xdr:to>
    <xdr:sp>
      <xdr:nvSpPr>
        <xdr:cNvPr id="30" name="Testo 7"/>
        <xdr:cNvSpPr txBox="1">
          <a:spLocks noChangeArrowheads="1"/>
        </xdr:cNvSpPr>
      </xdr:nvSpPr>
      <xdr:spPr>
        <a:xfrm>
          <a:off x="7362825" y="6619875"/>
          <a:ext cx="499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attività economica (a)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1200150</xdr:colOff>
      <xdr:row>27</xdr:row>
      <xdr:rowOff>0</xdr:rowOff>
    </xdr:from>
    <xdr:to>
      <xdr:col>5</xdr:col>
      <xdr:colOff>647700</xdr:colOff>
      <xdr:row>27</xdr:row>
      <xdr:rowOff>0</xdr:rowOff>
    </xdr:to>
    <xdr:sp>
      <xdr:nvSpPr>
        <xdr:cNvPr id="31" name="Testo 7"/>
        <xdr:cNvSpPr txBox="1">
          <a:spLocks noChangeArrowheads="1"/>
        </xdr:cNvSpPr>
      </xdr:nvSpPr>
      <xdr:spPr>
        <a:xfrm>
          <a:off x="1200150" y="6619875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gruppo di prodotti e attività economica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9525</xdr:rowOff>
    </xdr:from>
    <xdr:to>
      <xdr:col>4</xdr:col>
      <xdr:colOff>552450</xdr:colOff>
      <xdr:row>2</xdr:row>
      <xdr:rowOff>180975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90575" y="200025"/>
          <a:ext cx="53625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tipologia di ricerca e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1152525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52525" y="762000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tipo di ricerca e per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762000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62000" y="801052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tipo di ricerca e per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1200150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00150" y="7124700"/>
          <a:ext cx="512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tipo di ricerca e per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1276350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276350" y="712470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819150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19150" y="823912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classe di addetti e per tipo di ricerca -  Anno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1133475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33475" y="7124700"/>
          <a:ext cx="519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1143000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43000" y="7124700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1152525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52525" y="5686425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90575" y="0"/>
          <a:ext cx="5429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1152525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52525" y="0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tipo di ricerca e per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6200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tipo di ricerca e per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00150" y="0"/>
          <a:ext cx="501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tipo di ricerca e per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1276350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276350" y="0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819150</xdr:colOff>
      <xdr:row>0</xdr:row>
      <xdr:rowOff>180975</xdr:rowOff>
    </xdr:from>
    <xdr:to>
      <xdr:col>4</xdr:col>
      <xdr:colOff>1019175</xdr:colOff>
      <xdr:row>3</xdr:row>
      <xdr:rowOff>57150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19150" y="180975"/>
          <a:ext cx="53054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tipologia di ricerca e classe di addetti  - 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33475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43000" y="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dalle imprese per attività economica e per tipo di ricerca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12</xdr:col>
      <xdr:colOff>400050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28650" y="0"/>
          <a:ext cx="56197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fonte di finanziamento e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</xdr:row>
      <xdr:rowOff>200025</xdr:rowOff>
    </xdr:from>
    <xdr:to>
      <xdr:col>4</xdr:col>
      <xdr:colOff>19050</xdr:colOff>
      <xdr:row>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438400" y="647700"/>
          <a:ext cx="190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12</xdr:col>
      <xdr:colOff>314325</xdr:colOff>
      <xdr:row>32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1162050" y="11639550"/>
          <a:ext cx="500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1995. (milioni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32</xdr:row>
      <xdr:rowOff>0</xdr:rowOff>
    </xdr:from>
    <xdr:to>
      <xdr:col>12</xdr:col>
      <xdr:colOff>314325</xdr:colOff>
      <xdr:row>32</xdr:row>
      <xdr:rowOff>0</xdr:rowOff>
    </xdr:to>
    <xdr:sp>
      <xdr:nvSpPr>
        <xdr:cNvPr id="6" name="Testo 19"/>
        <xdr:cNvSpPr txBox="1">
          <a:spLocks noChangeArrowheads="1"/>
        </xdr:cNvSpPr>
      </xdr:nvSpPr>
      <xdr:spPr>
        <a:xfrm>
          <a:off x="1181100" y="1163955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1995. (milioni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32</xdr:row>
      <xdr:rowOff>0</xdr:rowOff>
    </xdr:from>
    <xdr:to>
      <xdr:col>12</xdr:col>
      <xdr:colOff>314325</xdr:colOff>
      <xdr:row>32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800100" y="11639550"/>
          <a:ext cx="5362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32</xdr:row>
      <xdr:rowOff>0</xdr:rowOff>
    </xdr:from>
    <xdr:to>
      <xdr:col>13</xdr:col>
      <xdr:colOff>390525</xdr:colOff>
      <xdr:row>32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800100" y="11639550"/>
          <a:ext cx="593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32</xdr:row>
      <xdr:rowOff>0</xdr:rowOff>
    </xdr:from>
    <xdr:to>
      <xdr:col>13</xdr:col>
      <xdr:colOff>390525</xdr:colOff>
      <xdr:row>32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800100" y="11639550"/>
          <a:ext cx="593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13</xdr:col>
      <xdr:colOff>523875</xdr:colOff>
      <xdr:row>18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1371600" y="6753225"/>
          <a:ext cx="549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R&amp;S per fonte di finanziamento e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18</xdr:row>
      <xdr:rowOff>0</xdr:rowOff>
    </xdr:from>
    <xdr:to>
      <xdr:col>4</xdr:col>
      <xdr:colOff>19050</xdr:colOff>
      <xdr:row>18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438400" y="67532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19050</xdr:colOff>
      <xdr:row>18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000625" y="67532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32</xdr:row>
      <xdr:rowOff>0</xdr:rowOff>
    </xdr:from>
    <xdr:to>
      <xdr:col>13</xdr:col>
      <xdr:colOff>523875</xdr:colOff>
      <xdr:row>32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1390650" y="11639550"/>
          <a:ext cx="547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R&amp;S per fonte di finanziamento e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13</xdr:col>
      <xdr:colOff>495300</xdr:colOff>
      <xdr:row>37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238250" y="13525500"/>
          <a:ext cx="560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438400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19050</xdr:colOff>
      <xdr:row>37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000625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1276350" y="11639550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</xdr:colOff>
      <xdr:row>32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5000625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32</xdr:row>
      <xdr:rowOff>0</xdr:rowOff>
    </xdr:from>
    <xdr:to>
      <xdr:col>13</xdr:col>
      <xdr:colOff>485775</xdr:colOff>
      <xdr:row>32</xdr:row>
      <xdr:rowOff>0</xdr:rowOff>
    </xdr:to>
    <xdr:sp>
      <xdr:nvSpPr>
        <xdr:cNvPr id="30" name="Testo 7"/>
        <xdr:cNvSpPr txBox="1">
          <a:spLocks noChangeArrowheads="1"/>
        </xdr:cNvSpPr>
      </xdr:nvSpPr>
      <xdr:spPr>
        <a:xfrm>
          <a:off x="723900" y="11639550"/>
          <a:ext cx="6105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classe di addetti e per fonte di finanziamento -  Anno 1997 e 1998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438400" y="1163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32" name="Testo 7"/>
        <xdr:cNvSpPr txBox="1">
          <a:spLocks noChangeArrowheads="1"/>
        </xdr:cNvSpPr>
      </xdr:nvSpPr>
      <xdr:spPr>
        <a:xfrm>
          <a:off x="723900" y="11639550"/>
          <a:ext cx="6115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14</xdr:row>
      <xdr:rowOff>0</xdr:rowOff>
    </xdr:from>
    <xdr:to>
      <xdr:col>13</xdr:col>
      <xdr:colOff>495300</xdr:colOff>
      <xdr:row>14</xdr:row>
      <xdr:rowOff>0</xdr:rowOff>
    </xdr:to>
    <xdr:sp>
      <xdr:nvSpPr>
        <xdr:cNvPr id="34" name="Testo 7"/>
        <xdr:cNvSpPr txBox="1">
          <a:spLocks noChangeArrowheads="1"/>
        </xdr:cNvSpPr>
      </xdr:nvSpPr>
      <xdr:spPr>
        <a:xfrm>
          <a:off x="657225" y="5238750"/>
          <a:ext cx="6181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4</xdr:col>
      <xdr:colOff>19050</xdr:colOff>
      <xdr:row>14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438400" y="52387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609600" y="11639550"/>
          <a:ext cx="622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38" name="Testo 7"/>
        <xdr:cNvSpPr txBox="1">
          <a:spLocks noChangeArrowheads="1"/>
        </xdr:cNvSpPr>
      </xdr:nvSpPr>
      <xdr:spPr>
        <a:xfrm>
          <a:off x="619125" y="11639550"/>
          <a:ext cx="621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13</xdr:col>
      <xdr:colOff>495300</xdr:colOff>
      <xdr:row>16</xdr:row>
      <xdr:rowOff>0</xdr:rowOff>
    </xdr:to>
    <xdr:sp>
      <xdr:nvSpPr>
        <xdr:cNvPr id="40" name="Testo 7"/>
        <xdr:cNvSpPr txBox="1">
          <a:spLocks noChangeArrowheads="1"/>
        </xdr:cNvSpPr>
      </xdr:nvSpPr>
      <xdr:spPr>
        <a:xfrm>
          <a:off x="1609725" y="6124575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16</xdr:row>
      <xdr:rowOff>0</xdr:rowOff>
    </xdr:from>
    <xdr:to>
      <xdr:col>4</xdr:col>
      <xdr:colOff>19050</xdr:colOff>
      <xdr:row>16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438400" y="61245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37</xdr:row>
      <xdr:rowOff>0</xdr:rowOff>
    </xdr:from>
    <xdr:to>
      <xdr:col>13</xdr:col>
      <xdr:colOff>495300</xdr:colOff>
      <xdr:row>37</xdr:row>
      <xdr:rowOff>0</xdr:rowOff>
    </xdr:to>
    <xdr:sp>
      <xdr:nvSpPr>
        <xdr:cNvPr id="42" name="Testo 7"/>
        <xdr:cNvSpPr txBox="1">
          <a:spLocks noChangeArrowheads="1"/>
        </xdr:cNvSpPr>
      </xdr:nvSpPr>
      <xdr:spPr>
        <a:xfrm>
          <a:off x="1314450" y="13525500"/>
          <a:ext cx="552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2438400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44" name="Testo 7"/>
        <xdr:cNvSpPr txBox="1">
          <a:spLocks noChangeArrowheads="1"/>
        </xdr:cNvSpPr>
      </xdr:nvSpPr>
      <xdr:spPr>
        <a:xfrm>
          <a:off x="1295400" y="1163955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0</xdr:rowOff>
    </xdr:from>
    <xdr:to>
      <xdr:col>13</xdr:col>
      <xdr:colOff>495300</xdr:colOff>
      <xdr:row>14</xdr:row>
      <xdr:rowOff>0</xdr:rowOff>
    </xdr:to>
    <xdr:sp>
      <xdr:nvSpPr>
        <xdr:cNvPr id="46" name="Testo 7"/>
        <xdr:cNvSpPr txBox="1">
          <a:spLocks noChangeArrowheads="1"/>
        </xdr:cNvSpPr>
      </xdr:nvSpPr>
      <xdr:spPr>
        <a:xfrm>
          <a:off x="1314450" y="5238750"/>
          <a:ext cx="552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4</xdr:col>
      <xdr:colOff>19050</xdr:colOff>
      <xdr:row>14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438400" y="52387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13</xdr:col>
      <xdr:colOff>476250</xdr:colOff>
      <xdr:row>37</xdr:row>
      <xdr:rowOff>0</xdr:rowOff>
    </xdr:to>
    <xdr:sp>
      <xdr:nvSpPr>
        <xdr:cNvPr id="48" name="Testo 7"/>
        <xdr:cNvSpPr txBox="1">
          <a:spLocks noChangeArrowheads="1"/>
        </xdr:cNvSpPr>
      </xdr:nvSpPr>
      <xdr:spPr>
        <a:xfrm>
          <a:off x="1352550" y="13525500"/>
          <a:ext cx="546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2438400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32</xdr:row>
      <xdr:rowOff>0</xdr:rowOff>
    </xdr:from>
    <xdr:to>
      <xdr:col>13</xdr:col>
      <xdr:colOff>476250</xdr:colOff>
      <xdr:row>32</xdr:row>
      <xdr:rowOff>0</xdr:rowOff>
    </xdr:to>
    <xdr:sp>
      <xdr:nvSpPr>
        <xdr:cNvPr id="50" name="Testo 7"/>
        <xdr:cNvSpPr txBox="1">
          <a:spLocks noChangeArrowheads="1"/>
        </xdr:cNvSpPr>
      </xdr:nvSpPr>
      <xdr:spPr>
        <a:xfrm>
          <a:off x="1352550" y="11639550"/>
          <a:ext cx="546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152400</xdr:colOff>
      <xdr:row>32</xdr:row>
      <xdr:rowOff>0</xdr:rowOff>
    </xdr:from>
    <xdr:to>
      <xdr:col>13</xdr:col>
      <xdr:colOff>476250</xdr:colOff>
      <xdr:row>32</xdr:row>
      <xdr:rowOff>0</xdr:rowOff>
    </xdr:to>
    <xdr:sp>
      <xdr:nvSpPr>
        <xdr:cNvPr id="51" name="Testo 7"/>
        <xdr:cNvSpPr txBox="1">
          <a:spLocks noChangeArrowheads="1"/>
        </xdr:cNvSpPr>
      </xdr:nvSpPr>
      <xdr:spPr>
        <a:xfrm>
          <a:off x="1352550" y="11639550"/>
          <a:ext cx="546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180975</xdr:colOff>
      <xdr:row>32</xdr:row>
      <xdr:rowOff>0</xdr:rowOff>
    </xdr:from>
    <xdr:to>
      <xdr:col>13</xdr:col>
      <xdr:colOff>571500</xdr:colOff>
      <xdr:row>32</xdr:row>
      <xdr:rowOff>0</xdr:rowOff>
    </xdr:to>
    <xdr:sp>
      <xdr:nvSpPr>
        <xdr:cNvPr id="52" name="Testo 7"/>
        <xdr:cNvSpPr txBox="1">
          <a:spLocks noChangeArrowheads="1"/>
        </xdr:cNvSpPr>
      </xdr:nvSpPr>
      <xdr:spPr>
        <a:xfrm>
          <a:off x="1381125" y="11639550"/>
          <a:ext cx="553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fonte di finanziamento e per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32</xdr:row>
      <xdr:rowOff>0</xdr:rowOff>
    </xdr:from>
    <xdr:to>
      <xdr:col>13</xdr:col>
      <xdr:colOff>600075</xdr:colOff>
      <xdr:row>32</xdr:row>
      <xdr:rowOff>0</xdr:rowOff>
    </xdr:to>
    <xdr:sp>
      <xdr:nvSpPr>
        <xdr:cNvPr id="54" name="Testo 7"/>
        <xdr:cNvSpPr txBox="1">
          <a:spLocks noChangeArrowheads="1"/>
        </xdr:cNvSpPr>
      </xdr:nvSpPr>
      <xdr:spPr>
        <a:xfrm>
          <a:off x="1381125" y="11639550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fonte di finanziamento e per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32</xdr:row>
      <xdr:rowOff>0</xdr:rowOff>
    </xdr:from>
    <xdr:to>
      <xdr:col>4</xdr:col>
      <xdr:colOff>19050</xdr:colOff>
      <xdr:row>32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2438400" y="116395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</xdr:row>
      <xdr:rowOff>200025</xdr:rowOff>
    </xdr:from>
    <xdr:to>
      <xdr:col>4</xdr:col>
      <xdr:colOff>19050</xdr:colOff>
      <xdr:row>4</xdr:row>
      <xdr:rowOff>57150</xdr:rowOff>
    </xdr:to>
    <xdr:sp>
      <xdr:nvSpPr>
        <xdr:cNvPr id="56" name="Rectangle 56"/>
        <xdr:cNvSpPr>
          <a:spLocks/>
        </xdr:cNvSpPr>
      </xdr:nvSpPr>
      <xdr:spPr>
        <a:xfrm>
          <a:off x="2438400" y="647700"/>
          <a:ext cx="190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43</xdr:row>
      <xdr:rowOff>0</xdr:rowOff>
    </xdr:from>
    <xdr:to>
      <xdr:col>11</xdr:col>
      <xdr:colOff>314325</xdr:colOff>
      <xdr:row>43</xdr:row>
      <xdr:rowOff>0</xdr:rowOff>
    </xdr:to>
    <xdr:sp>
      <xdr:nvSpPr>
        <xdr:cNvPr id="57" name="Testo 13"/>
        <xdr:cNvSpPr txBox="1">
          <a:spLocks noChangeArrowheads="1"/>
        </xdr:cNvSpPr>
      </xdr:nvSpPr>
      <xdr:spPr>
        <a:xfrm>
          <a:off x="1162050" y="1731645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1995. (milioni di lire)</a:t>
          </a:r>
        </a:p>
      </xdr:txBody>
    </xdr:sp>
    <xdr:clientData/>
  </xdr:twoCellAnchor>
  <xdr:twoCellAnchor>
    <xdr:from>
      <xdr:col>3</xdr:col>
      <xdr:colOff>419100</xdr:colOff>
      <xdr:row>43</xdr:row>
      <xdr:rowOff>0</xdr:rowOff>
    </xdr:from>
    <xdr:to>
      <xdr:col>4</xdr:col>
      <xdr:colOff>19050</xdr:colOff>
      <xdr:row>43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2438400" y="173164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19050</xdr:colOff>
      <xdr:row>43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4581525" y="173164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48</xdr:row>
      <xdr:rowOff>0</xdr:rowOff>
    </xdr:from>
    <xdr:to>
      <xdr:col>11</xdr:col>
      <xdr:colOff>314325</xdr:colOff>
      <xdr:row>48</xdr:row>
      <xdr:rowOff>0</xdr:rowOff>
    </xdr:to>
    <xdr:sp>
      <xdr:nvSpPr>
        <xdr:cNvPr id="60" name="Testo 19"/>
        <xdr:cNvSpPr txBox="1">
          <a:spLocks noChangeArrowheads="1"/>
        </xdr:cNvSpPr>
      </xdr:nvSpPr>
      <xdr:spPr>
        <a:xfrm>
          <a:off x="1181100" y="186594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1995. (milioni di lire)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19050</xdr:colOff>
      <xdr:row>48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4581525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11</xdr:col>
      <xdr:colOff>314325</xdr:colOff>
      <xdr:row>48</xdr:row>
      <xdr:rowOff>0</xdr:rowOff>
    </xdr:to>
    <xdr:sp>
      <xdr:nvSpPr>
        <xdr:cNvPr id="63" name="Testo 7"/>
        <xdr:cNvSpPr txBox="1">
          <a:spLocks noChangeArrowheads="1"/>
        </xdr:cNvSpPr>
      </xdr:nvSpPr>
      <xdr:spPr>
        <a:xfrm>
          <a:off x="800100" y="18659475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19050</xdr:colOff>
      <xdr:row>48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4581525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45</xdr:row>
      <xdr:rowOff>0</xdr:rowOff>
    </xdr:from>
    <xdr:to>
      <xdr:col>12</xdr:col>
      <xdr:colOff>390525</xdr:colOff>
      <xdr:row>45</xdr:row>
      <xdr:rowOff>0</xdr:rowOff>
    </xdr:to>
    <xdr:sp>
      <xdr:nvSpPr>
        <xdr:cNvPr id="66" name="Testo 7"/>
        <xdr:cNvSpPr txBox="1">
          <a:spLocks noChangeArrowheads="1"/>
        </xdr:cNvSpPr>
      </xdr:nvSpPr>
      <xdr:spPr>
        <a:xfrm>
          <a:off x="800100" y="18430875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45</xdr:row>
      <xdr:rowOff>0</xdr:rowOff>
    </xdr:from>
    <xdr:to>
      <xdr:col>4</xdr:col>
      <xdr:colOff>19050</xdr:colOff>
      <xdr:row>45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2438400" y="184308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19050</xdr:colOff>
      <xdr:row>45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4581525" y="184308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12</xdr:col>
      <xdr:colOff>390525</xdr:colOff>
      <xdr:row>48</xdr:row>
      <xdr:rowOff>0</xdr:rowOff>
    </xdr:to>
    <xdr:sp>
      <xdr:nvSpPr>
        <xdr:cNvPr id="69" name="Testo 7"/>
        <xdr:cNvSpPr txBox="1">
          <a:spLocks noChangeArrowheads="1"/>
        </xdr:cNvSpPr>
      </xdr:nvSpPr>
      <xdr:spPr>
        <a:xfrm>
          <a:off x="800100" y="18659475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19050</xdr:colOff>
      <xdr:row>48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4581525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72" name="Testo 7"/>
        <xdr:cNvSpPr txBox="1">
          <a:spLocks noChangeArrowheads="1"/>
        </xdr:cNvSpPr>
      </xdr:nvSpPr>
      <xdr:spPr>
        <a:xfrm>
          <a:off x="1371600" y="6753225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R&amp;S per fonte di finanziamento e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18</xdr:row>
      <xdr:rowOff>0</xdr:rowOff>
    </xdr:from>
    <xdr:to>
      <xdr:col>4</xdr:col>
      <xdr:colOff>19050</xdr:colOff>
      <xdr:row>18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2438400" y="67532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4581525" y="67532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12</xdr:col>
      <xdr:colOff>495300</xdr:colOff>
      <xdr:row>48</xdr:row>
      <xdr:rowOff>0</xdr:rowOff>
    </xdr:to>
    <xdr:sp>
      <xdr:nvSpPr>
        <xdr:cNvPr id="75" name="Testo 7"/>
        <xdr:cNvSpPr txBox="1">
          <a:spLocks noChangeArrowheads="1"/>
        </xdr:cNvSpPr>
      </xdr:nvSpPr>
      <xdr:spPr>
        <a:xfrm>
          <a:off x="1390650" y="18659475"/>
          <a:ext cx="495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R&amp;S per fonte di finanziamento e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19050</xdr:colOff>
      <xdr:row>48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4581525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12</xdr:col>
      <xdr:colOff>495300</xdr:colOff>
      <xdr:row>37</xdr:row>
      <xdr:rowOff>0</xdr:rowOff>
    </xdr:to>
    <xdr:sp>
      <xdr:nvSpPr>
        <xdr:cNvPr id="78" name="Testo 7"/>
        <xdr:cNvSpPr txBox="1">
          <a:spLocks noChangeArrowheads="1"/>
        </xdr:cNvSpPr>
      </xdr:nvSpPr>
      <xdr:spPr>
        <a:xfrm>
          <a:off x="1238250" y="1352550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2438400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19050</xdr:colOff>
      <xdr:row>37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4581525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0</xdr:rowOff>
    </xdr:from>
    <xdr:to>
      <xdr:col>12</xdr:col>
      <xdr:colOff>495300</xdr:colOff>
      <xdr:row>48</xdr:row>
      <xdr:rowOff>0</xdr:rowOff>
    </xdr:to>
    <xdr:sp>
      <xdr:nvSpPr>
        <xdr:cNvPr id="81" name="Testo 7"/>
        <xdr:cNvSpPr txBox="1">
          <a:spLocks noChangeArrowheads="1"/>
        </xdr:cNvSpPr>
      </xdr:nvSpPr>
      <xdr:spPr>
        <a:xfrm>
          <a:off x="1276350" y="18659475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19050</xdr:colOff>
      <xdr:row>48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4581525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48</xdr:row>
      <xdr:rowOff>0</xdr:rowOff>
    </xdr:from>
    <xdr:to>
      <xdr:col>12</xdr:col>
      <xdr:colOff>485775</xdr:colOff>
      <xdr:row>48</xdr:row>
      <xdr:rowOff>0</xdr:rowOff>
    </xdr:to>
    <xdr:sp>
      <xdr:nvSpPr>
        <xdr:cNvPr id="84" name="Testo 7"/>
        <xdr:cNvSpPr txBox="1">
          <a:spLocks noChangeArrowheads="1"/>
        </xdr:cNvSpPr>
      </xdr:nvSpPr>
      <xdr:spPr>
        <a:xfrm>
          <a:off x="723900" y="18659475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classe di addetti e per fonte di finanziamento -  Anno 1997 e 1998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2438400" y="18659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46</xdr:row>
      <xdr:rowOff>0</xdr:rowOff>
    </xdr:from>
    <xdr:to>
      <xdr:col>12</xdr:col>
      <xdr:colOff>495300</xdr:colOff>
      <xdr:row>46</xdr:row>
      <xdr:rowOff>0</xdr:rowOff>
    </xdr:to>
    <xdr:sp>
      <xdr:nvSpPr>
        <xdr:cNvPr id="86" name="Testo 7"/>
        <xdr:cNvSpPr txBox="1">
          <a:spLocks noChangeArrowheads="1"/>
        </xdr:cNvSpPr>
      </xdr:nvSpPr>
      <xdr:spPr>
        <a:xfrm>
          <a:off x="723900" y="18478500"/>
          <a:ext cx="561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46</xdr:row>
      <xdr:rowOff>0</xdr:rowOff>
    </xdr:from>
    <xdr:to>
      <xdr:col>4</xdr:col>
      <xdr:colOff>19050</xdr:colOff>
      <xdr:row>46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2438400" y="18478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14</xdr:row>
      <xdr:rowOff>0</xdr:rowOff>
    </xdr:from>
    <xdr:to>
      <xdr:col>12</xdr:col>
      <xdr:colOff>495300</xdr:colOff>
      <xdr:row>14</xdr:row>
      <xdr:rowOff>0</xdr:rowOff>
    </xdr:to>
    <xdr:sp>
      <xdr:nvSpPr>
        <xdr:cNvPr id="88" name="Testo 7"/>
        <xdr:cNvSpPr txBox="1">
          <a:spLocks noChangeArrowheads="1"/>
        </xdr:cNvSpPr>
      </xdr:nvSpPr>
      <xdr:spPr>
        <a:xfrm>
          <a:off x="657225" y="5238750"/>
          <a:ext cx="568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4</xdr:col>
      <xdr:colOff>19050</xdr:colOff>
      <xdr:row>14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2438400" y="52387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41</xdr:row>
      <xdr:rowOff>0</xdr:rowOff>
    </xdr:from>
    <xdr:to>
      <xdr:col>12</xdr:col>
      <xdr:colOff>495300</xdr:colOff>
      <xdr:row>41</xdr:row>
      <xdr:rowOff>0</xdr:rowOff>
    </xdr:to>
    <xdr:sp>
      <xdr:nvSpPr>
        <xdr:cNvPr id="90" name="Testo 7"/>
        <xdr:cNvSpPr txBox="1">
          <a:spLocks noChangeArrowheads="1"/>
        </xdr:cNvSpPr>
      </xdr:nvSpPr>
      <xdr:spPr>
        <a:xfrm>
          <a:off x="609600" y="16944975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41</xdr:row>
      <xdr:rowOff>0</xdr:rowOff>
    </xdr:from>
    <xdr:to>
      <xdr:col>4</xdr:col>
      <xdr:colOff>19050</xdr:colOff>
      <xdr:row>41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2438400" y="169449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48</xdr:row>
      <xdr:rowOff>0</xdr:rowOff>
    </xdr:from>
    <xdr:to>
      <xdr:col>12</xdr:col>
      <xdr:colOff>495300</xdr:colOff>
      <xdr:row>48</xdr:row>
      <xdr:rowOff>0</xdr:rowOff>
    </xdr:to>
    <xdr:sp>
      <xdr:nvSpPr>
        <xdr:cNvPr id="92" name="Testo 7"/>
        <xdr:cNvSpPr txBox="1">
          <a:spLocks noChangeArrowheads="1"/>
        </xdr:cNvSpPr>
      </xdr:nvSpPr>
      <xdr:spPr>
        <a:xfrm>
          <a:off x="619125" y="18659475"/>
          <a:ext cx="572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94" name="Testo 7"/>
        <xdr:cNvSpPr txBox="1">
          <a:spLocks noChangeArrowheads="1"/>
        </xdr:cNvSpPr>
      </xdr:nvSpPr>
      <xdr:spPr>
        <a:xfrm>
          <a:off x="1609725" y="6124575"/>
          <a:ext cx="473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419100</xdr:colOff>
      <xdr:row>16</xdr:row>
      <xdr:rowOff>0</xdr:rowOff>
    </xdr:from>
    <xdr:to>
      <xdr:col>4</xdr:col>
      <xdr:colOff>19050</xdr:colOff>
      <xdr:row>16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2438400" y="61245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37</xdr:row>
      <xdr:rowOff>0</xdr:rowOff>
    </xdr:from>
    <xdr:to>
      <xdr:col>12</xdr:col>
      <xdr:colOff>495300</xdr:colOff>
      <xdr:row>37</xdr:row>
      <xdr:rowOff>0</xdr:rowOff>
    </xdr:to>
    <xdr:sp>
      <xdr:nvSpPr>
        <xdr:cNvPr id="96" name="Testo 7"/>
        <xdr:cNvSpPr txBox="1">
          <a:spLocks noChangeArrowheads="1"/>
        </xdr:cNvSpPr>
      </xdr:nvSpPr>
      <xdr:spPr>
        <a:xfrm>
          <a:off x="1314450" y="13525500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2438400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0</xdr:rowOff>
    </xdr:from>
    <xdr:to>
      <xdr:col>12</xdr:col>
      <xdr:colOff>495300</xdr:colOff>
      <xdr:row>48</xdr:row>
      <xdr:rowOff>0</xdr:rowOff>
    </xdr:to>
    <xdr:sp>
      <xdr:nvSpPr>
        <xdr:cNvPr id="98" name="Testo 7"/>
        <xdr:cNvSpPr txBox="1">
          <a:spLocks noChangeArrowheads="1"/>
        </xdr:cNvSpPr>
      </xdr:nvSpPr>
      <xdr:spPr>
        <a:xfrm>
          <a:off x="1295400" y="186594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0</xdr:rowOff>
    </xdr:from>
    <xdr:to>
      <xdr:col>12</xdr:col>
      <xdr:colOff>495300</xdr:colOff>
      <xdr:row>14</xdr:row>
      <xdr:rowOff>0</xdr:rowOff>
    </xdr:to>
    <xdr:sp>
      <xdr:nvSpPr>
        <xdr:cNvPr id="100" name="Testo 7"/>
        <xdr:cNvSpPr txBox="1">
          <a:spLocks noChangeArrowheads="1"/>
        </xdr:cNvSpPr>
      </xdr:nvSpPr>
      <xdr:spPr>
        <a:xfrm>
          <a:off x="1314450" y="5238750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4</xdr:col>
      <xdr:colOff>19050</xdr:colOff>
      <xdr:row>14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2438400" y="52387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12</xdr:col>
      <xdr:colOff>476250</xdr:colOff>
      <xdr:row>37</xdr:row>
      <xdr:rowOff>0</xdr:rowOff>
    </xdr:to>
    <xdr:sp>
      <xdr:nvSpPr>
        <xdr:cNvPr id="102" name="Testo 7"/>
        <xdr:cNvSpPr txBox="1">
          <a:spLocks noChangeArrowheads="1"/>
        </xdr:cNvSpPr>
      </xdr:nvSpPr>
      <xdr:spPr>
        <a:xfrm>
          <a:off x="1352550" y="13525500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2438400" y="135255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12</xdr:col>
      <xdr:colOff>476250</xdr:colOff>
      <xdr:row>43</xdr:row>
      <xdr:rowOff>0</xdr:rowOff>
    </xdr:to>
    <xdr:sp>
      <xdr:nvSpPr>
        <xdr:cNvPr id="104" name="Testo 7"/>
        <xdr:cNvSpPr txBox="1">
          <a:spLocks noChangeArrowheads="1"/>
        </xdr:cNvSpPr>
      </xdr:nvSpPr>
      <xdr:spPr>
        <a:xfrm>
          <a:off x="1352550" y="17316450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152400</xdr:colOff>
      <xdr:row>48</xdr:row>
      <xdr:rowOff>0</xdr:rowOff>
    </xdr:from>
    <xdr:to>
      <xdr:col>12</xdr:col>
      <xdr:colOff>476250</xdr:colOff>
      <xdr:row>48</xdr:row>
      <xdr:rowOff>0</xdr:rowOff>
    </xdr:to>
    <xdr:sp>
      <xdr:nvSpPr>
        <xdr:cNvPr id="105" name="Testo 7"/>
        <xdr:cNvSpPr txBox="1">
          <a:spLocks noChangeArrowheads="1"/>
        </xdr:cNvSpPr>
      </xdr:nvSpPr>
      <xdr:spPr>
        <a:xfrm>
          <a:off x="1352550" y="18659475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180975</xdr:colOff>
      <xdr:row>48</xdr:row>
      <xdr:rowOff>0</xdr:rowOff>
    </xdr:from>
    <xdr:to>
      <xdr:col>12</xdr:col>
      <xdr:colOff>476250</xdr:colOff>
      <xdr:row>48</xdr:row>
      <xdr:rowOff>0</xdr:rowOff>
    </xdr:to>
    <xdr:sp>
      <xdr:nvSpPr>
        <xdr:cNvPr id="106" name="Testo 7"/>
        <xdr:cNvSpPr txBox="1">
          <a:spLocks noChangeArrowheads="1"/>
        </xdr:cNvSpPr>
      </xdr:nvSpPr>
      <xdr:spPr>
        <a:xfrm>
          <a:off x="1381125" y="18659475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fonte di finanziamento e per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48</xdr:row>
      <xdr:rowOff>0</xdr:rowOff>
    </xdr:from>
    <xdr:to>
      <xdr:col>4</xdr:col>
      <xdr:colOff>19050</xdr:colOff>
      <xdr:row>48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2438400" y="186594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26</xdr:row>
      <xdr:rowOff>0</xdr:rowOff>
    </xdr:from>
    <xdr:to>
      <xdr:col>12</xdr:col>
      <xdr:colOff>428625</xdr:colOff>
      <xdr:row>27</xdr:row>
      <xdr:rowOff>190500</xdr:rowOff>
    </xdr:to>
    <xdr:sp>
      <xdr:nvSpPr>
        <xdr:cNvPr id="108" name="Testo 7"/>
        <xdr:cNvSpPr txBox="1">
          <a:spLocks noChangeArrowheads="1"/>
        </xdr:cNvSpPr>
      </xdr:nvSpPr>
      <xdr:spPr>
        <a:xfrm>
          <a:off x="1009650" y="9305925"/>
          <a:ext cx="5267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fonte di finanziamento e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3</xdr:col>
      <xdr:colOff>419100</xdr:colOff>
      <xdr:row>28</xdr:row>
      <xdr:rowOff>171450</xdr:rowOff>
    </xdr:from>
    <xdr:to>
      <xdr:col>4</xdr:col>
      <xdr:colOff>19050</xdr:colOff>
      <xdr:row>29</xdr:row>
      <xdr:rowOff>57150</xdr:rowOff>
    </xdr:to>
    <xdr:sp>
      <xdr:nvSpPr>
        <xdr:cNvPr id="109" name="Rectangle 113"/>
        <xdr:cNvSpPr>
          <a:spLocks/>
        </xdr:cNvSpPr>
      </xdr:nvSpPr>
      <xdr:spPr>
        <a:xfrm>
          <a:off x="2438400" y="9848850"/>
          <a:ext cx="190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171450</xdr:rowOff>
    </xdr:from>
    <xdr:to>
      <xdr:col>4</xdr:col>
      <xdr:colOff>19050</xdr:colOff>
      <xdr:row>29</xdr:row>
      <xdr:rowOff>57150</xdr:rowOff>
    </xdr:to>
    <xdr:sp>
      <xdr:nvSpPr>
        <xdr:cNvPr id="110" name="Rectangle 114"/>
        <xdr:cNvSpPr>
          <a:spLocks/>
        </xdr:cNvSpPr>
      </xdr:nvSpPr>
      <xdr:spPr>
        <a:xfrm>
          <a:off x="2438400" y="9848850"/>
          <a:ext cx="190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905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590550" y="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1995. 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6" name="Testo 19"/>
        <xdr:cNvSpPr txBox="1">
          <a:spLocks noChangeArrowheads="1"/>
        </xdr:cNvSpPr>
      </xdr:nvSpPr>
      <xdr:spPr>
        <a:xfrm>
          <a:off x="590550" y="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1995. 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590550" y="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390525</xdr:colOff>
      <xdr:row>0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90550" y="0"/>
          <a:ext cx="559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390525</xdr:colOff>
      <xdr:row>0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590550" y="0"/>
          <a:ext cx="559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per fonte di finanziamento e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762000" y="0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R&amp;S per fonte di finanziamento e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781050" y="0"/>
          <a:ext cx="553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sostenuta dalle imprese per R&amp;S per fonte di finanziamento e attività economica.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628650" y="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666750" y="0"/>
          <a:ext cx="561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3338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19050</xdr:rowOff>
    </xdr:from>
    <xdr:to>
      <xdr:col>11</xdr:col>
      <xdr:colOff>447675</xdr:colOff>
      <xdr:row>3</xdr:row>
      <xdr:rowOff>57150</xdr:rowOff>
    </xdr:to>
    <xdr:sp>
      <xdr:nvSpPr>
        <xdr:cNvPr id="30" name="Testo 7"/>
        <xdr:cNvSpPr txBox="1">
          <a:spLocks noChangeArrowheads="1"/>
        </xdr:cNvSpPr>
      </xdr:nvSpPr>
      <xdr:spPr>
        <a:xfrm>
          <a:off x="628650" y="209550"/>
          <a:ext cx="51054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fonte di finanziamento e classe di addetti -  Anni 2000-2001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0</xdr:colOff>
      <xdr:row>4</xdr:row>
      <xdr:rowOff>285750</xdr:rowOff>
    </xdr:from>
    <xdr:to>
      <xdr:col>4</xdr:col>
      <xdr:colOff>28575</xdr:colOff>
      <xdr:row>5</xdr:row>
      <xdr:rowOff>19050</xdr:rowOff>
    </xdr:to>
    <xdr:sp>
      <xdr:nvSpPr>
        <xdr:cNvPr id="31" name="Rectangle 31"/>
        <xdr:cNvSpPr>
          <a:spLocks/>
        </xdr:cNvSpPr>
      </xdr:nvSpPr>
      <xdr:spPr>
        <a:xfrm flipH="1">
          <a:off x="1943100" y="104775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2" name="Testo 7"/>
        <xdr:cNvSpPr txBox="1">
          <a:spLocks noChangeArrowheads="1"/>
        </xdr:cNvSpPr>
      </xdr:nvSpPr>
      <xdr:spPr>
        <a:xfrm>
          <a:off x="5905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4" name="Testo 7"/>
        <xdr:cNvSpPr txBox="1">
          <a:spLocks noChangeArrowheads="1"/>
        </xdr:cNvSpPr>
      </xdr:nvSpPr>
      <xdr:spPr>
        <a:xfrm>
          <a:off x="5905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5905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8" name="Testo 7"/>
        <xdr:cNvSpPr txBox="1">
          <a:spLocks noChangeArrowheads="1"/>
        </xdr:cNvSpPr>
      </xdr:nvSpPr>
      <xdr:spPr>
        <a:xfrm>
          <a:off x="5905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(segue)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40" name="Testo 7"/>
        <xdr:cNvSpPr txBox="1">
          <a:spLocks noChangeArrowheads="1"/>
        </xdr:cNvSpPr>
      </xdr:nvSpPr>
      <xdr:spPr>
        <a:xfrm>
          <a:off x="1047750" y="0"/>
          <a:ext cx="523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42" name="Testo 7"/>
        <xdr:cNvSpPr txBox="1">
          <a:spLocks noChangeArrowheads="1"/>
        </xdr:cNvSpPr>
      </xdr:nvSpPr>
      <xdr:spPr>
        <a:xfrm>
          <a:off x="1047750" y="0"/>
          <a:ext cx="523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44" name="Testo 7"/>
        <xdr:cNvSpPr txBox="1">
          <a:spLocks noChangeArrowheads="1"/>
        </xdr:cNvSpPr>
      </xdr:nvSpPr>
      <xdr:spPr>
        <a:xfrm>
          <a:off x="1047750" y="0"/>
          <a:ext cx="523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sostenuta dalle imprese per attività economica e per fonte di finanziamento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943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0</xdr:rowOff>
    </xdr:from>
    <xdr:to>
      <xdr:col>4</xdr:col>
      <xdr:colOff>0</xdr:colOff>
      <xdr:row>5</xdr:row>
      <xdr:rowOff>28575</xdr:rowOff>
    </xdr:to>
    <xdr:sp>
      <xdr:nvSpPr>
        <xdr:cNvPr id="46" name="Rectangle 46"/>
        <xdr:cNvSpPr>
          <a:spLocks/>
        </xdr:cNvSpPr>
      </xdr:nvSpPr>
      <xdr:spPr>
        <a:xfrm>
          <a:off x="1943100" y="11430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0</xdr:rowOff>
    </xdr:from>
    <xdr:to>
      <xdr:col>6</xdr:col>
      <xdr:colOff>762000</xdr:colOff>
      <xdr:row>2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28675" y="190500"/>
          <a:ext cx="55149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 personale per R&amp;S delle imprese per regione - 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  <xdr:twoCellAnchor>
    <xdr:from>
      <xdr:col>0</xdr:col>
      <xdr:colOff>190500</xdr:colOff>
      <xdr:row>48</xdr:row>
      <xdr:rowOff>0</xdr:rowOff>
    </xdr:from>
    <xdr:to>
      <xdr:col>6</xdr:col>
      <xdr:colOff>666750</xdr:colOff>
      <xdr:row>48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7124700"/>
          <a:ext cx="6057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3</xdr:col>
      <xdr:colOff>742950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190500"/>
          <a:ext cx="53149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sostenuta delle imprese per tipologia di spesa e attività economica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1133475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33475" y="7153275"/>
          <a:ext cx="514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delle imprese per voce economica. Dati di previsione. Anno 1997</a:t>
          </a:r>
        </a:p>
      </xdr:txBody>
    </xdr:sp>
    <xdr:clientData/>
  </xdr:twoCellAnchor>
  <xdr:twoCellAnchor>
    <xdr:from>
      <xdr:col>0</xdr:col>
      <xdr:colOff>781050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81050" y="7153275"/>
          <a:ext cx="549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delle imprese per voce economica. Dati di previsione.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1162050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62050" y="500062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delle imprese per attività economica e per tipologia di spesa - Dati di previsione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1133475" y="741045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delle imprese per voce economica. Dati di previsione. Anno 1997</a:t>
          </a:r>
        </a:p>
      </xdr:txBody>
    </xdr:sp>
    <xdr:clientData/>
  </xdr:twoCellAnchor>
  <xdr:twoCellAnchor>
    <xdr:from>
      <xdr:col>0</xdr:col>
      <xdr:colOff>781050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781050" y="741045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delle imprese per voce economica. Dati di previsione.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1152525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152525" y="509587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delle imprese per attività economica e per tipologia di spesa - Dati di previsione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781050</xdr:colOff>
      <xdr:row>1</xdr:row>
      <xdr:rowOff>0</xdr:rowOff>
    </xdr:from>
    <xdr:to>
      <xdr:col>3</xdr:col>
      <xdr:colOff>1009650</xdr:colOff>
      <xdr:row>3</xdr:row>
      <xdr:rowOff>66675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781050" y="190500"/>
          <a:ext cx="5457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sostenuta delle imprese per tipologia di spesa e attività economica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1133475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1133475" y="741045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delle imprese per voce economica. Dati di previsione. Anno 1997</a:t>
          </a:r>
        </a:p>
      </xdr:txBody>
    </xdr:sp>
    <xdr:clientData/>
  </xdr:twoCellAnchor>
  <xdr:twoCellAnchor>
    <xdr:from>
      <xdr:col>0</xdr:col>
      <xdr:colOff>781050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81050" y="741045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R&amp;S delle imprese per voce economica. Dati di previsione.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1162050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62050" y="52197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sostenuta delle imprese per attività economica e per tipologia di spesa - Dati di previsione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10</xdr:col>
      <xdr:colOff>428625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171450"/>
          <a:ext cx="54673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fonte di finanziamento e attività economica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1171575</xdr:colOff>
      <xdr:row>22</xdr:row>
      <xdr:rowOff>0</xdr:rowOff>
    </xdr:from>
    <xdr:to>
      <xdr:col>9</xdr:col>
      <xdr:colOff>485775</xdr:colOff>
      <xdr:row>22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71575" y="683895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51</xdr:row>
      <xdr:rowOff>0</xdr:rowOff>
    </xdr:from>
    <xdr:to>
      <xdr:col>9</xdr:col>
      <xdr:colOff>485775</xdr:colOff>
      <xdr:row>51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1630680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51</xdr:row>
      <xdr:rowOff>0</xdr:rowOff>
    </xdr:from>
    <xdr:to>
      <xdr:col>9</xdr:col>
      <xdr:colOff>485775</xdr:colOff>
      <xdr:row>51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800100" y="1630680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22</xdr:row>
      <xdr:rowOff>0</xdr:rowOff>
    </xdr:from>
    <xdr:to>
      <xdr:col>9</xdr:col>
      <xdr:colOff>485775</xdr:colOff>
      <xdr:row>22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00100" y="683895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51</xdr:row>
      <xdr:rowOff>0</xdr:rowOff>
    </xdr:from>
    <xdr:to>
      <xdr:col>9</xdr:col>
      <xdr:colOff>485775</xdr:colOff>
      <xdr:row>51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00100" y="1630680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22</xdr:row>
      <xdr:rowOff>0</xdr:rowOff>
    </xdr:from>
    <xdr:to>
      <xdr:col>10</xdr:col>
      <xdr:colOff>504825</xdr:colOff>
      <xdr:row>22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800100" y="6838950"/>
          <a:ext cx="5514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1998.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1114425</xdr:colOff>
      <xdr:row>22</xdr:row>
      <xdr:rowOff>0</xdr:rowOff>
    </xdr:from>
    <xdr:to>
      <xdr:col>10</xdr:col>
      <xdr:colOff>504825</xdr:colOff>
      <xdr:row>22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14425" y="6838950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1181100</xdr:colOff>
      <xdr:row>22</xdr:row>
      <xdr:rowOff>0</xdr:rowOff>
    </xdr:from>
    <xdr:to>
      <xdr:col>10</xdr:col>
      <xdr:colOff>504825</xdr:colOff>
      <xdr:row>22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81100" y="6838950"/>
          <a:ext cx="513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1123950</xdr:colOff>
      <xdr:row>22</xdr:row>
      <xdr:rowOff>0</xdr:rowOff>
    </xdr:from>
    <xdr:to>
      <xdr:col>10</xdr:col>
      <xdr:colOff>504825</xdr:colOff>
      <xdr:row>22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123950" y="6838950"/>
          <a:ext cx="519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1133475</xdr:colOff>
      <xdr:row>22</xdr:row>
      <xdr:rowOff>0</xdr:rowOff>
    </xdr:from>
    <xdr:to>
      <xdr:col>10</xdr:col>
      <xdr:colOff>476250</xdr:colOff>
      <xdr:row>22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133475" y="683895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1133475</xdr:colOff>
      <xdr:row>51</xdr:row>
      <xdr:rowOff>0</xdr:rowOff>
    </xdr:from>
    <xdr:to>
      <xdr:col>10</xdr:col>
      <xdr:colOff>476250</xdr:colOff>
      <xdr:row>51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133475" y="1630680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1114425</xdr:colOff>
      <xdr:row>45</xdr:row>
      <xdr:rowOff>0</xdr:rowOff>
    </xdr:from>
    <xdr:to>
      <xdr:col>10</xdr:col>
      <xdr:colOff>504825</xdr:colOff>
      <xdr:row>45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114425" y="1486852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1181100</xdr:colOff>
      <xdr:row>46</xdr:row>
      <xdr:rowOff>0</xdr:rowOff>
    </xdr:from>
    <xdr:to>
      <xdr:col>10</xdr:col>
      <xdr:colOff>504825</xdr:colOff>
      <xdr:row>46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81100" y="15001875"/>
          <a:ext cx="513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1133475</xdr:colOff>
      <xdr:row>42</xdr:row>
      <xdr:rowOff>0</xdr:rowOff>
    </xdr:from>
    <xdr:to>
      <xdr:col>10</xdr:col>
      <xdr:colOff>476250</xdr:colOff>
      <xdr:row>42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33475" y="1329690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485775</xdr:colOff>
      <xdr:row>51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1628775" y="16306800"/>
          <a:ext cx="466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fonte di finanziamento e per attività economica -  Anno 2002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1228725</xdr:colOff>
      <xdr:row>27</xdr:row>
      <xdr:rowOff>171450</xdr:rowOff>
    </xdr:from>
    <xdr:to>
      <xdr:col>10</xdr:col>
      <xdr:colOff>381000</xdr:colOff>
      <xdr:row>30</xdr:row>
      <xdr:rowOff>57150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228725" y="8267700"/>
          <a:ext cx="49625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 fonte di finanziamento e attività economica -  Anno 2002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457200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settore istituzionale e per voce economica - Anni 1997 e 1998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66675" y="0"/>
          <a:ext cx="581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</xdr:row>
      <xdr:rowOff>0</xdr:rowOff>
    </xdr:from>
    <xdr:to>
      <xdr:col>8</xdr:col>
      <xdr:colOff>457200</xdr:colOff>
      <xdr:row>3</xdr:row>
      <xdr:rowOff>66675</xdr:rowOff>
    </xdr:to>
    <xdr:sp>
      <xdr:nvSpPr>
        <xdr:cNvPr id="3" name="Testo 7"/>
        <xdr:cNvSpPr txBox="1">
          <a:spLocks noChangeArrowheads="1"/>
        </xdr:cNvSpPr>
      </xdr:nvSpPr>
      <xdr:spPr>
        <a:xfrm>
          <a:off x="704850" y="190500"/>
          <a:ext cx="51816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tipo di ricerca e settore istituzionale - Anni 1999-2001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euro e variazioni percentuali)
</a:t>
          </a:r>
        </a:p>
      </xdr:txBody>
    </xdr:sp>
    <xdr:clientData/>
  </xdr:twoCellAnchor>
  <xdr:twoCellAnchor>
    <xdr:from>
      <xdr:col>0</xdr:col>
      <xdr:colOff>190500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487680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</xdr:row>
      <xdr:rowOff>238125</xdr:rowOff>
    </xdr:from>
    <xdr:to>
      <xdr:col>5</xdr:col>
      <xdr:colOff>9525</xdr:colOff>
      <xdr:row>5</xdr:row>
      <xdr:rowOff>47625</xdr:rowOff>
    </xdr:to>
    <xdr:sp>
      <xdr:nvSpPr>
        <xdr:cNvPr id="5" name="Rectangle 5"/>
        <xdr:cNvSpPr>
          <a:spLocks/>
        </xdr:cNvSpPr>
      </xdr:nvSpPr>
      <xdr:spPr>
        <a:xfrm flipH="1">
          <a:off x="3857625" y="1000125"/>
          <a:ext cx="95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35</xdr:row>
      <xdr:rowOff>0</xdr:rowOff>
    </xdr:from>
    <xdr:to>
      <xdr:col>8</xdr:col>
      <xdr:colOff>428625</xdr:colOff>
      <xdr:row>35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1171575" y="10572750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8</xdr:col>
      <xdr:colOff>428625</xdr:colOff>
      <xdr:row>48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800100" y="15325725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47</xdr:row>
      <xdr:rowOff>0</xdr:rowOff>
    </xdr:from>
    <xdr:to>
      <xdr:col>8</xdr:col>
      <xdr:colOff>428625</xdr:colOff>
      <xdr:row>47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15211425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35</xdr:row>
      <xdr:rowOff>0</xdr:rowOff>
    </xdr:from>
    <xdr:to>
      <xdr:col>8</xdr:col>
      <xdr:colOff>428625</xdr:colOff>
      <xdr:row>35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800100" y="1057275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8</xdr:col>
      <xdr:colOff>428625</xdr:colOff>
      <xdr:row>48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00100" y="15325725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35</xdr:row>
      <xdr:rowOff>0</xdr:rowOff>
    </xdr:from>
    <xdr:to>
      <xdr:col>9</xdr:col>
      <xdr:colOff>514350</xdr:colOff>
      <xdr:row>35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00100" y="10572750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1998.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1114425</xdr:colOff>
      <xdr:row>41</xdr:row>
      <xdr:rowOff>0</xdr:rowOff>
    </xdr:from>
    <xdr:to>
      <xdr:col>9</xdr:col>
      <xdr:colOff>514350</xdr:colOff>
      <xdr:row>41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14425" y="13754100"/>
          <a:ext cx="475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1181100</xdr:colOff>
      <xdr:row>41</xdr:row>
      <xdr:rowOff>0</xdr:rowOff>
    </xdr:from>
    <xdr:to>
      <xdr:col>9</xdr:col>
      <xdr:colOff>514350</xdr:colOff>
      <xdr:row>41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81100" y="1375410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1123950</xdr:colOff>
      <xdr:row>35</xdr:row>
      <xdr:rowOff>0</xdr:rowOff>
    </xdr:from>
    <xdr:to>
      <xdr:col>9</xdr:col>
      <xdr:colOff>514350</xdr:colOff>
      <xdr:row>35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23950" y="10572750"/>
          <a:ext cx="474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1143000</xdr:colOff>
      <xdr:row>21</xdr:row>
      <xdr:rowOff>0</xdr:rowOff>
    </xdr:from>
    <xdr:to>
      <xdr:col>9</xdr:col>
      <xdr:colOff>514350</xdr:colOff>
      <xdr:row>21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143000" y="6400800"/>
          <a:ext cx="472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1143000</xdr:colOff>
      <xdr:row>48</xdr:row>
      <xdr:rowOff>0</xdr:rowOff>
    </xdr:from>
    <xdr:to>
      <xdr:col>9</xdr:col>
      <xdr:colOff>514350</xdr:colOff>
      <xdr:row>48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143000" y="15325725"/>
          <a:ext cx="472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790575</xdr:colOff>
      <xdr:row>0</xdr:row>
      <xdr:rowOff>171450</xdr:rowOff>
    </xdr:from>
    <xdr:to>
      <xdr:col>10</xdr:col>
      <xdr:colOff>400050</xdr:colOff>
      <xdr:row>3</xdr:row>
      <xdr:rowOff>57150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790575" y="171450"/>
          <a:ext cx="54768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 fonte di finanziamento e attività economica - 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1171575</xdr:colOff>
      <xdr:row>22</xdr:row>
      <xdr:rowOff>0</xdr:rowOff>
    </xdr:from>
    <xdr:to>
      <xdr:col>9</xdr:col>
      <xdr:colOff>485775</xdr:colOff>
      <xdr:row>22</xdr:row>
      <xdr:rowOff>0</xdr:rowOff>
    </xdr:to>
    <xdr:sp>
      <xdr:nvSpPr>
        <xdr:cNvPr id="13" name="Testo 9"/>
        <xdr:cNvSpPr txBox="1">
          <a:spLocks noChangeArrowheads="1"/>
        </xdr:cNvSpPr>
      </xdr:nvSpPr>
      <xdr:spPr>
        <a:xfrm>
          <a:off x="1171575" y="6677025"/>
          <a:ext cx="466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9</xdr:col>
      <xdr:colOff>485775</xdr:colOff>
      <xdr:row>48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800100" y="15325725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47</xdr:row>
      <xdr:rowOff>0</xdr:rowOff>
    </xdr:from>
    <xdr:to>
      <xdr:col>9</xdr:col>
      <xdr:colOff>485775</xdr:colOff>
      <xdr:row>47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800100" y="15211425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22</xdr:row>
      <xdr:rowOff>0</xdr:rowOff>
    </xdr:from>
    <xdr:to>
      <xdr:col>9</xdr:col>
      <xdr:colOff>485775</xdr:colOff>
      <xdr:row>22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800100" y="6677025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9</xdr:col>
      <xdr:colOff>485775</xdr:colOff>
      <xdr:row>48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800100" y="15325725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22</xdr:row>
      <xdr:rowOff>0</xdr:rowOff>
    </xdr:from>
    <xdr:to>
      <xdr:col>10</xdr:col>
      <xdr:colOff>495300</xdr:colOff>
      <xdr:row>22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800100" y="667702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1998.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1114425</xdr:colOff>
      <xdr:row>41</xdr:row>
      <xdr:rowOff>0</xdr:rowOff>
    </xdr:from>
    <xdr:to>
      <xdr:col>10</xdr:col>
      <xdr:colOff>495300</xdr:colOff>
      <xdr:row>41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114425" y="13754100"/>
          <a:ext cx="5248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1181100</xdr:colOff>
      <xdr:row>41</xdr:row>
      <xdr:rowOff>0</xdr:rowOff>
    </xdr:from>
    <xdr:to>
      <xdr:col>10</xdr:col>
      <xdr:colOff>495300</xdr:colOff>
      <xdr:row>41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1181100" y="13754100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1123950</xdr:colOff>
      <xdr:row>22</xdr:row>
      <xdr:rowOff>0</xdr:rowOff>
    </xdr:from>
    <xdr:to>
      <xdr:col>10</xdr:col>
      <xdr:colOff>495300</xdr:colOff>
      <xdr:row>22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1123950" y="6677025"/>
          <a:ext cx="523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1133475</xdr:colOff>
      <xdr:row>22</xdr:row>
      <xdr:rowOff>0</xdr:rowOff>
    </xdr:from>
    <xdr:to>
      <xdr:col>10</xdr:col>
      <xdr:colOff>476250</xdr:colOff>
      <xdr:row>22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133475" y="6677025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1133475</xdr:colOff>
      <xdr:row>48</xdr:row>
      <xdr:rowOff>0</xdr:rowOff>
    </xdr:from>
    <xdr:to>
      <xdr:col>10</xdr:col>
      <xdr:colOff>476250</xdr:colOff>
      <xdr:row>48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133475" y="15325725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1171575</xdr:colOff>
      <xdr:row>48</xdr:row>
      <xdr:rowOff>0</xdr:rowOff>
    </xdr:from>
    <xdr:to>
      <xdr:col>8</xdr:col>
      <xdr:colOff>428625</xdr:colOff>
      <xdr:row>48</xdr:row>
      <xdr:rowOff>0</xdr:rowOff>
    </xdr:to>
    <xdr:sp>
      <xdr:nvSpPr>
        <xdr:cNvPr id="24" name="Testo 9"/>
        <xdr:cNvSpPr txBox="1">
          <a:spLocks noChangeArrowheads="1"/>
        </xdr:cNvSpPr>
      </xdr:nvSpPr>
      <xdr:spPr>
        <a:xfrm>
          <a:off x="1171575" y="15325725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8</xdr:col>
      <xdr:colOff>428625</xdr:colOff>
      <xdr:row>48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800100" y="15325725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9</xdr:col>
      <xdr:colOff>514350</xdr:colOff>
      <xdr:row>48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800100" y="15325725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fonte di finanziamento. Dati di previsione. Anno 1998.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1123950</xdr:colOff>
      <xdr:row>48</xdr:row>
      <xdr:rowOff>0</xdr:rowOff>
    </xdr:from>
    <xdr:to>
      <xdr:col>9</xdr:col>
      <xdr:colOff>514350</xdr:colOff>
      <xdr:row>48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1123950" y="15325725"/>
          <a:ext cx="474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fonte di finanziamento -  Dati di previsione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485775</xdr:colOff>
      <xdr:row>48</xdr:row>
      <xdr:rowOff>0</xdr:rowOff>
    </xdr:to>
    <xdr:sp>
      <xdr:nvSpPr>
        <xdr:cNvPr id="28" name="Testo 7"/>
        <xdr:cNvSpPr txBox="1">
          <a:spLocks noChangeArrowheads="1"/>
        </xdr:cNvSpPr>
      </xdr:nvSpPr>
      <xdr:spPr>
        <a:xfrm>
          <a:off x="1800225" y="15325725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fonte di finanziamento e per attività economica -  Anno 2003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1123950</xdr:colOff>
      <xdr:row>25</xdr:row>
      <xdr:rowOff>171450</xdr:rowOff>
    </xdr:from>
    <xdr:to>
      <xdr:col>10</xdr:col>
      <xdr:colOff>371475</xdr:colOff>
      <xdr:row>28</xdr:row>
      <xdr:rowOff>57150</xdr:rowOff>
    </xdr:to>
    <xdr:sp>
      <xdr:nvSpPr>
        <xdr:cNvPr id="29" name="Testo 7"/>
        <xdr:cNvSpPr txBox="1">
          <a:spLocks noChangeArrowheads="1"/>
        </xdr:cNvSpPr>
      </xdr:nvSpPr>
      <xdr:spPr>
        <a:xfrm>
          <a:off x="1123950" y="7648575"/>
          <a:ext cx="51149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 fonte di finanziamento e attività economica -  Anno 2003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0</xdr:rowOff>
    </xdr:from>
    <xdr:to>
      <xdr:col>4</xdr:col>
      <xdr:colOff>590550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9625" y="190500"/>
          <a:ext cx="5257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sostenuta dalle imprese per tipologia di ricerca e attività economica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1162050</xdr:colOff>
      <xdr:row>38</xdr:row>
      <xdr:rowOff>0</xdr:rowOff>
    </xdr:from>
    <xdr:to>
      <xdr:col>4</xdr:col>
      <xdr:colOff>190500</xdr:colOff>
      <xdr:row>38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62050" y="7381875"/>
          <a:ext cx="450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tipo di ricerca.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38</xdr:row>
      <xdr:rowOff>0</xdr:rowOff>
    </xdr:from>
    <xdr:to>
      <xdr:col>4</xdr:col>
      <xdr:colOff>190500</xdr:colOff>
      <xdr:row>38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7381875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tipo di ricerca.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1171575</xdr:colOff>
      <xdr:row>32</xdr:row>
      <xdr:rowOff>0</xdr:rowOff>
    </xdr:from>
    <xdr:to>
      <xdr:col>4</xdr:col>
      <xdr:colOff>704850</xdr:colOff>
      <xdr:row>32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71575" y="649605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tipo di ricerca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4</xdr:col>
      <xdr:colOff>542925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0"/>
          <a:ext cx="54483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sostenuta dalle imprese per tipologia di ricerca e attività economica -  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di previsione; valori in migliaia di euro)</a:t>
          </a:r>
        </a:p>
      </xdr:txBody>
    </xdr:sp>
    <xdr:clientData/>
  </xdr:twoCellAnchor>
  <xdr:twoCellAnchor>
    <xdr:from>
      <xdr:col>0</xdr:col>
      <xdr:colOff>1162050</xdr:colOff>
      <xdr:row>38</xdr:row>
      <xdr:rowOff>0</xdr:rowOff>
    </xdr:from>
    <xdr:to>
      <xdr:col>4</xdr:col>
      <xdr:colOff>190500</xdr:colOff>
      <xdr:row>38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62050" y="7239000"/>
          <a:ext cx="467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tipo di ricerca.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38</xdr:row>
      <xdr:rowOff>0</xdr:rowOff>
    </xdr:from>
    <xdr:to>
      <xdr:col>4</xdr:col>
      <xdr:colOff>190500</xdr:colOff>
      <xdr:row>38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7239000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tipo di ricerca.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4</xdr:col>
      <xdr:colOff>619125</xdr:colOff>
      <xdr:row>32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62050" y="6353175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tipo di ricerca -  Dati di previsione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1162050</xdr:colOff>
      <xdr:row>38</xdr:row>
      <xdr:rowOff>0</xdr:rowOff>
    </xdr:from>
    <xdr:to>
      <xdr:col>4</xdr:col>
      <xdr:colOff>190500</xdr:colOff>
      <xdr:row>38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1162050" y="7239000"/>
          <a:ext cx="467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tipo di ricerca.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800100</xdr:colOff>
      <xdr:row>38</xdr:row>
      <xdr:rowOff>0</xdr:rowOff>
    </xdr:from>
    <xdr:to>
      <xdr:col>4</xdr:col>
      <xdr:colOff>190500</xdr:colOff>
      <xdr:row>38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800100" y="7239000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sostenute dalle imprese per R&amp;S intra-muros per tipo di ricerca. Dati di previsione. Anno 1997.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(milioni di lire)</a:t>
          </a:r>
        </a:p>
      </xdr:txBody>
    </xdr:sp>
    <xdr:clientData/>
  </xdr:twoCellAnchor>
  <xdr:twoCellAnchor>
    <xdr:from>
      <xdr:col>0</xdr:col>
      <xdr:colOff>1171575</xdr:colOff>
      <xdr:row>32</xdr:row>
      <xdr:rowOff>0</xdr:rowOff>
    </xdr:from>
    <xdr:to>
      <xdr:col>4</xdr:col>
      <xdr:colOff>619125</xdr:colOff>
      <xdr:row>32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71575" y="635317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tipo di ricerca -  Dati di previsione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4</xdr:col>
      <xdr:colOff>590550</xdr:colOff>
      <xdr:row>3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190500"/>
          <a:ext cx="53721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categoria professionale e attività economica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1200150</xdr:colOff>
      <xdr:row>36</xdr:row>
      <xdr:rowOff>0</xdr:rowOff>
    </xdr:from>
    <xdr:to>
      <xdr:col>4</xdr:col>
      <xdr:colOff>447675</xdr:colOff>
      <xdr:row>36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200150" y="6753225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per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809625</xdr:colOff>
      <xdr:row>36</xdr:row>
      <xdr:rowOff>0</xdr:rowOff>
    </xdr:from>
    <xdr:to>
      <xdr:col>4</xdr:col>
      <xdr:colOff>666750</xdr:colOff>
      <xdr:row>36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9625" y="6753225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per attività economica.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1238250</xdr:colOff>
      <xdr:row>32</xdr:row>
      <xdr:rowOff>0</xdr:rowOff>
    </xdr:from>
    <xdr:to>
      <xdr:col>4</xdr:col>
      <xdr:colOff>666750</xdr:colOff>
      <xdr:row>32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38250" y="6296025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mansione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1152525</xdr:colOff>
      <xdr:row>30</xdr:row>
      <xdr:rowOff>0</xdr:rowOff>
    </xdr:from>
    <xdr:to>
      <xdr:col>4</xdr:col>
      <xdr:colOff>666750</xdr:colOff>
      <xdr:row>30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152525" y="561022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mansione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28675" y="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tempo dedicato alla ricerca - Anno 1998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1114425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secondo il tempo dedicato alla ricerca per attività economica. Anno 1995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762250" y="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Testo 18"/>
        <xdr:cNvSpPr txBox="1">
          <a:spLocks noChangeArrowheads="1"/>
        </xdr:cNvSpPr>
      </xdr:nvSpPr>
      <xdr:spPr>
        <a:xfrm>
          <a:off x="1114425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secondo il tempo dedicato alla ricerca per attività economica. Anno 1995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762250" y="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Testo 23"/>
        <xdr:cNvSpPr txBox="1">
          <a:spLocks noChangeArrowheads="1"/>
        </xdr:cNvSpPr>
      </xdr:nvSpPr>
      <xdr:spPr>
        <a:xfrm>
          <a:off x="1114425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secondo il tempo dedicato alla ricerca per attività economica. Anno 1995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762250" y="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828675" y="0"/>
          <a:ext cx="499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secondo il tempo dedicato alla ricerca per attività economica. Anno 1995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Testo 7"/>
        <xdr:cNvSpPr txBox="1">
          <a:spLocks noChangeArrowheads="1"/>
        </xdr:cNvSpPr>
      </xdr:nvSpPr>
      <xdr:spPr>
        <a:xfrm>
          <a:off x="828675" y="0"/>
          <a:ext cx="462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secondo il tempo dedicato alla ricerca per attività economica. Anno 1995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34" name="Testo 7"/>
        <xdr:cNvSpPr txBox="1">
          <a:spLocks noChangeArrowheads="1"/>
        </xdr:cNvSpPr>
      </xdr:nvSpPr>
      <xdr:spPr>
        <a:xfrm>
          <a:off x="828675" y="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secondo il tempo dedicato alla ricerca per attività economica. Anno 1997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40" name="Testo 7"/>
        <xdr:cNvSpPr txBox="1">
          <a:spLocks noChangeArrowheads="1"/>
        </xdr:cNvSpPr>
      </xdr:nvSpPr>
      <xdr:spPr>
        <a:xfrm>
          <a:off x="1266825" y="0"/>
          <a:ext cx="454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tempo dedicato alla ricerca - Anno 1997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46710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12001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tempo dedicato alla ricerca - Anno 1998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46710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54" name="Testo 7"/>
        <xdr:cNvSpPr txBox="1">
          <a:spLocks noChangeArrowheads="1"/>
        </xdr:cNvSpPr>
      </xdr:nvSpPr>
      <xdr:spPr>
        <a:xfrm>
          <a:off x="1152525" y="0"/>
          <a:ext cx="465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tempo dedicato alla ricerca - Anno 1998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14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43624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46710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19050</xdr:rowOff>
    </xdr:from>
    <xdr:to>
      <xdr:col>10</xdr:col>
      <xdr:colOff>666750</xdr:colOff>
      <xdr:row>3</xdr:row>
      <xdr:rowOff>28575</xdr:rowOff>
    </xdr:to>
    <xdr:sp>
      <xdr:nvSpPr>
        <xdr:cNvPr id="61" name="Testo 7"/>
        <xdr:cNvSpPr txBox="1">
          <a:spLocks noChangeArrowheads="1"/>
        </xdr:cNvSpPr>
      </xdr:nvSpPr>
      <xdr:spPr>
        <a:xfrm>
          <a:off x="800100" y="209550"/>
          <a:ext cx="53244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classe di addetti e categoria professionale -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19050</xdr:rowOff>
    </xdr:from>
    <xdr:to>
      <xdr:col>4</xdr:col>
      <xdr:colOff>447675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9625" y="209550"/>
          <a:ext cx="5438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tipologia di ricerca e attività economica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  <xdr:twoCellAnchor>
    <xdr:from>
      <xdr:col>0</xdr:col>
      <xdr:colOff>1114425</xdr:colOff>
      <xdr:row>38</xdr:row>
      <xdr:rowOff>0</xdr:rowOff>
    </xdr:from>
    <xdr:to>
      <xdr:col>4</xdr:col>
      <xdr:colOff>485775</xdr:colOff>
      <xdr:row>38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14425" y="7267575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per tipo di ricerca e attività economica. Anno 1995. (unità espresse in equivalente tempo pieno)</a:t>
          </a:r>
        </a:p>
      </xdr:txBody>
    </xdr:sp>
    <xdr:clientData/>
  </xdr:twoCellAnchor>
  <xdr:twoCellAnchor>
    <xdr:from>
      <xdr:col>0</xdr:col>
      <xdr:colOff>800100</xdr:colOff>
      <xdr:row>38</xdr:row>
      <xdr:rowOff>0</xdr:rowOff>
    </xdr:from>
    <xdr:to>
      <xdr:col>4</xdr:col>
      <xdr:colOff>542925</xdr:colOff>
      <xdr:row>38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7267575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delle imprese addetto alla R&amp;S per tipo di ricerca e attività economica. Anno 1995. (unità espresse in equivalente tempo pieno)</a:t>
          </a:r>
        </a:p>
      </xdr:txBody>
    </xdr:sp>
    <xdr:clientData/>
  </xdr:twoCellAnchor>
  <xdr:twoCellAnchor>
    <xdr:from>
      <xdr:col>0</xdr:col>
      <xdr:colOff>1228725</xdr:colOff>
      <xdr:row>32</xdr:row>
      <xdr:rowOff>0</xdr:rowOff>
    </xdr:from>
    <xdr:to>
      <xdr:col>4</xdr:col>
      <xdr:colOff>542925</xdr:colOff>
      <xdr:row>32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28725" y="623887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tipo di ricerca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espresse in equivalente tempo pieno)</a:t>
          </a:r>
        </a:p>
      </xdr:txBody>
    </xdr:sp>
    <xdr:clientData/>
  </xdr:twoCellAnchor>
  <xdr:twoCellAnchor>
    <xdr:from>
      <xdr:col>0</xdr:col>
      <xdr:colOff>1123950</xdr:colOff>
      <xdr:row>32</xdr:row>
      <xdr:rowOff>0</xdr:rowOff>
    </xdr:from>
    <xdr:to>
      <xdr:col>4</xdr:col>
      <xdr:colOff>542925</xdr:colOff>
      <xdr:row>32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123950" y="6238875"/>
          <a:ext cx="521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attività economica e per tipo di ricerca -     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19050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324350" y="762000"/>
          <a:ext cx="190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8</xdr:col>
      <xdr:colOff>361950</xdr:colOff>
      <xdr:row>2</xdr:row>
      <xdr:rowOff>19050</xdr:rowOff>
    </xdr:to>
    <xdr:sp>
      <xdr:nvSpPr>
        <xdr:cNvPr id="2" name="Testo 7"/>
        <xdr:cNvSpPr txBox="1">
          <a:spLocks noChangeArrowheads="1"/>
        </xdr:cNvSpPr>
      </xdr:nvSpPr>
      <xdr:spPr>
        <a:xfrm>
          <a:off x="800100" y="0"/>
          <a:ext cx="5257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categoria professionale e attività economica - Anno 2001  </a:t>
          </a:r>
        </a:p>
      </xdr:txBody>
    </xdr:sp>
    <xdr:clientData/>
  </xdr:twoCellAnchor>
  <xdr:twoCellAnchor>
    <xdr:from>
      <xdr:col>0</xdr:col>
      <xdr:colOff>1219200</xdr:colOff>
      <xdr:row>42</xdr:row>
      <xdr:rowOff>171450</xdr:rowOff>
    </xdr:from>
    <xdr:to>
      <xdr:col>8</xdr:col>
      <xdr:colOff>361950</xdr:colOff>
      <xdr:row>45</xdr:row>
      <xdr:rowOff>76200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19200" y="9467850"/>
          <a:ext cx="48387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categoria professionale e attività economica - Anno 2001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19050</xdr:colOff>
      <xdr:row>47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324350" y="10248900"/>
          <a:ext cx="190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46</xdr:row>
      <xdr:rowOff>114300</xdr:rowOff>
    </xdr:from>
    <xdr:to>
      <xdr:col>3</xdr:col>
      <xdr:colOff>28575</xdr:colOff>
      <xdr:row>47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409950" y="10172700"/>
          <a:ext cx="28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46</xdr:row>
      <xdr:rowOff>161925</xdr:rowOff>
    </xdr:from>
    <xdr:to>
      <xdr:col>5</xdr:col>
      <xdr:colOff>28575</xdr:colOff>
      <xdr:row>47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4324350" y="10220325"/>
          <a:ext cx="28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46</xdr:row>
      <xdr:rowOff>133350</xdr:rowOff>
    </xdr:from>
    <xdr:to>
      <xdr:col>7</xdr:col>
      <xdr:colOff>28575</xdr:colOff>
      <xdr:row>47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5238750" y="10191750"/>
          <a:ext cx="28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</xdr:row>
      <xdr:rowOff>133350</xdr:rowOff>
    </xdr:from>
    <xdr:to>
      <xdr:col>3</xdr:col>
      <xdr:colOff>38100</xdr:colOff>
      <xdr:row>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409950" y="704850"/>
          <a:ext cx="38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133350</xdr:rowOff>
    </xdr:from>
    <xdr:to>
      <xdr:col>5</xdr:col>
      <xdr:colOff>38100</xdr:colOff>
      <xdr:row>4</xdr:row>
      <xdr:rowOff>66675</xdr:rowOff>
    </xdr:to>
    <xdr:sp>
      <xdr:nvSpPr>
        <xdr:cNvPr id="9" name="Rectangle 9"/>
        <xdr:cNvSpPr>
          <a:spLocks/>
        </xdr:cNvSpPr>
      </xdr:nvSpPr>
      <xdr:spPr>
        <a:xfrm>
          <a:off x="4324350" y="704850"/>
          <a:ext cx="38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</xdr:row>
      <xdr:rowOff>142875</xdr:rowOff>
    </xdr:from>
    <xdr:to>
      <xdr:col>7</xdr:col>
      <xdr:colOff>47625</xdr:colOff>
      <xdr:row>4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5238750" y="714375"/>
          <a:ext cx="476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19050</xdr:colOff>
      <xdr:row>4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5238750" y="762000"/>
          <a:ext cx="190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</xdr:row>
      <xdr:rowOff>133350</xdr:rowOff>
    </xdr:from>
    <xdr:to>
      <xdr:col>7</xdr:col>
      <xdr:colOff>38100</xdr:colOff>
      <xdr:row>4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5238750" y="704850"/>
          <a:ext cx="38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46</xdr:row>
      <xdr:rowOff>114300</xdr:rowOff>
    </xdr:from>
    <xdr:to>
      <xdr:col>7</xdr:col>
      <xdr:colOff>28575</xdr:colOff>
      <xdr:row>47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5238750" y="10172700"/>
          <a:ext cx="28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6</xdr:col>
      <xdr:colOff>828675</xdr:colOff>
      <xdr:row>3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190500"/>
          <a:ext cx="54102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imprese per categoria professionale,  sesso e classe di età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-   Anni 2000-2001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686175" y="1257300"/>
          <a:ext cx="952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0</xdr:rowOff>
    </xdr:from>
    <xdr:to>
      <xdr:col>7</xdr:col>
      <xdr:colOff>304800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28675" y="190500"/>
          <a:ext cx="53721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addetti alla R&amp;S nelle imprese per classe di età e attività economica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1181100</xdr:colOff>
      <xdr:row>33</xdr:row>
      <xdr:rowOff>0</xdr:rowOff>
    </xdr:from>
    <xdr:to>
      <xdr:col>5</xdr:col>
      <xdr:colOff>361950</xdr:colOff>
      <xdr:row>33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181100" y="6448425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delle imprese per classe di età. Anno 1995 (numero di persone)</a:t>
          </a:r>
        </a:p>
      </xdr:txBody>
    </xdr:sp>
    <xdr:clientData/>
  </xdr:twoCellAnchor>
  <xdr:twoCellAnchor>
    <xdr:from>
      <xdr:col>0</xdr:col>
      <xdr:colOff>942975</xdr:colOff>
      <xdr:row>33</xdr:row>
      <xdr:rowOff>0</xdr:rowOff>
    </xdr:from>
    <xdr:to>
      <xdr:col>7</xdr:col>
      <xdr:colOff>419100</xdr:colOff>
      <xdr:row>33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942975" y="6448425"/>
          <a:ext cx="537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delle imprese per classe di attività economica e classe di età.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1171575</xdr:colOff>
      <xdr:row>33</xdr:row>
      <xdr:rowOff>0</xdr:rowOff>
    </xdr:from>
    <xdr:to>
      <xdr:col>7</xdr:col>
      <xdr:colOff>419100</xdr:colOff>
      <xdr:row>33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71575" y="6448425"/>
          <a:ext cx="514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delle imprese per classe di attività economica e classe di età.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1304925</xdr:colOff>
      <xdr:row>31</xdr:row>
      <xdr:rowOff>0</xdr:rowOff>
    </xdr:from>
    <xdr:to>
      <xdr:col>7</xdr:col>
      <xdr:colOff>419100</xdr:colOff>
      <xdr:row>31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304925" y="594360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addetti alla R&amp;S nelle imprese per attività economica e per classe di età -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1152525</xdr:colOff>
      <xdr:row>32</xdr:row>
      <xdr:rowOff>0</xdr:rowOff>
    </xdr:from>
    <xdr:to>
      <xdr:col>7</xdr:col>
      <xdr:colOff>419100</xdr:colOff>
      <xdr:row>32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1152525" y="6324600"/>
          <a:ext cx="516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addetti alla R&amp;S nelle imprese per attività economica e per classe di età -               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1114425</xdr:colOff>
      <xdr:row>33</xdr:row>
      <xdr:rowOff>0</xdr:rowOff>
    </xdr:from>
    <xdr:to>
      <xdr:col>7</xdr:col>
      <xdr:colOff>419100</xdr:colOff>
      <xdr:row>33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14425" y="644842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addetti alla R&amp;S nelle imprese per attività economica e per classe di età -               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1162050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62050" y="657225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addetti alla R&amp;S nelle imprese per attività economica e per classe di età -                           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33</xdr:row>
      <xdr:rowOff>0</xdr:rowOff>
    </xdr:from>
    <xdr:to>
      <xdr:col>5</xdr:col>
      <xdr:colOff>428625</xdr:colOff>
      <xdr:row>33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1181100" y="7115175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delle imprese per classe di età. Anno 1995 (numero di persone)</a:t>
          </a:r>
        </a:p>
      </xdr:txBody>
    </xdr:sp>
    <xdr:clientData/>
  </xdr:twoCellAnchor>
  <xdr:twoCellAnchor>
    <xdr:from>
      <xdr:col>0</xdr:col>
      <xdr:colOff>771525</xdr:colOff>
      <xdr:row>38</xdr:row>
      <xdr:rowOff>0</xdr:rowOff>
    </xdr:from>
    <xdr:to>
      <xdr:col>7</xdr:col>
      <xdr:colOff>247650</xdr:colOff>
      <xdr:row>38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771525" y="8010525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delle imprese per classe di attività economica e classe di età.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771525</xdr:colOff>
      <xdr:row>35</xdr:row>
      <xdr:rowOff>0</xdr:rowOff>
    </xdr:from>
    <xdr:to>
      <xdr:col>7</xdr:col>
      <xdr:colOff>247650</xdr:colOff>
      <xdr:row>35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71525" y="7362825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delle imprese per classe di attività economica e classe di età.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1152525</xdr:colOff>
      <xdr:row>33</xdr:row>
      <xdr:rowOff>0</xdr:rowOff>
    </xdr:from>
    <xdr:to>
      <xdr:col>7</xdr:col>
      <xdr:colOff>466725</xdr:colOff>
      <xdr:row>33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52525" y="711517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704850</xdr:colOff>
      <xdr:row>33</xdr:row>
      <xdr:rowOff>0</xdr:rowOff>
    </xdr:from>
    <xdr:to>
      <xdr:col>7</xdr:col>
      <xdr:colOff>485775</xdr:colOff>
      <xdr:row>33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704850" y="711517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               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1162050</xdr:colOff>
      <xdr:row>34</xdr:row>
      <xdr:rowOff>0</xdr:rowOff>
    </xdr:from>
    <xdr:to>
      <xdr:col>7</xdr:col>
      <xdr:colOff>485775</xdr:colOff>
      <xdr:row>34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1162050" y="723900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               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1162050</xdr:colOff>
      <xdr:row>30</xdr:row>
      <xdr:rowOff>0</xdr:rowOff>
    </xdr:from>
    <xdr:to>
      <xdr:col>7</xdr:col>
      <xdr:colOff>342900</xdr:colOff>
      <xdr:row>30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62050" y="621030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               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800100</xdr:colOff>
      <xdr:row>1</xdr:row>
      <xdr:rowOff>0</xdr:rowOff>
    </xdr:from>
    <xdr:to>
      <xdr:col>7</xdr:col>
      <xdr:colOff>523875</xdr:colOff>
      <xdr:row>3</xdr:row>
      <xdr:rowOff>28575</xdr:rowOff>
    </xdr:to>
    <xdr:sp>
      <xdr:nvSpPr>
        <xdr:cNvPr id="8" name="Testo 7"/>
        <xdr:cNvSpPr txBox="1">
          <a:spLocks noChangeArrowheads="1"/>
        </xdr:cNvSpPr>
      </xdr:nvSpPr>
      <xdr:spPr>
        <a:xfrm>
          <a:off x="800100" y="190500"/>
          <a:ext cx="55054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classe di età e attività economica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1181100</xdr:colOff>
      <xdr:row>33</xdr:row>
      <xdr:rowOff>0</xdr:rowOff>
    </xdr:from>
    <xdr:to>
      <xdr:col>5</xdr:col>
      <xdr:colOff>428625</xdr:colOff>
      <xdr:row>33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1181100" y="7115175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delle imprese per classe di età. Anno 1995 (numero di persone)</a:t>
          </a:r>
        </a:p>
      </xdr:txBody>
    </xdr:sp>
    <xdr:clientData/>
  </xdr:twoCellAnchor>
  <xdr:twoCellAnchor>
    <xdr:from>
      <xdr:col>0</xdr:col>
      <xdr:colOff>771525</xdr:colOff>
      <xdr:row>38</xdr:row>
      <xdr:rowOff>0</xdr:rowOff>
    </xdr:from>
    <xdr:to>
      <xdr:col>7</xdr:col>
      <xdr:colOff>247650</xdr:colOff>
      <xdr:row>38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71525" y="8010525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delle imprese per classe di attività economica e classe di età. Anno 1995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771525</xdr:colOff>
      <xdr:row>35</xdr:row>
      <xdr:rowOff>0</xdr:rowOff>
    </xdr:from>
    <xdr:to>
      <xdr:col>7</xdr:col>
      <xdr:colOff>247650</xdr:colOff>
      <xdr:row>35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71525" y="7362825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delle imprese per classe di attività economica e classe di età.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1152525</xdr:colOff>
      <xdr:row>33</xdr:row>
      <xdr:rowOff>0</xdr:rowOff>
    </xdr:from>
    <xdr:to>
      <xdr:col>7</xdr:col>
      <xdr:colOff>466725</xdr:colOff>
      <xdr:row>33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152525" y="711517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704850</xdr:colOff>
      <xdr:row>33</xdr:row>
      <xdr:rowOff>0</xdr:rowOff>
    </xdr:from>
    <xdr:to>
      <xdr:col>7</xdr:col>
      <xdr:colOff>485775</xdr:colOff>
      <xdr:row>33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04850" y="711517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               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1162050</xdr:colOff>
      <xdr:row>34</xdr:row>
      <xdr:rowOff>0</xdr:rowOff>
    </xdr:from>
    <xdr:to>
      <xdr:col>7</xdr:col>
      <xdr:colOff>485775</xdr:colOff>
      <xdr:row>34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62050" y="723900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               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0</xdr:col>
      <xdr:colOff>1162050</xdr:colOff>
      <xdr:row>30</xdr:row>
      <xdr:rowOff>0</xdr:rowOff>
    </xdr:from>
    <xdr:to>
      <xdr:col>7</xdr:col>
      <xdr:colOff>342900</xdr:colOff>
      <xdr:row>30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62050" y="621030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Tecnici addetti alla R&amp;S nelle imprese per attività economica e per classe di età -                                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6</xdr:col>
      <xdr:colOff>628650</xdr:colOff>
      <xdr:row>3</xdr:row>
      <xdr:rowOff>9525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33425" y="190500"/>
          <a:ext cx="55626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amministrazioni pubbliche per comparto e fonte di finanziamento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- Anni 1999-2001</a:t>
          </a:r>
        </a:p>
      </xdr:txBody>
    </xdr:sp>
    <xdr:clientData/>
  </xdr:twoCellAnchor>
  <xdr:twoCellAnchor>
    <xdr:from>
      <xdr:col>0</xdr:col>
      <xdr:colOff>180975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80975" y="6448425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2</xdr:col>
      <xdr:colOff>619125</xdr:colOff>
      <xdr:row>5</xdr:row>
      <xdr:rowOff>161925</xdr:rowOff>
    </xdr:from>
    <xdr:to>
      <xdr:col>3</xdr:col>
      <xdr:colOff>66675</xdr:colOff>
      <xdr:row>6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581400" y="1095375"/>
          <a:ext cx="1238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5</xdr:row>
      <xdr:rowOff>161925</xdr:rowOff>
    </xdr:from>
    <xdr:to>
      <xdr:col>5</xdr:col>
      <xdr:colOff>38100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924425" y="1095375"/>
          <a:ext cx="1047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171450</xdr:rowOff>
    </xdr:from>
    <xdr:to>
      <xdr:col>7</xdr:col>
      <xdr:colOff>0</xdr:colOff>
      <xdr:row>6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6343650" y="11049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0</xdr:rowOff>
    </xdr:from>
    <xdr:to>
      <xdr:col>8</xdr:col>
      <xdr:colOff>438150</xdr:colOff>
      <xdr:row>2</xdr:row>
      <xdr:rowOff>161925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95350" y="190500"/>
          <a:ext cx="5267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svolto attività di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secondo la struttura aziendale impegnata in R&amp;S per settore di attività economica e classe di addetti - Anno 2001</a:t>
          </a:r>
        </a:p>
      </xdr:txBody>
    </xdr:sp>
    <xdr:clientData/>
  </xdr:twoCellAnchor>
  <xdr:twoCellAnchor>
    <xdr:from>
      <xdr:col>4</xdr:col>
      <xdr:colOff>609600</xdr:colOff>
      <xdr:row>27</xdr:row>
      <xdr:rowOff>0</xdr:rowOff>
    </xdr:from>
    <xdr:to>
      <xdr:col>5</xdr:col>
      <xdr:colOff>76200</xdr:colOff>
      <xdr:row>27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952875" y="5124450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23</xdr:row>
      <xdr:rowOff>47625</xdr:rowOff>
    </xdr:from>
    <xdr:to>
      <xdr:col>8</xdr:col>
      <xdr:colOff>457200</xdr:colOff>
      <xdr:row>26</xdr:row>
      <xdr:rowOff>57150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19150" y="4505325"/>
          <a:ext cx="53625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ricevuto commesse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nell'ambito di contratti o commesse ricevuti da soggetti esterni per soggetto committente, per settore di attività economica e classe di addetti - Anno 2001 </a:t>
          </a:r>
        </a:p>
      </xdr:txBody>
    </xdr:sp>
    <xdr:clientData/>
  </xdr:twoCellAnchor>
  <xdr:twoCellAnchor>
    <xdr:from>
      <xdr:col>5</xdr:col>
      <xdr:colOff>561975</xdr:colOff>
      <xdr:row>28</xdr:row>
      <xdr:rowOff>190500</xdr:rowOff>
    </xdr:from>
    <xdr:to>
      <xdr:col>6</xdr:col>
      <xdr:colOff>76200</xdr:colOff>
      <xdr:row>29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4524375" y="55530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0</xdr:rowOff>
    </xdr:from>
    <xdr:to>
      <xdr:col>7</xdr:col>
      <xdr:colOff>104775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5725" y="666750"/>
          <a:ext cx="560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svolto attività di ricerca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 collaborazione con soggetti esterni per settore di attività economica e per classe di addetti - Anno 2000</a:t>
          </a:r>
        </a:p>
      </xdr:txBody>
    </xdr:sp>
    <xdr:clientData/>
  </xdr:twoCellAnchor>
  <xdr:twoCellAnchor>
    <xdr:from>
      <xdr:col>0</xdr:col>
      <xdr:colOff>771525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771525" y="3581400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162050" y="3581400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1162050" y="3581400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1162050" y="3581400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" name="Testo 13"/>
        <xdr:cNvSpPr txBox="1">
          <a:spLocks noChangeArrowheads="1"/>
        </xdr:cNvSpPr>
      </xdr:nvSpPr>
      <xdr:spPr>
        <a:xfrm>
          <a:off x="1200150" y="35814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1190625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7" name="Testo 14"/>
        <xdr:cNvSpPr txBox="1">
          <a:spLocks noChangeArrowheads="1"/>
        </xdr:cNvSpPr>
      </xdr:nvSpPr>
      <xdr:spPr>
        <a:xfrm>
          <a:off x="1190625" y="358140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771525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771525" y="3581400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771525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71525" y="3581400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1162050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1162050" y="3581400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162050" y="3581400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1200150" y="35814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819150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819150" y="358140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1200150" y="35814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5" name="Testo 13"/>
        <xdr:cNvSpPr txBox="1">
          <a:spLocks noChangeArrowheads="1"/>
        </xdr:cNvSpPr>
      </xdr:nvSpPr>
      <xdr:spPr>
        <a:xfrm>
          <a:off x="1200150" y="35814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800100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800100" y="3581400"/>
          <a:ext cx="547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intra-muros sostenuta dalle imprese per gruppo di prodotto distinto, per attività economica.  Anno 1997</a:t>
          </a:r>
        </a:p>
      </xdr:txBody>
    </xdr:sp>
    <xdr:clientData/>
  </xdr:twoCellAnchor>
  <xdr:twoCellAnchor>
    <xdr:from>
      <xdr:col>0</xdr:col>
      <xdr:colOff>1238250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238250" y="3581400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 Anno 1997</a:t>
          </a:r>
        </a:p>
      </xdr:txBody>
    </xdr:sp>
    <xdr:clientData/>
  </xdr:twoCellAnchor>
  <xdr:twoCellAnchor>
    <xdr:from>
      <xdr:col>0</xdr:col>
      <xdr:colOff>1143000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1143000" y="3581400"/>
          <a:ext cx="513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1152525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152525" y="3581400"/>
          <a:ext cx="512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1219200</xdr:colOff>
      <xdr:row>22</xdr:row>
      <xdr:rowOff>0</xdr:rowOff>
    </xdr:from>
    <xdr:to>
      <xdr:col>7</xdr:col>
      <xdr:colOff>542925</xdr:colOff>
      <xdr:row>22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1219200" y="3581400"/>
          <a:ext cx="4905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R&amp;S  svolte dalle imprese in collaborazione con altre strutture esterne - Anno 1998</a:t>
          </a:r>
        </a:p>
      </xdr:txBody>
    </xdr:sp>
    <xdr:clientData/>
  </xdr:twoCellAnchor>
  <xdr:twoCellAnchor>
    <xdr:from>
      <xdr:col>0</xdr:col>
      <xdr:colOff>1095375</xdr:colOff>
      <xdr:row>22</xdr:row>
      <xdr:rowOff>0</xdr:rowOff>
    </xdr:from>
    <xdr:to>
      <xdr:col>7</xdr:col>
      <xdr:colOff>581025</xdr:colOff>
      <xdr:row>22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1095375" y="3581400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R&amp;S  svolte dalle imprese in collaborazione con altre strutture esterne - Anno 1998</a:t>
          </a:r>
        </a:p>
      </xdr:txBody>
    </xdr:sp>
    <xdr:clientData/>
  </xdr:twoCellAnchor>
  <xdr:twoCellAnchor>
    <xdr:from>
      <xdr:col>0</xdr:col>
      <xdr:colOff>1133475</xdr:colOff>
      <xdr:row>22</xdr:row>
      <xdr:rowOff>0</xdr:rowOff>
    </xdr:from>
    <xdr:to>
      <xdr:col>7</xdr:col>
      <xdr:colOff>600075</xdr:colOff>
      <xdr:row>22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133475" y="358140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attività economica che hanno R&amp;S in collaborazione con altri soggetti -  Anno 1998</a:t>
          </a:r>
        </a:p>
      </xdr:txBody>
    </xdr:sp>
    <xdr:clientData/>
  </xdr:twoCellAnchor>
  <xdr:twoCellAnchor>
    <xdr:from>
      <xdr:col>5</xdr:col>
      <xdr:colOff>657225</xdr:colOff>
      <xdr:row>22</xdr:row>
      <xdr:rowOff>0</xdr:rowOff>
    </xdr:from>
    <xdr:to>
      <xdr:col>6</xdr:col>
      <xdr:colOff>38100</xdr:colOff>
      <xdr:row>22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791075" y="35814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1</xdr:row>
      <xdr:rowOff>9525</xdr:rowOff>
    </xdr:from>
    <xdr:to>
      <xdr:col>7</xdr:col>
      <xdr:colOff>590550</xdr:colOff>
      <xdr:row>2</xdr:row>
      <xdr:rowOff>171450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828675" y="200025"/>
          <a:ext cx="5343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svolto attività di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 collaborazione con soggetti esterni per settore di attività economica e classe di addetti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percentuali) </a:t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7</xdr:col>
      <xdr:colOff>438150</xdr:colOff>
      <xdr:row>30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28575" y="5038725"/>
          <a:ext cx="599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svolto attività di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che hanno partecipato a programmi di ricerca nazionali o internazionali per settore di attività economica e per classe di addetti  - Anno 2000</a:t>
          </a:r>
        </a:p>
      </xdr:txBody>
    </xdr:sp>
    <xdr:clientData/>
  </xdr:twoCellAnchor>
  <xdr:twoCellAnchor>
    <xdr:from>
      <xdr:col>0</xdr:col>
      <xdr:colOff>771525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6" name="Testo 9"/>
        <xdr:cNvSpPr txBox="1">
          <a:spLocks noChangeArrowheads="1"/>
        </xdr:cNvSpPr>
      </xdr:nvSpPr>
      <xdr:spPr>
        <a:xfrm>
          <a:off x="771525" y="597217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1162050" y="597217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8" name="Testo 11"/>
        <xdr:cNvSpPr txBox="1">
          <a:spLocks noChangeArrowheads="1"/>
        </xdr:cNvSpPr>
      </xdr:nvSpPr>
      <xdr:spPr>
        <a:xfrm>
          <a:off x="1162050" y="597217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Testo 12"/>
        <xdr:cNvSpPr txBox="1">
          <a:spLocks noChangeArrowheads="1"/>
        </xdr:cNvSpPr>
      </xdr:nvSpPr>
      <xdr:spPr>
        <a:xfrm>
          <a:off x="1162050" y="597217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0" name="Testo 13"/>
        <xdr:cNvSpPr txBox="1">
          <a:spLocks noChangeArrowheads="1"/>
        </xdr:cNvSpPr>
      </xdr:nvSpPr>
      <xdr:spPr>
        <a:xfrm>
          <a:off x="1200150" y="5972175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1190625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1" name="Testo 14"/>
        <xdr:cNvSpPr txBox="1">
          <a:spLocks noChangeArrowheads="1"/>
        </xdr:cNvSpPr>
      </xdr:nvSpPr>
      <xdr:spPr>
        <a:xfrm>
          <a:off x="1190625" y="597217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771525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71525" y="597217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771525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71525" y="5972175"/>
          <a:ext cx="550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62050" y="597217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1162050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62050" y="5972175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200150" y="5972175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819150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19150" y="5972175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200150" y="5972175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1200150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200150" y="5972175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800100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800100" y="5972175"/>
          <a:ext cx="547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intra-muros sostenuta dalle imprese per gruppo di prodotto distinto, per attività economica.  Anno 1997</a:t>
          </a:r>
        </a:p>
      </xdr:txBody>
    </xdr:sp>
    <xdr:clientData/>
  </xdr:twoCellAnchor>
  <xdr:twoCellAnchor>
    <xdr:from>
      <xdr:col>0</xdr:col>
      <xdr:colOff>1238250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38250" y="5972175"/>
          <a:ext cx="503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 Anno 1997</a:t>
          </a:r>
        </a:p>
      </xdr:txBody>
    </xdr:sp>
    <xdr:clientData/>
  </xdr:twoCellAnchor>
  <xdr:twoCellAnchor>
    <xdr:from>
      <xdr:col>0</xdr:col>
      <xdr:colOff>1143000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43000" y="5972175"/>
          <a:ext cx="513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1152525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52525" y="5972175"/>
          <a:ext cx="512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1181100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81100" y="597217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R&amp;S  svolte dalle imprese nell'ambito di programmi di diversa natura - Anno 1998</a:t>
          </a:r>
        </a:p>
      </xdr:txBody>
    </xdr:sp>
    <xdr:clientData/>
  </xdr:twoCellAnchor>
  <xdr:twoCellAnchor>
    <xdr:from>
      <xdr:col>0</xdr:col>
      <xdr:colOff>1104900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04900" y="5972175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attività economica che hanno svolto R&amp;S nell'ambito di progetti nazionali o internazionali - Anno 1998</a:t>
          </a:r>
        </a:p>
      </xdr:txBody>
    </xdr:sp>
    <xdr:clientData/>
  </xdr:twoCellAnchor>
  <xdr:twoCellAnchor>
    <xdr:from>
      <xdr:col>0</xdr:col>
      <xdr:colOff>866775</xdr:colOff>
      <xdr:row>26</xdr:row>
      <xdr:rowOff>19050</xdr:rowOff>
    </xdr:from>
    <xdr:to>
      <xdr:col>7</xdr:col>
      <xdr:colOff>552450</xdr:colOff>
      <xdr:row>28</xdr:row>
      <xdr:rowOff>171450</xdr:rowOff>
    </xdr:to>
    <xdr:sp>
      <xdr:nvSpPr>
        <xdr:cNvPr id="46" name="Testo 7"/>
        <xdr:cNvSpPr txBox="1">
          <a:spLocks noChangeArrowheads="1"/>
        </xdr:cNvSpPr>
      </xdr:nvSpPr>
      <xdr:spPr>
        <a:xfrm>
          <a:off x="866775" y="4362450"/>
          <a:ext cx="52673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svolto attività di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partecipanti a programmi di ricerca nazionali o internazionali per settore di attività economica e classe di addetti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twoCellAnchor>
    <xdr:from>
      <xdr:col>5</xdr:col>
      <xdr:colOff>685800</xdr:colOff>
      <xdr:row>4</xdr:row>
      <xdr:rowOff>276225</xdr:rowOff>
    </xdr:from>
    <xdr:to>
      <xdr:col>6</xdr:col>
      <xdr:colOff>66675</xdr:colOff>
      <xdr:row>5</xdr:row>
      <xdr:rowOff>66675</xdr:rowOff>
    </xdr:to>
    <xdr:sp>
      <xdr:nvSpPr>
        <xdr:cNvPr id="47" name="Rectangle 47"/>
        <xdr:cNvSpPr>
          <a:spLocks/>
        </xdr:cNvSpPr>
      </xdr:nvSpPr>
      <xdr:spPr>
        <a:xfrm>
          <a:off x="4819650" y="942975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47625</xdr:rowOff>
    </xdr:from>
    <xdr:to>
      <xdr:col>7</xdr:col>
      <xdr:colOff>723900</xdr:colOff>
      <xdr:row>3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90575" y="238125"/>
          <a:ext cx="53149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totale per R&amp;S sul Prodotto interno lordo nei paesi Ocse - Anni 1996-2002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19050</xdr:rowOff>
    </xdr:from>
    <xdr:to>
      <xdr:col>7</xdr:col>
      <xdr:colOff>552450</xdr:colOff>
      <xdr:row>3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209550"/>
          <a:ext cx="52863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sostenuta dalle imprese in percentuale della spesa totale per R&amp;S nei paesi Ocse - Anni 1996-2002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19050</xdr:rowOff>
    </xdr:from>
    <xdr:to>
      <xdr:col>6</xdr:col>
      <xdr:colOff>542925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9625" y="209550"/>
          <a:ext cx="51911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nei paesi Ocse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in equivalente tempo pieno)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19050</xdr:rowOff>
    </xdr:from>
    <xdr:to>
      <xdr:col>6</xdr:col>
      <xdr:colOff>685800</xdr:colOff>
      <xdr:row>3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9625" y="209550"/>
          <a:ext cx="52197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nei paesi Ocse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1.000 persone della popolazione attiva) 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38100</xdr:rowOff>
    </xdr:from>
    <xdr:to>
      <xdr:col>6</xdr:col>
      <xdr:colOff>581025</xdr:colOff>
      <xdr:row>2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04850" y="228600"/>
          <a:ext cx="52959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Ricercatori nei paesi Ocse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equivalenti tempo pieno)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</xdr:row>
      <xdr:rowOff>0</xdr:rowOff>
    </xdr:from>
    <xdr:to>
      <xdr:col>6</xdr:col>
      <xdr:colOff>561975</xdr:colOff>
      <xdr:row>3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19150" y="190500"/>
          <a:ext cx="53244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sostenuta dalle imprese per fonte di finanziamento - Anni 1999-2001
</a:t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457575"/>
          <a:ext cx="403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4</xdr:row>
      <xdr:rowOff>123825</xdr:rowOff>
    </xdr:from>
    <xdr:to>
      <xdr:col>5</xdr:col>
      <xdr:colOff>19050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4886325" y="88582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28</xdr:row>
      <xdr:rowOff>0</xdr:rowOff>
    </xdr:from>
    <xdr:to>
      <xdr:col>6</xdr:col>
      <xdr:colOff>581025</xdr:colOff>
      <xdr:row>28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23900" y="3981450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settore esecutore e per settore di finanziamento -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in milioni di lire)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28575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229100" y="39814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47625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229100" y="398145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228600</xdr:rowOff>
    </xdr:from>
    <xdr:to>
      <xdr:col>3</xdr:col>
      <xdr:colOff>19050</xdr:colOff>
      <xdr:row>5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3533775" y="990600"/>
          <a:ext cx="381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123825</xdr:rowOff>
    </xdr:from>
    <xdr:to>
      <xdr:col>3</xdr:col>
      <xdr:colOff>19050</xdr:colOff>
      <xdr:row>5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3533775" y="88582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5</xdr:row>
      <xdr:rowOff>0</xdr:rowOff>
    </xdr:from>
    <xdr:to>
      <xdr:col>0</xdr:col>
      <xdr:colOff>1524000</xdr:colOff>
      <xdr:row>5</xdr:row>
      <xdr:rowOff>28575</xdr:rowOff>
    </xdr:to>
    <xdr:sp>
      <xdr:nvSpPr>
        <xdr:cNvPr id="9" name="Rectangle 9"/>
        <xdr:cNvSpPr>
          <a:spLocks/>
        </xdr:cNvSpPr>
      </xdr:nvSpPr>
      <xdr:spPr>
        <a:xfrm flipH="1" flipV="1">
          <a:off x="1543050" y="1019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123825</xdr:rowOff>
    </xdr:from>
    <xdr:to>
      <xdr:col>3</xdr:col>
      <xdr:colOff>19050</xdr:colOff>
      <xdr:row>5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3533775" y="88582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3457575"/>
          <a:ext cx="403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4</xdr:row>
      <xdr:rowOff>123825</xdr:rowOff>
    </xdr:from>
    <xdr:to>
      <xdr:col>5</xdr:col>
      <xdr:colOff>19050</xdr:colOff>
      <xdr:row>5</xdr:row>
      <xdr:rowOff>38100</xdr:rowOff>
    </xdr:to>
    <xdr:sp>
      <xdr:nvSpPr>
        <xdr:cNvPr id="12" name="Rectangle 13"/>
        <xdr:cNvSpPr>
          <a:spLocks/>
        </xdr:cNvSpPr>
      </xdr:nvSpPr>
      <xdr:spPr>
        <a:xfrm>
          <a:off x="4886325" y="88582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28</xdr:row>
      <xdr:rowOff>0</xdr:rowOff>
    </xdr:from>
    <xdr:to>
      <xdr:col>6</xdr:col>
      <xdr:colOff>581025</xdr:colOff>
      <xdr:row>28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23900" y="3981450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settore esecutore e per settore di finanziamento -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in milioni di lire)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28575</xdr:colOff>
      <xdr:row>28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4229100" y="39814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47625</xdr:colOff>
      <xdr:row>28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4229100" y="398145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228600</xdr:rowOff>
    </xdr:from>
    <xdr:to>
      <xdr:col>3</xdr:col>
      <xdr:colOff>19050</xdr:colOff>
      <xdr:row>5</xdr:row>
      <xdr:rowOff>47625</xdr:rowOff>
    </xdr:to>
    <xdr:sp>
      <xdr:nvSpPr>
        <xdr:cNvPr id="16" name="Rectangle 17"/>
        <xdr:cNvSpPr>
          <a:spLocks/>
        </xdr:cNvSpPr>
      </xdr:nvSpPr>
      <xdr:spPr>
        <a:xfrm>
          <a:off x="3533775" y="990600"/>
          <a:ext cx="381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123825</xdr:rowOff>
    </xdr:from>
    <xdr:to>
      <xdr:col>3</xdr:col>
      <xdr:colOff>19050</xdr:colOff>
      <xdr:row>5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533775" y="88582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5</xdr:row>
      <xdr:rowOff>0</xdr:rowOff>
    </xdr:from>
    <xdr:to>
      <xdr:col>0</xdr:col>
      <xdr:colOff>1524000</xdr:colOff>
      <xdr:row>5</xdr:row>
      <xdr:rowOff>28575</xdr:rowOff>
    </xdr:to>
    <xdr:sp>
      <xdr:nvSpPr>
        <xdr:cNvPr id="18" name="Rectangle 19"/>
        <xdr:cNvSpPr>
          <a:spLocks/>
        </xdr:cNvSpPr>
      </xdr:nvSpPr>
      <xdr:spPr>
        <a:xfrm flipH="1" flipV="1">
          <a:off x="1543050" y="1019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123825</xdr:rowOff>
    </xdr:from>
    <xdr:to>
      <xdr:col>3</xdr:col>
      <xdr:colOff>19050</xdr:colOff>
      <xdr:row>5</xdr:row>
      <xdr:rowOff>38100</xdr:rowOff>
    </xdr:to>
    <xdr:sp>
      <xdr:nvSpPr>
        <xdr:cNvPr id="19" name="Rectangle 20"/>
        <xdr:cNvSpPr>
          <a:spLocks/>
        </xdr:cNvSpPr>
      </xdr:nvSpPr>
      <xdr:spPr>
        <a:xfrm>
          <a:off x="3533775" y="88582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fonte di finanziamento - Anni 1997 e 1998
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0"/>
          <a:ext cx="6134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24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</xdr:row>
      <xdr:rowOff>0</xdr:rowOff>
    </xdr:from>
    <xdr:to>
      <xdr:col>6</xdr:col>
      <xdr:colOff>704850</xdr:colOff>
      <xdr:row>3</xdr:row>
      <xdr:rowOff>47625</xdr:rowOff>
    </xdr:to>
    <xdr:sp>
      <xdr:nvSpPr>
        <xdr:cNvPr id="4" name="Testo 7"/>
        <xdr:cNvSpPr txBox="1">
          <a:spLocks noChangeArrowheads="1"/>
        </xdr:cNvSpPr>
      </xdr:nvSpPr>
      <xdr:spPr>
        <a:xfrm>
          <a:off x="723900" y="190500"/>
          <a:ext cx="55911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fonte di finanziamento e settore esecutore - Anni 1999-2001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7</xdr:col>
      <xdr:colOff>0</xdr:colOff>
      <xdr:row>5</xdr:row>
      <xdr:rowOff>190500</xdr:rowOff>
    </xdr:from>
    <xdr:to>
      <xdr:col>7</xdr:col>
      <xdr:colOff>0</xdr:colOff>
      <xdr:row>6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6324600" y="1085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0</xdr:rowOff>
    </xdr:from>
    <xdr:to>
      <xdr:col>10</xdr:col>
      <xdr:colOff>323850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38200" y="190500"/>
          <a:ext cx="50196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intra-muros per settore esecutore e tipologia di ricerca - Anni 1999-2003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alori  assoluti in migliaia di euro e composizioni percentuali)</a:t>
          </a:r>
        </a:p>
      </xdr:txBody>
    </xdr:sp>
    <xdr:clientData/>
  </xdr:twoCellAnchor>
  <xdr:twoCellAnchor>
    <xdr:from>
      <xdr:col>0</xdr:col>
      <xdr:colOff>190500</xdr:colOff>
      <xdr:row>22</xdr:row>
      <xdr:rowOff>0</xdr:rowOff>
    </xdr:from>
    <xdr:to>
      <xdr:col>9</xdr:col>
      <xdr:colOff>95250</xdr:colOff>
      <xdr:row>22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7719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
.</a:t>
          </a:r>
        </a:p>
      </xdr:txBody>
    </xdr:sp>
    <xdr:clientData/>
  </xdr:twoCellAnchor>
  <xdr:twoCellAnchor>
    <xdr:from>
      <xdr:col>0</xdr:col>
      <xdr:colOff>228600</xdr:colOff>
      <xdr:row>22</xdr:row>
      <xdr:rowOff>0</xdr:rowOff>
    </xdr:from>
    <xdr:to>
      <xdr:col>9</xdr:col>
      <xdr:colOff>104775</xdr:colOff>
      <xdr:row>22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28600" y="377190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dato previsivo delle Università non è disponibile secondo tale disaggregazione
.</a:t>
          </a:r>
        </a:p>
      </xdr:txBody>
    </xdr:sp>
    <xdr:clientData/>
  </xdr:twoCellAnchor>
  <xdr:twoCellAnchor>
    <xdr:from>
      <xdr:col>4</xdr:col>
      <xdr:colOff>590550</xdr:colOff>
      <xdr:row>4</xdr:row>
      <xdr:rowOff>247650</xdr:rowOff>
    </xdr:from>
    <xdr:to>
      <xdr:col>5</xdr:col>
      <xdr:colOff>0</xdr:colOff>
      <xdr:row>5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495675" y="10096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24</xdr:row>
      <xdr:rowOff>0</xdr:rowOff>
    </xdr:from>
    <xdr:to>
      <xdr:col>9</xdr:col>
      <xdr:colOff>200025</xdr:colOff>
      <xdr:row>24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00100" y="4019550"/>
          <a:ext cx="457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voce economica e per settore esecutore -  Anni 1996-2000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257175</xdr:colOff>
      <xdr:row>24</xdr:row>
      <xdr:rowOff>0</xdr:rowOff>
    </xdr:from>
    <xdr:to>
      <xdr:col>9</xdr:col>
      <xdr:colOff>209550</xdr:colOff>
      <xdr:row>24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257175" y="4019550"/>
          <a:ext cx="512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
.</a:t>
          </a:r>
        </a:p>
      </xdr:txBody>
    </xdr:sp>
    <xdr:clientData/>
  </xdr:twoCellAnchor>
  <xdr:twoCellAnchor>
    <xdr:from>
      <xdr:col>0</xdr:col>
      <xdr:colOff>257175</xdr:colOff>
      <xdr:row>24</xdr:row>
      <xdr:rowOff>0</xdr:rowOff>
    </xdr:from>
    <xdr:to>
      <xdr:col>9</xdr:col>
      <xdr:colOff>209550</xdr:colOff>
      <xdr:row>24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257175" y="4019550"/>
          <a:ext cx="512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Comprese le Università
.</a:t>
          </a:r>
        </a:p>
      </xdr:txBody>
    </xdr:sp>
    <xdr:clientData/>
  </xdr:twoCellAnchor>
  <xdr:twoCellAnchor>
    <xdr:from>
      <xdr:col>4</xdr:col>
      <xdr:colOff>590550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495675" y="401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228600</xdr:rowOff>
    </xdr:from>
    <xdr:to>
      <xdr:col>6</xdr:col>
      <xdr:colOff>66675</xdr:colOff>
      <xdr:row>5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4038600" y="990600"/>
          <a:ext cx="114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</xdr:row>
      <xdr:rowOff>247650</xdr:rowOff>
    </xdr:from>
    <xdr:to>
      <xdr:col>4</xdr:col>
      <xdr:colOff>0</xdr:colOff>
      <xdr:row>5</xdr:row>
      <xdr:rowOff>47625</xdr:rowOff>
    </xdr:to>
    <xdr:sp>
      <xdr:nvSpPr>
        <xdr:cNvPr id="10" name="Rectangle 10"/>
        <xdr:cNvSpPr>
          <a:spLocks/>
        </xdr:cNvSpPr>
      </xdr:nvSpPr>
      <xdr:spPr>
        <a:xfrm>
          <a:off x="2905125" y="10096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tipo di ricerca e per settore esecutore - Anni 1996-2000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in milioni di lire)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295275" y="0"/>
          <a:ext cx="566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
.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23850" y="0"/>
          <a:ext cx="563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Comprese le Università
.</a:t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9433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</xdr:row>
      <xdr:rowOff>0</xdr:rowOff>
    </xdr:from>
    <xdr:to>
      <xdr:col>9</xdr:col>
      <xdr:colOff>419100</xdr:colOff>
      <xdr:row>3</xdr:row>
      <xdr:rowOff>28575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714375" y="190500"/>
          <a:ext cx="49911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tipologia di spesa e settore esecutore -  Anni 1999-2003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257175</xdr:colOff>
      <xdr:row>19</xdr:row>
      <xdr:rowOff>95250</xdr:rowOff>
    </xdr:from>
    <xdr:to>
      <xdr:col>10</xdr:col>
      <xdr:colOff>209550</xdr:colOff>
      <xdr:row>20</xdr:row>
      <xdr:rowOff>19050</xdr:rowOff>
    </xdr:to>
    <xdr:sp>
      <xdr:nvSpPr>
        <xdr:cNvPr id="6" name="Testo 8"/>
        <xdr:cNvSpPr txBox="1">
          <a:spLocks noChangeArrowheads="1"/>
        </xdr:cNvSpPr>
      </xdr:nvSpPr>
      <xdr:spPr>
        <a:xfrm>
          <a:off x="257175" y="3486150"/>
          <a:ext cx="57150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previsione.
.</a:t>
          </a:r>
        </a:p>
      </xdr:txBody>
    </xdr:sp>
    <xdr:clientData/>
  </xdr:twoCellAnchor>
  <xdr:twoCellAnchor>
    <xdr:from>
      <xdr:col>0</xdr:col>
      <xdr:colOff>247650</xdr:colOff>
      <xdr:row>20</xdr:row>
      <xdr:rowOff>28575</xdr:rowOff>
    </xdr:from>
    <xdr:to>
      <xdr:col>10</xdr:col>
      <xdr:colOff>200025</xdr:colOff>
      <xdr:row>21</xdr:row>
      <xdr:rowOff>114300</xdr:rowOff>
    </xdr:to>
    <xdr:sp>
      <xdr:nvSpPr>
        <xdr:cNvPr id="7" name="Testo 8"/>
        <xdr:cNvSpPr txBox="1">
          <a:spLocks noChangeArrowheads="1"/>
        </xdr:cNvSpPr>
      </xdr:nvSpPr>
      <xdr:spPr>
        <a:xfrm>
          <a:off x="247650" y="3619500"/>
          <a:ext cx="57150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dato previsivo delle università non è disponibile secondo tale disaggregazione.</a:t>
          </a:r>
        </a:p>
      </xdr:txBody>
    </xdr:sp>
    <xdr:clientData/>
  </xdr:twoCellAnchor>
  <xdr:twoCellAnchor>
    <xdr:from>
      <xdr:col>5</xdr:col>
      <xdr:colOff>590550</xdr:colOff>
      <xdr:row>4</xdr:row>
      <xdr:rowOff>323850</xdr:rowOff>
    </xdr:from>
    <xdr:to>
      <xdr:col>6</xdr:col>
      <xdr:colOff>28575</xdr:colOff>
      <xdr:row>5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3943350" y="1085850"/>
          <a:ext cx="285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0</xdr:rowOff>
    </xdr:from>
    <xdr:to>
      <xdr:col>12</xdr:col>
      <xdr:colOff>266700</xdr:colOff>
      <xdr:row>30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80975" y="5191125"/>
          <a:ext cx="906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33</xdr:row>
      <xdr:rowOff>0</xdr:rowOff>
    </xdr:from>
    <xdr:to>
      <xdr:col>12</xdr:col>
      <xdr:colOff>409575</xdr:colOff>
      <xdr:row>33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800100" y="5619750"/>
          <a:ext cx="859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settore istituzionale e per tipo di ricerca - 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n equivalente tempo pieno)</a:t>
          </a:r>
        </a:p>
      </xdr:txBody>
    </xdr:sp>
    <xdr:clientData/>
  </xdr:twoCellAnchor>
  <xdr:twoCellAnchor>
    <xdr:from>
      <xdr:col>0</xdr:col>
      <xdr:colOff>190500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90500" y="5619750"/>
          <a:ext cx="7191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8</xdr:col>
      <xdr:colOff>123825</xdr:colOff>
      <xdr:row>33</xdr:row>
      <xdr:rowOff>0</xdr:rowOff>
    </xdr:from>
    <xdr:to>
      <xdr:col>8</xdr:col>
      <xdr:colOff>219075</xdr:colOff>
      <xdr:row>33</xdr:row>
      <xdr:rowOff>0</xdr:rowOff>
    </xdr:to>
    <xdr:sp>
      <xdr:nvSpPr>
        <xdr:cNvPr id="4" name="Rectangle 9"/>
        <xdr:cNvSpPr>
          <a:spLocks/>
        </xdr:cNvSpPr>
      </xdr:nvSpPr>
      <xdr:spPr>
        <a:xfrm>
          <a:off x="6972300" y="5619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</xdr:row>
      <xdr:rowOff>0</xdr:rowOff>
    </xdr:from>
    <xdr:to>
      <xdr:col>6</xdr:col>
      <xdr:colOff>657225</xdr:colOff>
      <xdr:row>2</xdr:row>
      <xdr:rowOff>76200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09625" y="190500"/>
          <a:ext cx="5457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categoria professionale e settore istituzionale -  Anni 1999-2001</a:t>
          </a:r>
        </a:p>
      </xdr:txBody>
    </xdr:sp>
    <xdr:clientData/>
  </xdr:twoCellAnchor>
  <xdr:twoCellAnchor>
    <xdr:from>
      <xdr:col>0</xdr:col>
      <xdr:colOff>180975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80975" y="4905375"/>
          <a:ext cx="6134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361950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315075" y="141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800100" y="5334000"/>
          <a:ext cx="5514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per settore istituzionale e per tipo di ricerca - 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(unità n equivalente tempo pieno)</a:t>
          </a:r>
        </a:p>
      </xdr:txBody>
    </xdr:sp>
    <xdr:clientData/>
  </xdr:twoCellAnchor>
  <xdr:twoCellAnchor>
    <xdr:from>
      <xdr:col>0</xdr:col>
      <xdr:colOff>190500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5334000"/>
          <a:ext cx="5419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6315075" y="533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361950</xdr:rowOff>
    </xdr:from>
    <xdr:to>
      <xdr:col>7</xdr:col>
      <xdr:colOff>0</xdr:colOff>
      <xdr:row>6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6315075" y="141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257175</xdr:rowOff>
    </xdr:from>
    <xdr:to>
      <xdr:col>7</xdr:col>
      <xdr:colOff>0</xdr:colOff>
      <xdr:row>5</xdr:row>
      <xdr:rowOff>66675</xdr:rowOff>
    </xdr:to>
    <xdr:sp>
      <xdr:nvSpPr>
        <xdr:cNvPr id="12" name="Rectangle 20"/>
        <xdr:cNvSpPr>
          <a:spLocks/>
        </xdr:cNvSpPr>
      </xdr:nvSpPr>
      <xdr:spPr>
        <a:xfrm>
          <a:off x="6315075" y="1019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361950</xdr:rowOff>
    </xdr:from>
    <xdr:to>
      <xdr:col>7</xdr:col>
      <xdr:colOff>0</xdr:colOff>
      <xdr:row>6</xdr:row>
      <xdr:rowOff>0</xdr:rowOff>
    </xdr:to>
    <xdr:sp>
      <xdr:nvSpPr>
        <xdr:cNvPr id="13" name="Rectangle 21"/>
        <xdr:cNvSpPr>
          <a:spLocks/>
        </xdr:cNvSpPr>
      </xdr:nvSpPr>
      <xdr:spPr>
        <a:xfrm>
          <a:off x="6315075" y="141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361950</xdr:rowOff>
    </xdr:from>
    <xdr:to>
      <xdr:col>7</xdr:col>
      <xdr:colOff>0</xdr:colOff>
      <xdr:row>6</xdr:row>
      <xdr:rowOff>0</xdr:rowOff>
    </xdr:to>
    <xdr:sp>
      <xdr:nvSpPr>
        <xdr:cNvPr id="14" name="Rectangle 22"/>
        <xdr:cNvSpPr>
          <a:spLocks/>
        </xdr:cNvSpPr>
      </xdr:nvSpPr>
      <xdr:spPr>
        <a:xfrm>
          <a:off x="6315075" y="141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133350</xdr:rowOff>
    </xdr:from>
    <xdr:to>
      <xdr:col>3</xdr:col>
      <xdr:colOff>19050</xdr:colOff>
      <xdr:row>5</xdr:row>
      <xdr:rowOff>66675</xdr:rowOff>
    </xdr:to>
    <xdr:sp>
      <xdr:nvSpPr>
        <xdr:cNvPr id="15" name="Rectangle 23"/>
        <xdr:cNvSpPr>
          <a:spLocks/>
        </xdr:cNvSpPr>
      </xdr:nvSpPr>
      <xdr:spPr>
        <a:xfrm flipH="1">
          <a:off x="3257550" y="895350"/>
          <a:ext cx="28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257175</xdr:rowOff>
    </xdr:from>
    <xdr:to>
      <xdr:col>5</xdr:col>
      <xdr:colOff>76200</xdr:colOff>
      <xdr:row>4</xdr:row>
      <xdr:rowOff>285750</xdr:rowOff>
    </xdr:to>
    <xdr:sp>
      <xdr:nvSpPr>
        <xdr:cNvPr id="16" name="Rectangle 25"/>
        <xdr:cNvSpPr>
          <a:spLocks/>
        </xdr:cNvSpPr>
      </xdr:nvSpPr>
      <xdr:spPr>
        <a:xfrm flipH="1">
          <a:off x="4857750" y="1019175"/>
          <a:ext cx="4762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219075</xdr:rowOff>
    </xdr:from>
    <xdr:to>
      <xdr:col>5</xdr:col>
      <xdr:colOff>28575</xdr:colOff>
      <xdr:row>5</xdr:row>
      <xdr:rowOff>66675</xdr:rowOff>
    </xdr:to>
    <xdr:sp>
      <xdr:nvSpPr>
        <xdr:cNvPr id="17" name="Rectangle 26"/>
        <xdr:cNvSpPr>
          <a:spLocks/>
        </xdr:cNvSpPr>
      </xdr:nvSpPr>
      <xdr:spPr>
        <a:xfrm>
          <a:off x="4829175" y="981075"/>
          <a:ext cx="28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G15" sqref="G15"/>
    </sheetView>
  </sheetViews>
  <sheetFormatPr defaultColWidth="9.33203125" defaultRowHeight="11.25"/>
  <cols>
    <col min="1" max="1" width="46.33203125" style="2" customWidth="1"/>
    <col min="2" max="2" width="18.83203125" style="2" customWidth="1"/>
    <col min="3" max="3" width="21" style="2" customWidth="1"/>
    <col min="4" max="4" width="19.66015625" style="25" customWidth="1"/>
    <col min="5" max="16384" width="9.33203125" style="2" customWidth="1"/>
  </cols>
  <sheetData>
    <row r="1" spans="1:4" s="4" customFormat="1" ht="15" customHeight="1">
      <c r="A1" s="15" t="s">
        <v>335</v>
      </c>
      <c r="B1" s="3"/>
      <c r="C1" s="3"/>
      <c r="D1" s="19"/>
    </row>
    <row r="2" spans="1:4" s="4" customFormat="1" ht="15" customHeight="1">
      <c r="A2" s="15"/>
      <c r="B2" s="3"/>
      <c r="C2" s="3"/>
      <c r="D2" s="19"/>
    </row>
    <row r="3" spans="1:4" s="7" customFormat="1" ht="15" customHeight="1">
      <c r="A3" s="5"/>
      <c r="B3" s="6"/>
      <c r="C3" s="6"/>
      <c r="D3" s="20"/>
    </row>
    <row r="4" spans="1:4" ht="36.75" customHeight="1">
      <c r="A4" s="534" t="s">
        <v>2</v>
      </c>
      <c r="B4" s="536" t="s">
        <v>4</v>
      </c>
      <c r="C4" s="511" t="s">
        <v>5</v>
      </c>
      <c r="D4" s="561" t="s">
        <v>6</v>
      </c>
    </row>
    <row r="5" spans="1:4" ht="24" customHeight="1">
      <c r="A5" s="535"/>
      <c r="B5" s="510"/>
      <c r="C5" s="512"/>
      <c r="D5" s="562"/>
    </row>
    <row r="6" spans="1:4" ht="19.5" customHeight="1">
      <c r="A6" s="26" t="s">
        <v>11</v>
      </c>
      <c r="B6" s="8"/>
      <c r="C6" s="8"/>
      <c r="D6" s="21"/>
    </row>
    <row r="7" spans="1:4" ht="9.75" customHeight="1">
      <c r="A7" s="16" t="s">
        <v>1</v>
      </c>
      <c r="B7" s="17">
        <v>2213</v>
      </c>
      <c r="C7" s="33">
        <v>19.203401596667824</v>
      </c>
      <c r="D7" s="22">
        <v>-4.4</v>
      </c>
    </row>
    <row r="8" spans="1:4" ht="9.75" customHeight="1">
      <c r="A8" s="16" t="s">
        <v>8</v>
      </c>
      <c r="B8" s="18">
        <v>1757</v>
      </c>
      <c r="C8" s="34">
        <v>15.246442207566819</v>
      </c>
      <c r="D8" s="22">
        <v>-5.7</v>
      </c>
    </row>
    <row r="9" spans="1:4" ht="9.75" customHeight="1">
      <c r="A9" s="16" t="s">
        <v>9</v>
      </c>
      <c r="B9" s="18">
        <v>456</v>
      </c>
      <c r="C9" s="34">
        <v>3.9569593891010064</v>
      </c>
      <c r="D9" s="22">
        <v>0.7</v>
      </c>
    </row>
    <row r="10" spans="1:4" ht="9.75" customHeight="1">
      <c r="A10" s="16" t="s">
        <v>0</v>
      </c>
      <c r="B10" s="18">
        <v>5684</v>
      </c>
      <c r="C10" s="34">
        <v>49.32315168344325</v>
      </c>
      <c r="D10" s="22">
        <v>2.7</v>
      </c>
    </row>
    <row r="11" spans="1:4" ht="9.75" customHeight="1">
      <c r="A11" s="35" t="s">
        <v>7</v>
      </c>
      <c r="B11" s="31">
        <v>7897</v>
      </c>
      <c r="C11" s="36">
        <v>68.52655328011107</v>
      </c>
      <c r="D11" s="30">
        <v>0.6</v>
      </c>
    </row>
    <row r="12" spans="1:4" s="1" customFormat="1" ht="9.75" customHeight="1">
      <c r="A12" s="16" t="s">
        <v>10</v>
      </c>
      <c r="B12" s="18">
        <v>3627</v>
      </c>
      <c r="C12" s="39">
        <v>31.473446719888926</v>
      </c>
      <c r="D12" s="22">
        <v>0.9</v>
      </c>
    </row>
    <row r="13" spans="1:4" s="1" customFormat="1" ht="9.75" customHeight="1">
      <c r="A13" s="28" t="s">
        <v>3</v>
      </c>
      <c r="B13" s="31">
        <v>11524</v>
      </c>
      <c r="C13" s="32">
        <v>100</v>
      </c>
      <c r="D13" s="30">
        <v>0.7</v>
      </c>
    </row>
    <row r="14" spans="1:4" ht="19.5" customHeight="1">
      <c r="A14" s="26" t="s">
        <v>12</v>
      </c>
      <c r="B14" s="8"/>
      <c r="C14" s="8"/>
      <c r="D14" s="21"/>
    </row>
    <row r="15" spans="1:4" ht="9.75" customHeight="1">
      <c r="A15" s="16" t="s">
        <v>1</v>
      </c>
      <c r="B15" s="17">
        <v>2356</v>
      </c>
      <c r="C15" s="33">
        <v>18.908507223113965</v>
      </c>
      <c r="D15" s="22">
        <v>6.461816538635333</v>
      </c>
    </row>
    <row r="16" spans="1:4" ht="9.75" customHeight="1">
      <c r="A16" s="16" t="s">
        <v>8</v>
      </c>
      <c r="B16" s="18">
        <v>1886</v>
      </c>
      <c r="C16" s="34">
        <v>15.136436597110755</v>
      </c>
      <c r="D16" s="22">
        <v>7.34206033010814</v>
      </c>
    </row>
    <row r="17" spans="1:4" ht="9.75" customHeight="1">
      <c r="A17" s="16" t="s">
        <v>9</v>
      </c>
      <c r="B17" s="18">
        <v>470</v>
      </c>
      <c r="C17" s="34">
        <v>3.77207062600321</v>
      </c>
      <c r="D17" s="22">
        <v>3.0701754385964932</v>
      </c>
    </row>
    <row r="18" spans="1:4" ht="9.75" customHeight="1">
      <c r="A18" s="16" t="s">
        <v>0</v>
      </c>
      <c r="B18" s="18">
        <v>6239</v>
      </c>
      <c r="C18" s="34">
        <v>50.072231139646874</v>
      </c>
      <c r="D18" s="22">
        <v>9.76425052779733</v>
      </c>
    </row>
    <row r="19" spans="1:4" ht="9.75" customHeight="1">
      <c r="A19" s="35" t="s">
        <v>7</v>
      </c>
      <c r="B19" s="37">
        <v>8595</v>
      </c>
      <c r="C19" s="38">
        <v>68.98073836276083</v>
      </c>
      <c r="D19" s="30">
        <v>8.838799544130694</v>
      </c>
    </row>
    <row r="20" spans="1:4" s="1" customFormat="1" ht="9.75" customHeight="1">
      <c r="A20" s="16" t="s">
        <v>10</v>
      </c>
      <c r="B20" s="27">
        <v>3865</v>
      </c>
      <c r="C20" s="39">
        <v>31.019261637239165</v>
      </c>
      <c r="D20" s="39">
        <v>6.56189688447752</v>
      </c>
    </row>
    <row r="21" spans="1:4" s="1" customFormat="1" ht="9.75" customHeight="1">
      <c r="A21" s="28" t="s">
        <v>3</v>
      </c>
      <c r="B21" s="29">
        <v>12460</v>
      </c>
      <c r="C21" s="32">
        <v>100</v>
      </c>
      <c r="D21" s="32">
        <v>8.122179798681017</v>
      </c>
    </row>
    <row r="22" spans="1:4" ht="19.5" customHeight="1">
      <c r="A22" s="26" t="s">
        <v>15</v>
      </c>
      <c r="B22" s="8"/>
      <c r="C22" s="8"/>
      <c r="D22" s="21"/>
    </row>
    <row r="23" spans="1:4" ht="9.75" customHeight="1">
      <c r="A23" s="16" t="s">
        <v>1</v>
      </c>
      <c r="B23" s="93">
        <v>2493</v>
      </c>
      <c r="C23" s="34">
        <v>18.4</v>
      </c>
      <c r="D23" s="25">
        <v>5.8</v>
      </c>
    </row>
    <row r="24" spans="1:4" ht="9.75" customHeight="1">
      <c r="A24" s="16" t="s">
        <v>8</v>
      </c>
      <c r="B24" s="93">
        <v>1923</v>
      </c>
      <c r="C24" s="34">
        <v>14.2</v>
      </c>
      <c r="D24" s="25">
        <v>2</v>
      </c>
    </row>
    <row r="25" spans="1:4" ht="9.75" customHeight="1">
      <c r="A25" s="16" t="s">
        <v>9</v>
      </c>
      <c r="B25" s="93">
        <v>570</v>
      </c>
      <c r="C25" s="34">
        <v>4.2</v>
      </c>
      <c r="D25" s="25">
        <v>21.3</v>
      </c>
    </row>
    <row r="26" spans="1:4" ht="9.75" customHeight="1">
      <c r="A26" s="16" t="s">
        <v>0</v>
      </c>
      <c r="B26" s="93">
        <v>6661</v>
      </c>
      <c r="C26" s="34">
        <v>49.1</v>
      </c>
      <c r="D26" s="25">
        <v>6.8</v>
      </c>
    </row>
    <row r="27" spans="1:4" ht="9.75" customHeight="1">
      <c r="A27" s="35" t="s">
        <v>7</v>
      </c>
      <c r="B27" s="117">
        <v>9154</v>
      </c>
      <c r="C27" s="36">
        <v>67.4</v>
      </c>
      <c r="D27" s="81">
        <v>6.5</v>
      </c>
    </row>
    <row r="28" spans="1:4" ht="9.75" customHeight="1">
      <c r="A28" s="16" t="s">
        <v>10</v>
      </c>
      <c r="B28" s="93">
        <v>4418</v>
      </c>
      <c r="C28" s="34">
        <v>32.6</v>
      </c>
      <c r="D28" s="25">
        <v>14.3</v>
      </c>
    </row>
    <row r="29" spans="1:4" ht="9.75" customHeight="1">
      <c r="A29" s="28" t="s">
        <v>3</v>
      </c>
      <c r="B29" s="117">
        <f>+B27+B28</f>
        <v>13572</v>
      </c>
      <c r="C29" s="36">
        <v>100</v>
      </c>
      <c r="D29" s="81">
        <v>8.9</v>
      </c>
    </row>
    <row r="30" spans="1:4" ht="19.5" customHeight="1">
      <c r="A30" s="26" t="s">
        <v>13</v>
      </c>
      <c r="B30" s="8"/>
      <c r="C30" s="8"/>
      <c r="D30" s="21"/>
    </row>
    <row r="31" spans="1:4" ht="9.75" customHeight="1">
      <c r="A31" s="16" t="s">
        <v>1</v>
      </c>
      <c r="B31" s="93">
        <v>2895</v>
      </c>
      <c r="C31" s="118" t="s">
        <v>24</v>
      </c>
      <c r="D31" s="25">
        <v>16.2</v>
      </c>
    </row>
    <row r="32" spans="1:4" ht="9.75" customHeight="1">
      <c r="A32" s="16" t="s">
        <v>8</v>
      </c>
      <c r="B32" s="93">
        <v>2297</v>
      </c>
      <c r="C32" s="118" t="s">
        <v>24</v>
      </c>
      <c r="D32" s="25">
        <v>19.5</v>
      </c>
    </row>
    <row r="33" spans="1:4" ht="9.75" customHeight="1">
      <c r="A33" s="16" t="s">
        <v>9</v>
      </c>
      <c r="B33" s="93">
        <v>598</v>
      </c>
      <c r="C33" s="118" t="s">
        <v>24</v>
      </c>
      <c r="D33" s="25">
        <v>5.1</v>
      </c>
    </row>
    <row r="34" spans="1:4" ht="9.75" customHeight="1">
      <c r="A34" s="16" t="s">
        <v>0</v>
      </c>
      <c r="B34" s="93">
        <v>6811</v>
      </c>
      <c r="C34" s="118" t="s">
        <v>24</v>
      </c>
      <c r="D34" s="25">
        <v>2.3</v>
      </c>
    </row>
    <row r="35" spans="1:4" ht="9.75" customHeight="1">
      <c r="A35" s="35" t="s">
        <v>7</v>
      </c>
      <c r="B35" s="117">
        <v>9706</v>
      </c>
      <c r="C35" s="119" t="s">
        <v>24</v>
      </c>
      <c r="D35" s="81">
        <v>6</v>
      </c>
    </row>
    <row r="36" spans="1:4" ht="9.75" customHeight="1">
      <c r="A36" s="16" t="s">
        <v>10</v>
      </c>
      <c r="B36" s="60" t="s">
        <v>103</v>
      </c>
      <c r="C36" s="118" t="s">
        <v>24</v>
      </c>
      <c r="D36" s="27" t="s">
        <v>24</v>
      </c>
    </row>
    <row r="37" spans="1:4" ht="9.75" customHeight="1">
      <c r="A37" s="28" t="s">
        <v>3</v>
      </c>
      <c r="B37" s="120" t="s">
        <v>103</v>
      </c>
      <c r="C37" s="119" t="s">
        <v>24</v>
      </c>
      <c r="D37" s="29" t="s">
        <v>24</v>
      </c>
    </row>
    <row r="38" spans="1:4" ht="19.5" customHeight="1">
      <c r="A38" s="26" t="s">
        <v>16</v>
      </c>
      <c r="B38" s="8"/>
      <c r="C38" s="8"/>
      <c r="D38" s="21"/>
    </row>
    <row r="39" spans="1:4" ht="9.75" customHeight="1">
      <c r="A39" s="16" t="s">
        <v>1</v>
      </c>
      <c r="B39" s="93">
        <v>2507</v>
      </c>
      <c r="C39" s="118" t="s">
        <v>24</v>
      </c>
      <c r="D39" s="25">
        <v>-13.4</v>
      </c>
    </row>
    <row r="40" spans="1:4" ht="9.75" customHeight="1">
      <c r="A40" s="16" t="s">
        <v>8</v>
      </c>
      <c r="B40" s="93">
        <v>1880</v>
      </c>
      <c r="C40" s="118" t="s">
        <v>24</v>
      </c>
      <c r="D40" s="25">
        <v>-18.2</v>
      </c>
    </row>
    <row r="41" spans="1:4" ht="9.75" customHeight="1">
      <c r="A41" s="16" t="s">
        <v>9</v>
      </c>
      <c r="B41" s="93">
        <v>627</v>
      </c>
      <c r="C41" s="118" t="s">
        <v>24</v>
      </c>
      <c r="D41" s="25">
        <v>4.7</v>
      </c>
    </row>
    <row r="42" spans="1:4" ht="9.75" customHeight="1">
      <c r="A42" s="16" t="s">
        <v>0</v>
      </c>
      <c r="B42" s="93">
        <v>7102</v>
      </c>
      <c r="C42" s="118" t="s">
        <v>24</v>
      </c>
      <c r="D42" s="25">
        <v>4.3</v>
      </c>
    </row>
    <row r="43" spans="1:4" ht="9.75" customHeight="1">
      <c r="A43" s="35" t="s">
        <v>7</v>
      </c>
      <c r="B43" s="117">
        <v>9609</v>
      </c>
      <c r="C43" s="119" t="s">
        <v>24</v>
      </c>
      <c r="D43" s="81">
        <v>-1</v>
      </c>
    </row>
    <row r="44" spans="1:4" ht="9.75" customHeight="1">
      <c r="A44" s="16" t="s">
        <v>10</v>
      </c>
      <c r="B44" s="60" t="s">
        <v>103</v>
      </c>
      <c r="C44" s="118" t="s">
        <v>24</v>
      </c>
      <c r="D44" s="118" t="s">
        <v>24</v>
      </c>
    </row>
    <row r="45" spans="1:4" ht="9.75" customHeight="1">
      <c r="A45" s="28" t="s">
        <v>3</v>
      </c>
      <c r="B45" s="120" t="s">
        <v>103</v>
      </c>
      <c r="C45" s="119" t="s">
        <v>24</v>
      </c>
      <c r="D45" s="119" t="s">
        <v>24</v>
      </c>
    </row>
    <row r="46" spans="1:4" ht="9" customHeight="1">
      <c r="A46" s="14"/>
      <c r="B46" s="11"/>
      <c r="C46" s="11"/>
      <c r="D46" s="121"/>
    </row>
    <row r="47" spans="1:4" s="12" customFormat="1" ht="9.75" customHeight="1">
      <c r="A47" s="13" t="s">
        <v>14</v>
      </c>
      <c r="B47" s="9"/>
      <c r="C47" s="9"/>
      <c r="D47" s="24"/>
    </row>
  </sheetData>
  <mergeCells count="4">
    <mergeCell ref="D4:D5"/>
    <mergeCell ref="A4:A5"/>
    <mergeCell ref="B4:B5"/>
    <mergeCell ref="C4:C5"/>
  </mergeCells>
  <printOptions horizontalCentered="1"/>
  <pageMargins left="0.6692913385826772" right="0.7086614173228347" top="0.984251968503937" bottom="1.3779527559055118" header="0" footer="0.8661417322834646"/>
  <pageSetup firstPageNumber="35" useFirstPageNumber="1" horizontalDpi="600" verticalDpi="600" orientation="portrait" paperSize="9" r:id="rId2"/>
  <headerFooter alignWithMargins="0">
    <oddFooter>&amp;C&amp;10&amp;P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4">
      <selection activeCell="G15" sqref="G15"/>
    </sheetView>
  </sheetViews>
  <sheetFormatPr defaultColWidth="9.33203125" defaultRowHeight="11.25"/>
  <cols>
    <col min="1" max="1" width="26.33203125" style="2" customWidth="1"/>
    <col min="2" max="2" width="7" style="2" customWidth="1"/>
    <col min="3" max="3" width="7.16015625" style="2" customWidth="1"/>
    <col min="4" max="4" width="7" style="2" customWidth="1"/>
    <col min="5" max="5" width="8.16015625" style="2" customWidth="1"/>
    <col min="6" max="6" width="1.0078125" style="2" customWidth="1"/>
    <col min="7" max="7" width="6.33203125" style="2" customWidth="1"/>
    <col min="8" max="8" width="6" style="2" customWidth="1"/>
    <col min="9" max="9" width="5.83203125" style="2" customWidth="1"/>
    <col min="10" max="10" width="6.83203125" style="2" customWidth="1"/>
    <col min="11" max="11" width="0.82421875" style="2" customWidth="1"/>
    <col min="12" max="12" width="6.83203125" style="2" customWidth="1"/>
    <col min="13" max="13" width="6.66015625" style="2" customWidth="1"/>
    <col min="14" max="14" width="6.33203125" style="2" customWidth="1"/>
    <col min="15" max="15" width="7.16015625" style="2" customWidth="1"/>
    <col min="16" max="16384" width="9.33203125" style="2" customWidth="1"/>
  </cols>
  <sheetData>
    <row r="1" ht="15" customHeight="1"/>
    <row r="2" spans="1:15" s="4" customFormat="1" ht="15" customHeight="1">
      <c r="A2" s="15" t="s">
        <v>345</v>
      </c>
      <c r="B2" s="3"/>
      <c r="C2" s="3"/>
      <c r="D2" s="3"/>
      <c r="E2" s="3"/>
      <c r="F2" s="3"/>
      <c r="L2" s="3"/>
      <c r="M2" s="3"/>
      <c r="N2" s="3"/>
      <c r="O2" s="3"/>
    </row>
    <row r="3" spans="1:15" s="7" customFormat="1" ht="15" customHeight="1">
      <c r="A3" s="5"/>
      <c r="B3" s="6"/>
      <c r="C3" s="6"/>
      <c r="D3" s="6"/>
      <c r="E3" s="6"/>
      <c r="F3" s="6"/>
      <c r="L3" s="6"/>
      <c r="M3" s="6"/>
      <c r="N3" s="6"/>
      <c r="O3" s="6"/>
    </row>
    <row r="4" spans="1:15" ht="15" customHeight="1">
      <c r="A4" s="102"/>
      <c r="B4" s="103"/>
      <c r="C4" s="103"/>
      <c r="D4" s="103"/>
      <c r="E4" s="103"/>
      <c r="F4" s="103"/>
      <c r="G4" s="52"/>
      <c r="H4" s="52"/>
      <c r="I4" s="52"/>
      <c r="J4" s="52"/>
      <c r="K4" s="52"/>
      <c r="L4" s="103"/>
      <c r="M4" s="103"/>
      <c r="N4" s="103"/>
      <c r="O4" s="103"/>
    </row>
    <row r="5" spans="1:15" ht="24.75" customHeight="1">
      <c r="A5" s="534" t="s">
        <v>2</v>
      </c>
      <c r="B5" s="577" t="s">
        <v>83</v>
      </c>
      <c r="C5" s="577"/>
      <c r="D5" s="577"/>
      <c r="E5" s="577"/>
      <c r="F5" s="496"/>
      <c r="G5" s="577" t="s">
        <v>84</v>
      </c>
      <c r="H5" s="577"/>
      <c r="I5" s="577"/>
      <c r="J5" s="577"/>
      <c r="K5" s="496"/>
      <c r="L5" s="577" t="s">
        <v>85</v>
      </c>
      <c r="M5" s="577"/>
      <c r="N5" s="577"/>
      <c r="O5" s="577"/>
    </row>
    <row r="6" spans="1:15" ht="37.5" customHeight="1">
      <c r="A6" s="576"/>
      <c r="B6" s="113" t="s">
        <v>90</v>
      </c>
      <c r="C6" s="113" t="s">
        <v>91</v>
      </c>
      <c r="D6" s="113" t="s">
        <v>92</v>
      </c>
      <c r="E6" s="113" t="s">
        <v>3</v>
      </c>
      <c r="F6" s="497"/>
      <c r="G6" s="113" t="s">
        <v>90</v>
      </c>
      <c r="H6" s="113" t="s">
        <v>91</v>
      </c>
      <c r="I6" s="113" t="s">
        <v>92</v>
      </c>
      <c r="J6" s="113" t="s">
        <v>3</v>
      </c>
      <c r="K6" s="497"/>
      <c r="L6" s="113" t="s">
        <v>93</v>
      </c>
      <c r="M6" s="113" t="s">
        <v>91</v>
      </c>
      <c r="N6" s="113" t="s">
        <v>92</v>
      </c>
      <c r="O6" s="113" t="s">
        <v>3</v>
      </c>
    </row>
    <row r="7" spans="1:15" ht="30" customHeight="1">
      <c r="A7" s="574" t="s">
        <v>94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</row>
    <row r="8" spans="1:15" ht="9.75" customHeight="1">
      <c r="A8" s="111" t="s">
        <v>1</v>
      </c>
      <c r="B8" s="10">
        <v>5362</v>
      </c>
      <c r="C8" s="10">
        <v>3467</v>
      </c>
      <c r="D8" s="10">
        <v>2317</v>
      </c>
      <c r="E8" s="10">
        <v>11146</v>
      </c>
      <c r="F8" s="10"/>
      <c r="G8" s="10">
        <v>4448</v>
      </c>
      <c r="H8" s="10">
        <v>3018</v>
      </c>
      <c r="I8" s="10">
        <v>1660</v>
      </c>
      <c r="J8" s="10">
        <v>9126</v>
      </c>
      <c r="K8" s="10"/>
      <c r="L8" s="10">
        <v>3835</v>
      </c>
      <c r="M8" s="10">
        <v>3352</v>
      </c>
      <c r="N8" s="10">
        <v>2309</v>
      </c>
      <c r="O8" s="10">
        <v>9496</v>
      </c>
    </row>
    <row r="9" spans="1:15" ht="9.75" customHeight="1">
      <c r="A9" s="16" t="s">
        <v>44</v>
      </c>
      <c r="B9" s="10">
        <v>2830</v>
      </c>
      <c r="C9" s="10">
        <v>2311</v>
      </c>
      <c r="D9" s="10">
        <v>1459</v>
      </c>
      <c r="E9" s="10">
        <v>6600</v>
      </c>
      <c r="F9" s="10"/>
      <c r="G9" s="10">
        <v>2326</v>
      </c>
      <c r="H9" s="10">
        <v>1393</v>
      </c>
      <c r="I9" s="10">
        <v>955</v>
      </c>
      <c r="J9" s="10">
        <v>4674</v>
      </c>
      <c r="K9" s="10"/>
      <c r="L9" s="10">
        <v>2469</v>
      </c>
      <c r="M9" s="10">
        <v>2641</v>
      </c>
      <c r="N9" s="10">
        <v>1124</v>
      </c>
      <c r="O9" s="10">
        <v>6234</v>
      </c>
    </row>
    <row r="10" spans="1:15" ht="9.75" customHeight="1">
      <c r="A10" s="111" t="s">
        <v>95</v>
      </c>
      <c r="B10" s="10">
        <v>2532</v>
      </c>
      <c r="C10" s="10">
        <v>1156</v>
      </c>
      <c r="D10" s="10">
        <v>858</v>
      </c>
      <c r="E10" s="10">
        <v>4546</v>
      </c>
      <c r="F10" s="10"/>
      <c r="G10" s="10">
        <v>2122</v>
      </c>
      <c r="H10" s="10">
        <v>1625</v>
      </c>
      <c r="I10" s="10">
        <v>705</v>
      </c>
      <c r="J10" s="10">
        <v>4452</v>
      </c>
      <c r="K10" s="10"/>
      <c r="L10" s="10">
        <v>1366</v>
      </c>
      <c r="M10" s="10">
        <v>711</v>
      </c>
      <c r="N10" s="10">
        <v>1185</v>
      </c>
      <c r="O10" s="10">
        <v>3262</v>
      </c>
    </row>
    <row r="11" spans="1:15" s="70" customFormat="1" ht="9.75" customHeight="1">
      <c r="A11" s="16" t="s">
        <v>0</v>
      </c>
      <c r="B11" s="10">
        <v>1437</v>
      </c>
      <c r="C11" s="10">
        <v>824</v>
      </c>
      <c r="D11" s="10">
        <v>329</v>
      </c>
      <c r="E11" s="10">
        <v>2590</v>
      </c>
      <c r="F11" s="10"/>
      <c r="G11" s="10">
        <v>1230</v>
      </c>
      <c r="H11" s="10">
        <v>807</v>
      </c>
      <c r="I11" s="10">
        <v>295</v>
      </c>
      <c r="J11" s="10">
        <v>2332</v>
      </c>
      <c r="K11" s="10"/>
      <c r="L11" s="10">
        <v>15167</v>
      </c>
      <c r="M11" s="10">
        <v>865</v>
      </c>
      <c r="N11" s="10">
        <v>309</v>
      </c>
      <c r="O11" s="10">
        <v>3111</v>
      </c>
    </row>
    <row r="12" spans="1:15" s="115" customFormat="1" ht="9.75" customHeight="1">
      <c r="A12" s="114" t="s">
        <v>7</v>
      </c>
      <c r="B12" s="80">
        <v>6799</v>
      </c>
      <c r="C12" s="80">
        <v>4291</v>
      </c>
      <c r="D12" s="80">
        <v>2646</v>
      </c>
      <c r="E12" s="80">
        <v>13736</v>
      </c>
      <c r="F12" s="80"/>
      <c r="G12" s="80">
        <v>5678</v>
      </c>
      <c r="H12" s="80">
        <v>3825</v>
      </c>
      <c r="I12" s="80">
        <v>1955</v>
      </c>
      <c r="J12" s="80">
        <v>11458</v>
      </c>
      <c r="K12" s="80"/>
      <c r="L12" s="80">
        <f>+L8+L11</f>
        <v>19002</v>
      </c>
      <c r="M12" s="80">
        <f>+M8+M11</f>
        <v>4217</v>
      </c>
      <c r="N12" s="80">
        <f>+N8+N11</f>
        <v>2618</v>
      </c>
      <c r="O12" s="80">
        <f>+O8+O11</f>
        <v>12607</v>
      </c>
    </row>
    <row r="13" spans="1:15" s="1" customFormat="1" ht="9.75" customHeight="1">
      <c r="A13" s="16" t="s">
        <v>96</v>
      </c>
      <c r="B13" s="10" t="s">
        <v>24</v>
      </c>
      <c r="C13" s="10" t="s">
        <v>24</v>
      </c>
      <c r="D13" s="10" t="s">
        <v>24</v>
      </c>
      <c r="E13" s="10" t="s">
        <v>24</v>
      </c>
      <c r="F13" s="10"/>
      <c r="G13" s="10" t="s">
        <v>24</v>
      </c>
      <c r="H13" s="10" t="s">
        <v>24</v>
      </c>
      <c r="I13" s="10" t="s">
        <v>24</v>
      </c>
      <c r="J13" s="10" t="s">
        <v>24</v>
      </c>
      <c r="K13" s="10"/>
      <c r="L13" s="10" t="s">
        <v>24</v>
      </c>
      <c r="M13" s="10" t="s">
        <v>24</v>
      </c>
      <c r="N13" s="10" t="s">
        <v>24</v>
      </c>
      <c r="O13" s="10" t="s">
        <v>24</v>
      </c>
    </row>
    <row r="14" spans="1:15" s="1" customFormat="1" ht="9.75" customHeight="1">
      <c r="A14" s="28" t="s">
        <v>3</v>
      </c>
      <c r="B14" s="80" t="s">
        <v>24</v>
      </c>
      <c r="C14" s="80" t="s">
        <v>24</v>
      </c>
      <c r="D14" s="80" t="s">
        <v>24</v>
      </c>
      <c r="E14" s="80" t="s">
        <v>24</v>
      </c>
      <c r="F14" s="80"/>
      <c r="G14" s="10" t="s">
        <v>24</v>
      </c>
      <c r="H14" s="10" t="s">
        <v>24</v>
      </c>
      <c r="I14" s="10" t="s">
        <v>24</v>
      </c>
      <c r="J14" s="10" t="s">
        <v>24</v>
      </c>
      <c r="K14" s="10"/>
      <c r="L14" s="10" t="s">
        <v>24</v>
      </c>
      <c r="M14" s="10" t="s">
        <v>24</v>
      </c>
      <c r="N14" s="10" t="s">
        <v>24</v>
      </c>
      <c r="O14" s="10" t="s">
        <v>24</v>
      </c>
    </row>
    <row r="15" spans="1:15" ht="30" customHeight="1">
      <c r="A15" s="572" t="s">
        <v>97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</row>
    <row r="16" spans="1:15" ht="9.75" customHeight="1">
      <c r="A16" s="111" t="s">
        <v>1</v>
      </c>
      <c r="B16" s="10">
        <v>4661</v>
      </c>
      <c r="C16" s="10">
        <v>4606</v>
      </c>
      <c r="D16" s="10">
        <v>2156</v>
      </c>
      <c r="E16" s="10">
        <v>11423</v>
      </c>
      <c r="F16" s="10"/>
      <c r="G16" s="10">
        <v>8328</v>
      </c>
      <c r="H16" s="10">
        <v>6760</v>
      </c>
      <c r="I16" s="10">
        <v>2802</v>
      </c>
      <c r="J16" s="10">
        <v>17890</v>
      </c>
      <c r="K16" s="10"/>
      <c r="L16" s="10">
        <v>8185</v>
      </c>
      <c r="M16" s="10">
        <v>6526</v>
      </c>
      <c r="N16" s="10">
        <v>3131</v>
      </c>
      <c r="O16" s="10">
        <v>17842</v>
      </c>
    </row>
    <row r="17" spans="1:15" ht="9.75" customHeight="1">
      <c r="A17" s="16" t="s">
        <v>44</v>
      </c>
      <c r="B17" s="10">
        <v>3227</v>
      </c>
      <c r="C17" s="10">
        <v>3945</v>
      </c>
      <c r="D17" s="10">
        <v>1616</v>
      </c>
      <c r="E17" s="10">
        <v>8788</v>
      </c>
      <c r="F17" s="10"/>
      <c r="G17" s="10">
        <v>6181</v>
      </c>
      <c r="H17" s="10">
        <v>6109</v>
      </c>
      <c r="I17" s="10">
        <v>2226</v>
      </c>
      <c r="J17" s="10">
        <v>14516</v>
      </c>
      <c r="K17" s="10"/>
      <c r="L17" s="10">
        <v>6661</v>
      </c>
      <c r="M17" s="10">
        <v>5646</v>
      </c>
      <c r="N17" s="10">
        <v>2556</v>
      </c>
      <c r="O17" s="10">
        <v>14863</v>
      </c>
    </row>
    <row r="18" spans="1:15" ht="9.75" customHeight="1">
      <c r="A18" s="111" t="s">
        <v>95</v>
      </c>
      <c r="B18" s="10">
        <v>1434</v>
      </c>
      <c r="C18" s="10">
        <v>661</v>
      </c>
      <c r="D18" s="10">
        <v>540</v>
      </c>
      <c r="E18" s="10">
        <v>2635</v>
      </c>
      <c r="F18" s="10"/>
      <c r="G18" s="10">
        <v>2147</v>
      </c>
      <c r="H18" s="10">
        <v>651</v>
      </c>
      <c r="I18" s="10">
        <v>576</v>
      </c>
      <c r="J18" s="10">
        <v>3374</v>
      </c>
      <c r="K18" s="10"/>
      <c r="L18" s="10">
        <v>1524</v>
      </c>
      <c r="M18" s="10">
        <v>880</v>
      </c>
      <c r="N18" s="10">
        <v>575</v>
      </c>
      <c r="O18" s="10">
        <v>2979</v>
      </c>
    </row>
    <row r="19" spans="1:15" ht="9.75" customHeight="1">
      <c r="A19" s="16" t="s">
        <v>0</v>
      </c>
      <c r="B19" s="10">
        <v>13200</v>
      </c>
      <c r="C19" s="10">
        <v>10020</v>
      </c>
      <c r="D19" s="10">
        <v>3841</v>
      </c>
      <c r="E19" s="10">
        <v>27061</v>
      </c>
      <c r="F19" s="10"/>
      <c r="G19" s="10">
        <v>13944</v>
      </c>
      <c r="H19" s="10">
        <v>11866</v>
      </c>
      <c r="I19" s="10">
        <v>4537</v>
      </c>
      <c r="J19" s="10">
        <v>30318</v>
      </c>
      <c r="K19" s="10"/>
      <c r="L19" s="10">
        <v>15167</v>
      </c>
      <c r="M19" s="10">
        <v>12741</v>
      </c>
      <c r="N19" s="10">
        <v>4595</v>
      </c>
      <c r="O19" s="10">
        <v>32503</v>
      </c>
    </row>
    <row r="20" spans="1:15" s="1" customFormat="1" ht="9.75" customHeight="1">
      <c r="A20" s="114" t="s">
        <v>7</v>
      </c>
      <c r="B20" s="80">
        <v>17861</v>
      </c>
      <c r="C20" s="80">
        <v>14626</v>
      </c>
      <c r="D20" s="80">
        <v>5997</v>
      </c>
      <c r="E20" s="80">
        <v>38484</v>
      </c>
      <c r="F20" s="80"/>
      <c r="G20" s="80">
        <v>22272</v>
      </c>
      <c r="H20" s="80">
        <v>18626</v>
      </c>
      <c r="I20" s="80">
        <v>7339</v>
      </c>
      <c r="J20" s="80">
        <v>48208</v>
      </c>
      <c r="K20" s="80"/>
      <c r="L20" s="80">
        <f>+L16+L19</f>
        <v>23352</v>
      </c>
      <c r="M20" s="80">
        <f>+M16+M19</f>
        <v>19267</v>
      </c>
      <c r="N20" s="80">
        <f>+N16+N19</f>
        <v>7726</v>
      </c>
      <c r="O20" s="80">
        <f>+O16+O19</f>
        <v>50345</v>
      </c>
    </row>
    <row r="21" spans="1:15" s="1" customFormat="1" ht="9.75" customHeight="1">
      <c r="A21" s="16" t="s">
        <v>96</v>
      </c>
      <c r="B21" s="10" t="s">
        <v>24</v>
      </c>
      <c r="C21" s="10" t="s">
        <v>24</v>
      </c>
      <c r="D21" s="10" t="s">
        <v>24</v>
      </c>
      <c r="E21" s="10" t="s">
        <v>24</v>
      </c>
      <c r="F21" s="10"/>
      <c r="G21" s="10" t="s">
        <v>24</v>
      </c>
      <c r="H21" s="10" t="s">
        <v>24</v>
      </c>
      <c r="I21" s="10" t="s">
        <v>24</v>
      </c>
      <c r="J21" s="10" t="s">
        <v>24</v>
      </c>
      <c r="K21" s="10"/>
      <c r="L21" s="10" t="s">
        <v>24</v>
      </c>
      <c r="M21" s="10" t="s">
        <v>24</v>
      </c>
      <c r="N21" s="10" t="s">
        <v>24</v>
      </c>
      <c r="O21" s="10" t="s">
        <v>24</v>
      </c>
    </row>
    <row r="22" spans="1:15" s="1" customFormat="1" ht="9.75" customHeight="1">
      <c r="A22" s="28" t="s">
        <v>3</v>
      </c>
      <c r="B22" s="80" t="s">
        <v>24</v>
      </c>
      <c r="C22" s="80" t="s">
        <v>24</v>
      </c>
      <c r="D22" s="80" t="s">
        <v>24</v>
      </c>
      <c r="E22" s="80" t="s">
        <v>24</v>
      </c>
      <c r="F22" s="80"/>
      <c r="G22" s="80" t="s">
        <v>24</v>
      </c>
      <c r="H22" s="80" t="s">
        <v>24</v>
      </c>
      <c r="I22" s="80" t="s">
        <v>24</v>
      </c>
      <c r="J22" s="10" t="s">
        <v>24</v>
      </c>
      <c r="K22" s="10"/>
      <c r="L22" s="10" t="s">
        <v>24</v>
      </c>
      <c r="M22" s="10" t="s">
        <v>24</v>
      </c>
      <c r="N22" s="10" t="s">
        <v>24</v>
      </c>
      <c r="O22" s="10" t="s">
        <v>24</v>
      </c>
    </row>
    <row r="23" spans="1:15" ht="30" customHeight="1">
      <c r="A23" s="572" t="s">
        <v>98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</row>
    <row r="24" spans="1:15" ht="9.75" customHeight="1">
      <c r="A24" s="111" t="s">
        <v>1</v>
      </c>
      <c r="B24" s="10">
        <v>3674</v>
      </c>
      <c r="C24" s="10">
        <v>3181</v>
      </c>
      <c r="D24" s="10">
        <v>1411</v>
      </c>
      <c r="E24" s="10">
        <v>8266</v>
      </c>
      <c r="F24" s="10"/>
      <c r="G24" s="10">
        <v>1539</v>
      </c>
      <c r="H24" s="10">
        <v>1591</v>
      </c>
      <c r="I24" s="10">
        <v>1085</v>
      </c>
      <c r="J24" s="10">
        <v>4215</v>
      </c>
      <c r="K24" s="10"/>
      <c r="L24" s="10">
        <v>986</v>
      </c>
      <c r="M24" s="10">
        <v>843</v>
      </c>
      <c r="N24" s="10">
        <v>598</v>
      </c>
      <c r="O24" s="10">
        <v>2427</v>
      </c>
    </row>
    <row r="25" spans="1:15" ht="9.75" customHeight="1">
      <c r="A25" s="16" t="s">
        <v>44</v>
      </c>
      <c r="B25" s="10">
        <v>3209</v>
      </c>
      <c r="C25" s="10">
        <v>2730</v>
      </c>
      <c r="D25" s="10">
        <v>1209</v>
      </c>
      <c r="E25" s="10">
        <v>7148</v>
      </c>
      <c r="F25" s="10"/>
      <c r="G25" s="10">
        <v>1167</v>
      </c>
      <c r="H25" s="10">
        <v>1162</v>
      </c>
      <c r="I25" s="10">
        <v>910</v>
      </c>
      <c r="J25" s="10">
        <v>3239</v>
      </c>
      <c r="K25" s="10"/>
      <c r="L25" s="10">
        <v>497</v>
      </c>
      <c r="M25" s="10">
        <v>507</v>
      </c>
      <c r="N25" s="10">
        <v>403</v>
      </c>
      <c r="O25" s="10">
        <v>1407</v>
      </c>
    </row>
    <row r="26" spans="1:15" ht="9.75" customHeight="1">
      <c r="A26" s="111" t="s">
        <v>95</v>
      </c>
      <c r="B26" s="10">
        <v>465</v>
      </c>
      <c r="C26" s="10">
        <v>451</v>
      </c>
      <c r="D26" s="10">
        <v>202</v>
      </c>
      <c r="E26" s="10">
        <v>1118</v>
      </c>
      <c r="F26" s="10"/>
      <c r="G26" s="10">
        <v>372</v>
      </c>
      <c r="H26" s="10">
        <v>429</v>
      </c>
      <c r="I26" s="10">
        <v>175</v>
      </c>
      <c r="J26" s="10">
        <v>976</v>
      </c>
      <c r="K26" s="10"/>
      <c r="L26" s="10">
        <v>489</v>
      </c>
      <c r="M26" s="10">
        <v>336</v>
      </c>
      <c r="N26" s="10">
        <v>195</v>
      </c>
      <c r="O26" s="10">
        <v>1020</v>
      </c>
    </row>
    <row r="27" spans="1:15" ht="9.75" customHeight="1">
      <c r="A27" s="16" t="s">
        <v>0</v>
      </c>
      <c r="B27" s="10">
        <v>11555</v>
      </c>
      <c r="C27" s="10">
        <v>12369</v>
      </c>
      <c r="D27" s="10">
        <v>6071</v>
      </c>
      <c r="E27" s="10">
        <v>29995</v>
      </c>
      <c r="F27" s="10"/>
      <c r="G27" s="10">
        <v>10925</v>
      </c>
      <c r="H27" s="10">
        <v>14515</v>
      </c>
      <c r="I27" s="10">
        <v>5879</v>
      </c>
      <c r="J27" s="10">
        <v>31348</v>
      </c>
      <c r="K27" s="10"/>
      <c r="L27" s="10">
        <v>9446</v>
      </c>
      <c r="M27" s="10">
        <v>14413</v>
      </c>
      <c r="N27" s="10">
        <v>5798</v>
      </c>
      <c r="O27" s="10">
        <v>29657</v>
      </c>
    </row>
    <row r="28" spans="1:15" s="1" customFormat="1" ht="9.75" customHeight="1">
      <c r="A28" s="114" t="s">
        <v>7</v>
      </c>
      <c r="B28" s="80">
        <v>15229</v>
      </c>
      <c r="C28" s="80">
        <v>15550</v>
      </c>
      <c r="D28" s="80">
        <v>7482</v>
      </c>
      <c r="E28" s="80">
        <v>38261</v>
      </c>
      <c r="F28" s="80"/>
      <c r="G28" s="80">
        <v>12464</v>
      </c>
      <c r="H28" s="80">
        <v>16106</v>
      </c>
      <c r="I28" s="80">
        <v>6964</v>
      </c>
      <c r="J28" s="80">
        <v>35563</v>
      </c>
      <c r="K28" s="80"/>
      <c r="L28" s="80">
        <f>+L24+L27</f>
        <v>10432</v>
      </c>
      <c r="M28" s="80">
        <f>+M24+M27</f>
        <v>15256</v>
      </c>
      <c r="N28" s="80">
        <f>+N24+N27</f>
        <v>6396</v>
      </c>
      <c r="O28" s="80">
        <f>+O24+O27</f>
        <v>32084</v>
      </c>
    </row>
    <row r="29" spans="1:15" s="1" customFormat="1" ht="9.75" customHeight="1">
      <c r="A29" s="16" t="s">
        <v>96</v>
      </c>
      <c r="B29" s="10" t="s">
        <v>24</v>
      </c>
      <c r="C29" s="10" t="s">
        <v>24</v>
      </c>
      <c r="D29" s="10" t="s">
        <v>24</v>
      </c>
      <c r="E29" s="10" t="s">
        <v>24</v>
      </c>
      <c r="F29" s="10"/>
      <c r="G29" s="10" t="s">
        <v>24</v>
      </c>
      <c r="H29" s="10" t="s">
        <v>24</v>
      </c>
      <c r="I29" s="10" t="s">
        <v>24</v>
      </c>
      <c r="J29" s="10" t="s">
        <v>24</v>
      </c>
      <c r="K29" s="10"/>
      <c r="L29" s="10" t="s">
        <v>24</v>
      </c>
      <c r="M29" s="10" t="s">
        <v>24</v>
      </c>
      <c r="N29" s="10" t="s">
        <v>24</v>
      </c>
      <c r="O29" s="10" t="s">
        <v>24</v>
      </c>
    </row>
    <row r="30" spans="1:15" s="1" customFormat="1" ht="9.75" customHeight="1">
      <c r="A30" s="28" t="s">
        <v>3</v>
      </c>
      <c r="B30" s="80" t="s">
        <v>24</v>
      </c>
      <c r="C30" s="80" t="s">
        <v>24</v>
      </c>
      <c r="D30" s="80" t="s">
        <v>24</v>
      </c>
      <c r="E30" s="80" t="s">
        <v>24</v>
      </c>
      <c r="F30" s="80"/>
      <c r="G30" s="10" t="s">
        <v>24</v>
      </c>
      <c r="H30" s="10" t="s">
        <v>24</v>
      </c>
      <c r="I30" s="10" t="s">
        <v>24</v>
      </c>
      <c r="J30" s="10" t="s">
        <v>24</v>
      </c>
      <c r="K30" s="10"/>
      <c r="L30" s="10" t="s">
        <v>24</v>
      </c>
      <c r="M30" s="10" t="s">
        <v>24</v>
      </c>
      <c r="N30" s="10" t="s">
        <v>24</v>
      </c>
      <c r="O30" s="10" t="s">
        <v>24</v>
      </c>
    </row>
    <row r="31" spans="1:15" ht="30" customHeight="1">
      <c r="A31" s="572" t="s">
        <v>53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</row>
    <row r="32" spans="1:15" s="1" customFormat="1" ht="9.75" customHeight="1">
      <c r="A32" s="111" t="s">
        <v>1</v>
      </c>
      <c r="B32" s="10">
        <v>13697</v>
      </c>
      <c r="C32" s="10">
        <v>11254</v>
      </c>
      <c r="D32" s="10">
        <v>5884</v>
      </c>
      <c r="E32" s="10">
        <v>30835</v>
      </c>
      <c r="F32" s="10"/>
      <c r="G32" s="10">
        <v>14315</v>
      </c>
      <c r="H32" s="10">
        <v>11368</v>
      </c>
      <c r="I32" s="10">
        <v>5548</v>
      </c>
      <c r="J32" s="10">
        <v>31231</v>
      </c>
      <c r="K32" s="10"/>
      <c r="L32" s="10">
        <v>13006</v>
      </c>
      <c r="M32" s="10">
        <v>10721</v>
      </c>
      <c r="N32" s="10">
        <v>6038</v>
      </c>
      <c r="O32" s="10">
        <v>29765</v>
      </c>
    </row>
    <row r="33" spans="1:15" ht="9.75" customHeight="1">
      <c r="A33" s="16" t="s">
        <v>44</v>
      </c>
      <c r="B33" s="10">
        <v>9266</v>
      </c>
      <c r="C33" s="10">
        <v>8986</v>
      </c>
      <c r="D33" s="10">
        <v>4284</v>
      </c>
      <c r="E33" s="10">
        <v>22536</v>
      </c>
      <c r="F33" s="10"/>
      <c r="G33" s="10">
        <v>9674</v>
      </c>
      <c r="H33" s="10">
        <v>8664</v>
      </c>
      <c r="I33" s="10">
        <v>4091</v>
      </c>
      <c r="J33" s="10">
        <v>22429</v>
      </c>
      <c r="K33" s="10"/>
      <c r="L33" s="10">
        <v>9627</v>
      </c>
      <c r="M33" s="10">
        <v>8794</v>
      </c>
      <c r="N33" s="10">
        <v>4083</v>
      </c>
      <c r="O33" s="10">
        <v>22504</v>
      </c>
    </row>
    <row r="34" spans="1:15" ht="9.75" customHeight="1">
      <c r="A34" s="111" t="s">
        <v>95</v>
      </c>
      <c r="B34" s="10">
        <v>4431</v>
      </c>
      <c r="C34" s="10">
        <v>2268</v>
      </c>
      <c r="D34" s="10">
        <v>1600</v>
      </c>
      <c r="E34" s="10">
        <v>8299</v>
      </c>
      <c r="F34" s="10"/>
      <c r="G34" s="10">
        <v>4641</v>
      </c>
      <c r="H34" s="10">
        <v>2705</v>
      </c>
      <c r="I34" s="10">
        <v>1456</v>
      </c>
      <c r="J34" s="10">
        <v>8802</v>
      </c>
      <c r="K34" s="10"/>
      <c r="L34" s="10">
        <v>3379</v>
      </c>
      <c r="M34" s="10">
        <v>1927</v>
      </c>
      <c r="N34" s="10">
        <v>1955</v>
      </c>
      <c r="O34" s="10">
        <v>7261</v>
      </c>
    </row>
    <row r="35" spans="1:15" ht="9.75" customHeight="1">
      <c r="A35" s="16" t="s">
        <v>0</v>
      </c>
      <c r="B35" s="10">
        <v>26192</v>
      </c>
      <c r="C35" s="10">
        <v>23213</v>
      </c>
      <c r="D35" s="10">
        <v>10241</v>
      </c>
      <c r="E35" s="10">
        <v>59646</v>
      </c>
      <c r="F35" s="10"/>
      <c r="G35" s="10">
        <v>26099</v>
      </c>
      <c r="H35" s="10">
        <v>27188</v>
      </c>
      <c r="I35" s="10">
        <v>10711</v>
      </c>
      <c r="J35" s="10">
        <v>63998</v>
      </c>
      <c r="K35" s="10"/>
      <c r="L35" s="10">
        <v>26550</v>
      </c>
      <c r="M35" s="10">
        <v>28019</v>
      </c>
      <c r="N35" s="10">
        <v>10702</v>
      </c>
      <c r="O35" s="10">
        <v>65271</v>
      </c>
    </row>
    <row r="36" spans="1:15" s="1" customFormat="1" ht="9.75" customHeight="1">
      <c r="A36" s="114" t="s">
        <v>7</v>
      </c>
      <c r="B36" s="80">
        <v>39889</v>
      </c>
      <c r="C36" s="80">
        <v>34467</v>
      </c>
      <c r="D36" s="80">
        <v>16125</v>
      </c>
      <c r="E36" s="80">
        <v>90481</v>
      </c>
      <c r="F36" s="80"/>
      <c r="G36" s="80">
        <v>40414</v>
      </c>
      <c r="H36" s="80">
        <v>38556</v>
      </c>
      <c r="I36" s="80">
        <v>16259</v>
      </c>
      <c r="J36" s="80">
        <v>95229</v>
      </c>
      <c r="K36" s="80"/>
      <c r="L36" s="80">
        <f>+L32+L35</f>
        <v>39556</v>
      </c>
      <c r="M36" s="80">
        <f>+M32+M35</f>
        <v>38740</v>
      </c>
      <c r="N36" s="80">
        <f>+N32+N35</f>
        <v>16740</v>
      </c>
      <c r="O36" s="80">
        <f>+O32+O35</f>
        <v>95036</v>
      </c>
    </row>
    <row r="37" spans="1:15" s="1" customFormat="1" ht="9.75" customHeight="1">
      <c r="A37" s="16" t="s">
        <v>96</v>
      </c>
      <c r="B37" s="10">
        <v>25209</v>
      </c>
      <c r="C37" s="10" t="s">
        <v>24</v>
      </c>
      <c r="D37" s="10" t="s">
        <v>24</v>
      </c>
      <c r="E37" s="10">
        <v>52025</v>
      </c>
      <c r="F37" s="10"/>
      <c r="G37" s="10">
        <v>25696</v>
      </c>
      <c r="H37" s="10">
        <v>29141</v>
      </c>
      <c r="I37" s="10" t="s">
        <v>24</v>
      </c>
      <c r="J37" s="10">
        <v>54837</v>
      </c>
      <c r="K37" s="10"/>
      <c r="L37" s="10">
        <v>27146</v>
      </c>
      <c r="M37" s="10" t="s">
        <v>24</v>
      </c>
      <c r="N37" s="10" t="s">
        <v>24</v>
      </c>
      <c r="O37" s="10">
        <v>58869</v>
      </c>
    </row>
    <row r="38" spans="1:15" s="1" customFormat="1" ht="9.75" customHeight="1">
      <c r="A38" s="28" t="s">
        <v>3</v>
      </c>
      <c r="B38" s="80">
        <v>65098</v>
      </c>
      <c r="C38" s="80" t="s">
        <v>24</v>
      </c>
      <c r="D38" s="80" t="s">
        <v>24</v>
      </c>
      <c r="E38" s="80">
        <v>142506</v>
      </c>
      <c r="F38" s="80"/>
      <c r="G38" s="80">
        <v>66110</v>
      </c>
      <c r="H38" s="80">
        <v>67697</v>
      </c>
      <c r="I38" s="10" t="s">
        <v>24</v>
      </c>
      <c r="J38" s="80">
        <v>150066</v>
      </c>
      <c r="K38" s="80"/>
      <c r="L38" s="31">
        <f>+L36+L37</f>
        <v>66702</v>
      </c>
      <c r="M38" s="80" t="s">
        <v>24</v>
      </c>
      <c r="N38" s="80" t="s">
        <v>24</v>
      </c>
      <c r="O38" s="31">
        <f>+O36+O37</f>
        <v>153905</v>
      </c>
    </row>
    <row r="39" spans="1:15" ht="9" customHeight="1">
      <c r="A39" s="14"/>
      <c r="B39" s="11"/>
      <c r="C39" s="52"/>
      <c r="D39" s="52"/>
      <c r="E39" s="11"/>
      <c r="F39" s="11"/>
      <c r="G39" s="52"/>
      <c r="H39" s="11"/>
      <c r="I39" s="11"/>
      <c r="J39" s="11"/>
      <c r="K39" s="11"/>
      <c r="L39" s="11"/>
      <c r="M39" s="52"/>
      <c r="N39" s="52"/>
      <c r="O39" s="11"/>
    </row>
    <row r="41" ht="9">
      <c r="A41" s="2" t="s">
        <v>43</v>
      </c>
    </row>
  </sheetData>
  <mergeCells count="8">
    <mergeCell ref="A5:A6"/>
    <mergeCell ref="B5:E5"/>
    <mergeCell ref="G5:J5"/>
    <mergeCell ref="L5:O5"/>
    <mergeCell ref="A7:O7"/>
    <mergeCell ref="A15:O15"/>
    <mergeCell ref="A23:O23"/>
    <mergeCell ref="A31:O31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A42" sqref="A42"/>
    </sheetView>
  </sheetViews>
  <sheetFormatPr defaultColWidth="9.33203125" defaultRowHeight="11.25"/>
  <cols>
    <col min="1" max="1" width="31.33203125" style="2" customWidth="1"/>
    <col min="2" max="6" width="16" style="2" customWidth="1"/>
    <col min="7" max="16384" width="9.33203125" style="2" customWidth="1"/>
  </cols>
  <sheetData>
    <row r="1" ht="15" customHeight="1"/>
    <row r="2" spans="1:6" s="4" customFormat="1" ht="15" customHeight="1">
      <c r="A2" s="15" t="s">
        <v>346</v>
      </c>
      <c r="B2" s="3"/>
      <c r="C2" s="3"/>
      <c r="D2" s="3"/>
      <c r="E2" s="3"/>
      <c r="F2" s="3"/>
    </row>
    <row r="3" spans="1:6" s="4" customFormat="1" ht="15" customHeight="1">
      <c r="A3" s="15"/>
      <c r="B3" s="3"/>
      <c r="C3" s="3"/>
      <c r="D3" s="3"/>
      <c r="E3" s="3"/>
      <c r="F3" s="3"/>
    </row>
    <row r="4" spans="1:6" s="7" customFormat="1" ht="15" customHeight="1">
      <c r="A4" s="5"/>
      <c r="B4" s="6"/>
      <c r="C4" s="6"/>
      <c r="D4" s="6"/>
      <c r="E4" s="6"/>
      <c r="F4" s="6"/>
    </row>
    <row r="5" spans="1:6" ht="20.25" customHeight="1">
      <c r="A5" s="509" t="s">
        <v>35</v>
      </c>
      <c r="B5" s="507" t="s">
        <v>99</v>
      </c>
      <c r="C5" s="507"/>
      <c r="D5" s="578"/>
      <c r="E5" s="507" t="s">
        <v>30</v>
      </c>
      <c r="F5" s="507"/>
    </row>
    <row r="6" spans="1:6" ht="18" customHeight="1">
      <c r="A6" s="501"/>
      <c r="B6" s="108">
        <v>1999</v>
      </c>
      <c r="C6" s="108">
        <v>2000</v>
      </c>
      <c r="D6" s="108">
        <v>2001</v>
      </c>
      <c r="E6" s="109" t="s">
        <v>86</v>
      </c>
      <c r="F6" s="109" t="s">
        <v>87</v>
      </c>
    </row>
    <row r="7" spans="1:6" ht="18" customHeight="1">
      <c r="A7" s="26" t="s">
        <v>100</v>
      </c>
      <c r="B7" s="69"/>
      <c r="C7" s="8"/>
      <c r="D7" s="8"/>
      <c r="E7" s="8"/>
      <c r="F7" s="8"/>
    </row>
    <row r="8" spans="1:6" ht="9.75" customHeight="1">
      <c r="A8" s="16" t="s">
        <v>1</v>
      </c>
      <c r="B8" s="18">
        <v>15826</v>
      </c>
      <c r="C8" s="112">
        <v>16091</v>
      </c>
      <c r="D8" s="112">
        <v>16503</v>
      </c>
      <c r="E8" s="25">
        <v>1.7</v>
      </c>
      <c r="F8" s="25">
        <f>+((D8/C8)*100)-100</f>
        <v>2.5604375116524665</v>
      </c>
    </row>
    <row r="9" spans="1:6" ht="9.75" customHeight="1">
      <c r="A9" s="16" t="s">
        <v>88</v>
      </c>
      <c r="B9" s="18">
        <v>11191</v>
      </c>
      <c r="C9" s="112">
        <v>11210</v>
      </c>
      <c r="D9" s="112">
        <v>12442</v>
      </c>
      <c r="E9" s="25">
        <v>0.2</v>
      </c>
      <c r="F9" s="25">
        <f>+((D9/C9)*100)-100</f>
        <v>10.990187332738628</v>
      </c>
    </row>
    <row r="10" spans="1:6" ht="9.75" customHeight="1">
      <c r="A10" s="16" t="s">
        <v>89</v>
      </c>
      <c r="B10" s="18">
        <v>4635</v>
      </c>
      <c r="C10" s="112">
        <v>4881</v>
      </c>
      <c r="D10" s="112">
        <v>4061</v>
      </c>
      <c r="E10" s="25">
        <v>5.3</v>
      </c>
      <c r="F10" s="25">
        <f>+((D10/C10)*100)-100</f>
        <v>-16.799836099160004</v>
      </c>
    </row>
    <row r="11" spans="1:7" s="70" customFormat="1" ht="9.75" customHeight="1">
      <c r="A11" s="16" t="s">
        <v>0</v>
      </c>
      <c r="B11" s="18">
        <v>22698</v>
      </c>
      <c r="C11" s="112">
        <v>24537</v>
      </c>
      <c r="D11" s="112">
        <v>25977</v>
      </c>
      <c r="E11" s="25">
        <v>8.1</v>
      </c>
      <c r="F11" s="25">
        <f>+((D11/C11)*100)-100</f>
        <v>5.868688103680157</v>
      </c>
      <c r="G11" s="2"/>
    </row>
    <row r="12" spans="1:7" s="70" customFormat="1" ht="9.75" customHeight="1">
      <c r="A12" s="35" t="s">
        <v>333</v>
      </c>
      <c r="B12" s="31">
        <v>38524</v>
      </c>
      <c r="C12" s="110">
        <v>40628</v>
      </c>
      <c r="D12" s="110">
        <f>+D8+D11</f>
        <v>42480</v>
      </c>
      <c r="E12" s="81">
        <v>5.5</v>
      </c>
      <c r="F12" s="81">
        <f>+((D12/C12)*100)-100</f>
        <v>4.55843260805355</v>
      </c>
      <c r="G12" s="2"/>
    </row>
    <row r="13" spans="1:10" s="1" customFormat="1" ht="9.75" customHeight="1">
      <c r="A13" s="16" t="s">
        <v>96</v>
      </c>
      <c r="B13" s="10" t="s">
        <v>24</v>
      </c>
      <c r="C13" s="10" t="s">
        <v>24</v>
      </c>
      <c r="D13" s="10"/>
      <c r="E13" s="10" t="s">
        <v>24</v>
      </c>
      <c r="F13" s="10" t="s">
        <v>24</v>
      </c>
      <c r="G13" s="10"/>
      <c r="H13" s="10"/>
      <c r="I13" s="10"/>
      <c r="J13" s="10"/>
    </row>
    <row r="14" spans="1:10" s="1" customFormat="1" ht="9.75" customHeight="1">
      <c r="A14" s="28" t="s">
        <v>3</v>
      </c>
      <c r="B14" s="80" t="s">
        <v>24</v>
      </c>
      <c r="C14" s="80" t="s">
        <v>24</v>
      </c>
      <c r="D14" s="80"/>
      <c r="E14" s="80" t="s">
        <v>24</v>
      </c>
      <c r="F14" s="80" t="s">
        <v>24</v>
      </c>
      <c r="G14" s="10"/>
      <c r="H14" s="10"/>
      <c r="I14" s="10"/>
      <c r="J14" s="10"/>
    </row>
    <row r="15" spans="1:6" ht="18" customHeight="1">
      <c r="A15" s="26" t="s">
        <v>101</v>
      </c>
      <c r="B15" s="116"/>
      <c r="C15" s="8"/>
      <c r="D15" s="8"/>
      <c r="E15" s="8"/>
      <c r="F15" s="8"/>
    </row>
    <row r="16" spans="1:6" ht="9.75" customHeight="1">
      <c r="A16" s="16" t="s">
        <v>1</v>
      </c>
      <c r="B16" s="18">
        <v>10917</v>
      </c>
      <c r="C16" s="112">
        <v>11230</v>
      </c>
      <c r="D16" s="112">
        <v>9921</v>
      </c>
      <c r="E16" s="25">
        <v>2.9</v>
      </c>
      <c r="F16" s="25">
        <f>+((D16/C16)*100)-100</f>
        <v>-11.656277827248445</v>
      </c>
    </row>
    <row r="17" spans="1:6" ht="9.75" customHeight="1">
      <c r="A17" s="16" t="s">
        <v>88</v>
      </c>
      <c r="B17" s="18">
        <v>8250</v>
      </c>
      <c r="C17" s="112">
        <v>8043</v>
      </c>
      <c r="D17" s="112">
        <v>7202</v>
      </c>
      <c r="E17" s="25">
        <v>-2.5</v>
      </c>
      <c r="F17" s="25">
        <f>+((D17/C17)*100)-100</f>
        <v>-10.456297401467111</v>
      </c>
    </row>
    <row r="18" spans="1:6" ht="9.75" customHeight="1">
      <c r="A18" s="16" t="s">
        <v>89</v>
      </c>
      <c r="B18" s="18">
        <v>2667</v>
      </c>
      <c r="C18" s="112">
        <v>3187</v>
      </c>
      <c r="D18" s="112">
        <v>2719</v>
      </c>
      <c r="E18" s="25">
        <v>19.5</v>
      </c>
      <c r="F18" s="25">
        <f>+((D18/C18)*100)-100</f>
        <v>-14.684656416692803</v>
      </c>
    </row>
    <row r="19" spans="1:6" ht="9.75" customHeight="1">
      <c r="A19" s="16" t="s">
        <v>0</v>
      </c>
      <c r="B19" s="18">
        <v>25424</v>
      </c>
      <c r="C19" s="112">
        <v>27669</v>
      </c>
      <c r="D19" s="112">
        <v>29128</v>
      </c>
      <c r="E19" s="25">
        <v>8.8</v>
      </c>
      <c r="F19" s="25">
        <f>+((D19/C19)*100)-100</f>
        <v>5.273049260905708</v>
      </c>
    </row>
    <row r="20" spans="1:6" ht="9.75" customHeight="1">
      <c r="A20" s="35" t="s">
        <v>333</v>
      </c>
      <c r="B20" s="31">
        <v>36341</v>
      </c>
      <c r="C20" s="110">
        <v>38899</v>
      </c>
      <c r="D20" s="110">
        <f>+D16+D19</f>
        <v>39049</v>
      </c>
      <c r="E20" s="81">
        <v>7</v>
      </c>
      <c r="F20" s="81">
        <f>+((D20/C20)*100)-100</f>
        <v>0.3856140260675147</v>
      </c>
    </row>
    <row r="21" spans="1:10" s="1" customFormat="1" ht="9.75" customHeight="1">
      <c r="A21" s="16" t="s">
        <v>96</v>
      </c>
      <c r="B21" s="10" t="s">
        <v>24</v>
      </c>
      <c r="C21" s="10" t="s">
        <v>24</v>
      </c>
      <c r="D21" s="10"/>
      <c r="E21" s="10" t="s">
        <v>24</v>
      </c>
      <c r="F21" s="10" t="s">
        <v>24</v>
      </c>
      <c r="G21" s="10"/>
      <c r="H21" s="10"/>
      <c r="I21" s="10"/>
      <c r="J21" s="10"/>
    </row>
    <row r="22" spans="1:10" s="1" customFormat="1" ht="9.75" customHeight="1">
      <c r="A22" s="28" t="s">
        <v>3</v>
      </c>
      <c r="B22" s="80" t="s">
        <v>24</v>
      </c>
      <c r="C22" s="80" t="s">
        <v>24</v>
      </c>
      <c r="D22" s="80"/>
      <c r="E22" s="80" t="s">
        <v>24</v>
      </c>
      <c r="F22" s="80" t="s">
        <v>24</v>
      </c>
      <c r="G22" s="10"/>
      <c r="H22" s="10"/>
      <c r="I22" s="10"/>
      <c r="J22" s="10"/>
    </row>
    <row r="23" spans="1:6" ht="18" customHeight="1">
      <c r="A23" s="26" t="s">
        <v>102</v>
      </c>
      <c r="B23" s="116"/>
      <c r="C23" s="8"/>
      <c r="D23" s="8"/>
      <c r="E23" s="8"/>
      <c r="F23" s="8"/>
    </row>
    <row r="24" spans="1:6" ht="9.75" customHeight="1">
      <c r="A24" s="16" t="s">
        <v>1</v>
      </c>
      <c r="B24" s="18">
        <v>4092</v>
      </c>
      <c r="C24" s="112">
        <v>3910</v>
      </c>
      <c r="D24" s="112">
        <v>3341</v>
      </c>
      <c r="E24" s="25">
        <v>-4.4</v>
      </c>
      <c r="F24" s="25">
        <f>+((D24/C24)*100)-100</f>
        <v>-14.552429667519178</v>
      </c>
    </row>
    <row r="25" spans="1:6" ht="9.75" customHeight="1">
      <c r="A25" s="16" t="s">
        <v>88</v>
      </c>
      <c r="B25" s="18">
        <v>3095</v>
      </c>
      <c r="C25" s="112">
        <v>3176</v>
      </c>
      <c r="D25" s="112">
        <v>2860</v>
      </c>
      <c r="E25" s="25">
        <v>2.6</v>
      </c>
      <c r="F25" s="25">
        <f>+((D25/C25)*100)-100</f>
        <v>-9.949622166246854</v>
      </c>
    </row>
    <row r="26" spans="1:6" ht="9.75" customHeight="1">
      <c r="A26" s="16" t="s">
        <v>89</v>
      </c>
      <c r="B26" s="18">
        <v>997</v>
      </c>
      <c r="C26" s="112">
        <v>734</v>
      </c>
      <c r="D26" s="112">
        <v>481</v>
      </c>
      <c r="E26" s="25">
        <v>-26.4</v>
      </c>
      <c r="F26" s="25">
        <f>+((D26/C26)*100)-100</f>
        <v>-34.46866485013625</v>
      </c>
    </row>
    <row r="27" spans="1:6" ht="9.75" customHeight="1">
      <c r="A27" s="16" t="s">
        <v>0</v>
      </c>
      <c r="B27" s="18">
        <v>11524</v>
      </c>
      <c r="C27" s="112">
        <v>11792</v>
      </c>
      <c r="D27" s="112">
        <v>10166</v>
      </c>
      <c r="E27" s="25">
        <v>2.3</v>
      </c>
      <c r="F27" s="25">
        <f>+((D27/C27)*100)-100</f>
        <v>-13.789009497964727</v>
      </c>
    </row>
    <row r="28" spans="1:6" ht="9.75" customHeight="1">
      <c r="A28" s="35" t="s">
        <v>333</v>
      </c>
      <c r="B28" s="31">
        <v>15616</v>
      </c>
      <c r="C28" s="110">
        <v>15702</v>
      </c>
      <c r="D28" s="110">
        <f>+D24+D27</f>
        <v>13507</v>
      </c>
      <c r="E28" s="81">
        <v>0.6</v>
      </c>
      <c r="F28" s="81">
        <f>+((D28/C28)*100)-100</f>
        <v>-13.979110941281363</v>
      </c>
    </row>
    <row r="29" spans="1:10" s="1" customFormat="1" ht="9.75" customHeight="1">
      <c r="A29" s="16" t="s">
        <v>96</v>
      </c>
      <c r="B29" s="10" t="s">
        <v>24</v>
      </c>
      <c r="C29" s="10" t="s">
        <v>24</v>
      </c>
      <c r="D29" s="10"/>
      <c r="E29" s="10" t="s">
        <v>24</v>
      </c>
      <c r="F29" s="10" t="s">
        <v>24</v>
      </c>
      <c r="G29" s="10"/>
      <c r="H29" s="10"/>
      <c r="I29" s="10"/>
      <c r="J29" s="10"/>
    </row>
    <row r="30" spans="1:10" s="1" customFormat="1" ht="9.75" customHeight="1">
      <c r="A30" s="28" t="s">
        <v>3</v>
      </c>
      <c r="B30" s="80" t="s">
        <v>24</v>
      </c>
      <c r="C30" s="80" t="s">
        <v>24</v>
      </c>
      <c r="D30" s="80"/>
      <c r="E30" s="80" t="s">
        <v>24</v>
      </c>
      <c r="F30" s="80" t="s">
        <v>24</v>
      </c>
      <c r="G30" s="10"/>
      <c r="H30" s="10"/>
      <c r="I30" s="10"/>
      <c r="J30" s="10"/>
    </row>
    <row r="31" spans="1:6" ht="18" customHeight="1">
      <c r="A31" s="26" t="s">
        <v>53</v>
      </c>
      <c r="B31" s="116"/>
      <c r="C31" s="8"/>
      <c r="D31" s="8"/>
      <c r="E31" s="8"/>
      <c r="F31" s="8"/>
    </row>
    <row r="32" spans="1:6" ht="9.75" customHeight="1">
      <c r="A32" s="16" t="s">
        <v>1</v>
      </c>
      <c r="B32" s="18">
        <v>30835</v>
      </c>
      <c r="C32" s="112">
        <v>31231</v>
      </c>
      <c r="D32" s="18">
        <f>+D8+D16+D24</f>
        <v>29765</v>
      </c>
      <c r="E32" s="25">
        <v>1.3</v>
      </c>
      <c r="F32" s="25">
        <f>+((D32/C32)*100)-100</f>
        <v>-4.694053984822773</v>
      </c>
    </row>
    <row r="33" spans="1:6" s="1" customFormat="1" ht="9.75" customHeight="1">
      <c r="A33" s="16" t="s">
        <v>88</v>
      </c>
      <c r="B33" s="18">
        <v>22536</v>
      </c>
      <c r="C33" s="112">
        <v>22429</v>
      </c>
      <c r="D33" s="18">
        <f>+D9+D17+D25</f>
        <v>22504</v>
      </c>
      <c r="E33" s="25">
        <v>-0.5</v>
      </c>
      <c r="F33" s="25">
        <f aca="true" t="shared" si="0" ref="F33:F38">+((D33/C33)*100)-100</f>
        <v>0.3343885148691328</v>
      </c>
    </row>
    <row r="34" spans="1:6" ht="9.75" customHeight="1">
      <c r="A34" s="16" t="s">
        <v>89</v>
      </c>
      <c r="B34" s="18">
        <v>8299</v>
      </c>
      <c r="C34" s="112">
        <v>8802</v>
      </c>
      <c r="D34" s="18">
        <f>+D10+D18+D26</f>
        <v>7261</v>
      </c>
      <c r="E34" s="25">
        <v>6.1</v>
      </c>
      <c r="F34" s="25">
        <f t="shared" si="0"/>
        <v>-17.507384685298803</v>
      </c>
    </row>
    <row r="35" spans="1:6" ht="9.75" customHeight="1">
      <c r="A35" s="16" t="s">
        <v>0</v>
      </c>
      <c r="B35" s="18">
        <v>59646</v>
      </c>
      <c r="C35" s="112">
        <v>63998</v>
      </c>
      <c r="D35" s="18">
        <f>+D27+D19+D11</f>
        <v>65271</v>
      </c>
      <c r="E35" s="25">
        <v>7.3</v>
      </c>
      <c r="F35" s="25">
        <f t="shared" si="0"/>
        <v>1.9891246601456203</v>
      </c>
    </row>
    <row r="36" spans="1:6" ht="9.75" customHeight="1">
      <c r="A36" s="35" t="s">
        <v>333</v>
      </c>
      <c r="B36" s="442">
        <v>90481</v>
      </c>
      <c r="C36" s="110">
        <v>95229</v>
      </c>
      <c r="D36" s="31">
        <f>+D32+D35</f>
        <v>95036</v>
      </c>
      <c r="E36" s="81">
        <v>5.2</v>
      </c>
      <c r="F36" s="81">
        <f t="shared" si="0"/>
        <v>-0.2026693549233869</v>
      </c>
    </row>
    <row r="37" spans="1:10" s="1" customFormat="1" ht="9.75" customHeight="1">
      <c r="A37" s="16" t="s">
        <v>96</v>
      </c>
      <c r="B37" s="10">
        <v>52025</v>
      </c>
      <c r="C37" s="112">
        <v>54837</v>
      </c>
      <c r="D37" s="10">
        <v>58869</v>
      </c>
      <c r="E37" s="25">
        <v>5.4</v>
      </c>
      <c r="F37" s="25">
        <f t="shared" si="0"/>
        <v>7.352699819464959</v>
      </c>
      <c r="G37" s="10"/>
      <c r="I37" s="10"/>
      <c r="J37" s="10"/>
    </row>
    <row r="38" spans="1:10" s="1" customFormat="1" ht="9.75" customHeight="1">
      <c r="A38" s="28" t="s">
        <v>3</v>
      </c>
      <c r="B38" s="80">
        <v>142506</v>
      </c>
      <c r="C38" s="110">
        <v>150066</v>
      </c>
      <c r="D38" s="31">
        <f>+D37+D36</f>
        <v>153905</v>
      </c>
      <c r="E38" s="81">
        <v>5.3</v>
      </c>
      <c r="F38" s="81">
        <f t="shared" si="0"/>
        <v>2.5582077219356876</v>
      </c>
      <c r="G38" s="10"/>
      <c r="I38" s="10"/>
      <c r="J38" s="10"/>
    </row>
    <row r="39" spans="1:6" ht="9" customHeight="1">
      <c r="A39" s="14"/>
      <c r="B39" s="11"/>
      <c r="C39" s="11"/>
      <c r="D39" s="11"/>
      <c r="E39" s="11"/>
      <c r="F39" s="11"/>
    </row>
    <row r="41" ht="9">
      <c r="A41" s="2" t="s">
        <v>43</v>
      </c>
    </row>
  </sheetData>
  <mergeCells count="3">
    <mergeCell ref="A5:A6"/>
    <mergeCell ref="B5:D5"/>
    <mergeCell ref="E5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G15" sqref="G15"/>
    </sheetView>
  </sheetViews>
  <sheetFormatPr defaultColWidth="9.33203125" defaultRowHeight="11.25"/>
  <cols>
    <col min="1" max="1" width="13.66015625" style="144" customWidth="1"/>
    <col min="2" max="2" width="8.33203125" style="144" customWidth="1"/>
    <col min="3" max="3" width="8.16015625" style="144" customWidth="1"/>
    <col min="4" max="4" width="7.5" style="144" customWidth="1"/>
    <col min="5" max="7" width="8.16015625" style="144" customWidth="1"/>
    <col min="8" max="9" width="7.5" style="144" customWidth="1"/>
    <col min="10" max="13" width="8.16015625" style="144" customWidth="1"/>
    <col min="14" max="16384" width="10.66015625" style="144" customWidth="1"/>
  </cols>
  <sheetData>
    <row r="1" ht="15" customHeight="1"/>
    <row r="2" spans="1:12" s="147" customFormat="1" ht="15" customHeight="1">
      <c r="A2" s="145" t="s">
        <v>347</v>
      </c>
      <c r="B2" s="146"/>
      <c r="C2" s="146"/>
      <c r="D2" s="146"/>
      <c r="E2" s="146"/>
      <c r="F2" s="146"/>
      <c r="G2" s="146"/>
      <c r="H2" s="146"/>
      <c r="J2" s="146"/>
      <c r="K2" s="146"/>
      <c r="L2" s="146"/>
    </row>
    <row r="3" spans="1:12" s="150" customFormat="1" ht="15" customHeight="1">
      <c r="A3" s="148"/>
      <c r="B3" s="149"/>
      <c r="C3" s="149"/>
      <c r="D3" s="149"/>
      <c r="E3" s="149"/>
      <c r="F3" s="149"/>
      <c r="G3" s="149"/>
      <c r="H3" s="149"/>
      <c r="J3" s="149"/>
      <c r="K3" s="149"/>
      <c r="L3" s="149"/>
    </row>
    <row r="4" spans="1:13" ht="15" customHeight="1">
      <c r="A4" s="151"/>
      <c r="B4" s="152"/>
      <c r="C4" s="152"/>
      <c r="D4" s="152"/>
      <c r="E4" s="152"/>
      <c r="F4" s="152"/>
      <c r="G4" s="152"/>
      <c r="H4" s="152"/>
      <c r="I4" s="153"/>
      <c r="J4" s="152"/>
      <c r="K4" s="152"/>
      <c r="L4" s="152"/>
      <c r="M4" s="153"/>
    </row>
    <row r="5" spans="1:13" ht="21" customHeight="1">
      <c r="A5" s="581" t="s">
        <v>389</v>
      </c>
      <c r="B5" s="583" t="s">
        <v>83</v>
      </c>
      <c r="C5" s="583"/>
      <c r="D5" s="583"/>
      <c r="E5" s="583"/>
      <c r="F5" s="583" t="s">
        <v>84</v>
      </c>
      <c r="G5" s="583"/>
      <c r="H5" s="583"/>
      <c r="I5" s="583"/>
      <c r="J5" s="584">
        <v>2001</v>
      </c>
      <c r="K5" s="584"/>
      <c r="L5" s="584"/>
      <c r="M5" s="584"/>
    </row>
    <row r="6" spans="1:13" ht="42" customHeight="1">
      <c r="A6" s="582"/>
      <c r="B6" s="234" t="s">
        <v>114</v>
      </c>
      <c r="C6" s="234" t="s">
        <v>115</v>
      </c>
      <c r="D6" s="234" t="s">
        <v>116</v>
      </c>
      <c r="E6" s="234" t="s">
        <v>3</v>
      </c>
      <c r="F6" s="234" t="s">
        <v>114</v>
      </c>
      <c r="G6" s="234" t="s">
        <v>115</v>
      </c>
      <c r="H6" s="234" t="s">
        <v>116</v>
      </c>
      <c r="I6" s="234" t="s">
        <v>3</v>
      </c>
      <c r="J6" s="234" t="s">
        <v>114</v>
      </c>
      <c r="K6" s="234" t="s">
        <v>115</v>
      </c>
      <c r="L6" s="234" t="s">
        <v>116</v>
      </c>
      <c r="M6" s="234" t="s">
        <v>3</v>
      </c>
    </row>
    <row r="7" spans="1:13" ht="30" customHeight="1">
      <c r="A7" s="579" t="s">
        <v>117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</row>
    <row r="8" spans="1:13" ht="19.5" customHeight="1">
      <c r="A8" s="154" t="s">
        <v>105</v>
      </c>
      <c r="B8" s="112">
        <v>12789</v>
      </c>
      <c r="C8" s="112">
        <v>761</v>
      </c>
      <c r="D8" s="112">
        <v>147</v>
      </c>
      <c r="E8" s="112">
        <v>13697</v>
      </c>
      <c r="F8" s="112">
        <v>13285</v>
      </c>
      <c r="G8" s="112">
        <v>1010</v>
      </c>
      <c r="H8" s="112">
        <v>20</v>
      </c>
      <c r="I8" s="112">
        <v>14315</v>
      </c>
      <c r="J8" s="112">
        <v>12712</v>
      </c>
      <c r="K8" s="112">
        <v>287</v>
      </c>
      <c r="L8" s="112">
        <v>7</v>
      </c>
      <c r="M8" s="112">
        <f>+J8+K8+L8</f>
        <v>13006</v>
      </c>
    </row>
    <row r="9" spans="1:13" ht="9">
      <c r="A9" s="154" t="s">
        <v>91</v>
      </c>
      <c r="B9" s="112">
        <v>2411</v>
      </c>
      <c r="C9" s="112">
        <v>7723</v>
      </c>
      <c r="D9" s="112">
        <v>1120</v>
      </c>
      <c r="E9" s="112">
        <v>11254</v>
      </c>
      <c r="F9" s="112">
        <v>2102</v>
      </c>
      <c r="G9" s="112">
        <v>7123</v>
      </c>
      <c r="H9" s="112">
        <v>2143</v>
      </c>
      <c r="I9" s="112">
        <v>11368</v>
      </c>
      <c r="J9" s="112">
        <v>2793</v>
      </c>
      <c r="K9" s="112">
        <v>6191</v>
      </c>
      <c r="L9" s="112">
        <v>1737</v>
      </c>
      <c r="M9" s="112">
        <f>+J9+K9+L9</f>
        <v>10721</v>
      </c>
    </row>
    <row r="10" spans="1:13" ht="9" customHeight="1">
      <c r="A10" s="154" t="s">
        <v>118</v>
      </c>
      <c r="B10" s="112">
        <v>626</v>
      </c>
      <c r="C10" s="112">
        <v>2433</v>
      </c>
      <c r="D10" s="112">
        <v>2825</v>
      </c>
      <c r="E10" s="112">
        <v>5884</v>
      </c>
      <c r="F10" s="112">
        <v>704</v>
      </c>
      <c r="G10" s="112">
        <v>3097</v>
      </c>
      <c r="H10" s="112">
        <v>1747</v>
      </c>
      <c r="I10" s="112">
        <v>5548</v>
      </c>
      <c r="J10" s="112">
        <v>998</v>
      </c>
      <c r="K10" s="112">
        <v>3443</v>
      </c>
      <c r="L10" s="112">
        <v>1597</v>
      </c>
      <c r="M10" s="112">
        <f>+J10+K10+L10</f>
        <v>6038</v>
      </c>
    </row>
    <row r="11" spans="1:15" s="156" customFormat="1" ht="9">
      <c r="A11" s="155" t="s">
        <v>119</v>
      </c>
      <c r="B11" s="110">
        <v>15826</v>
      </c>
      <c r="C11" s="110">
        <v>10917</v>
      </c>
      <c r="D11" s="110">
        <v>4092</v>
      </c>
      <c r="E11" s="110">
        <v>30835</v>
      </c>
      <c r="F11" s="110">
        <v>16091</v>
      </c>
      <c r="G11" s="110">
        <v>11230</v>
      </c>
      <c r="H11" s="110">
        <v>3910</v>
      </c>
      <c r="I11" s="110">
        <v>31231</v>
      </c>
      <c r="J11" s="110">
        <f>+J8+J9+J10</f>
        <v>16503</v>
      </c>
      <c r="K11" s="110">
        <f>+K8+K9+K10</f>
        <v>9921</v>
      </c>
      <c r="L11" s="110">
        <f>+L8+L9+L10</f>
        <v>3341</v>
      </c>
      <c r="M11" s="110">
        <f>+M8+M9+M10</f>
        <v>29765</v>
      </c>
      <c r="O11" s="144"/>
    </row>
    <row r="12" spans="1:13" ht="30" customHeight="1">
      <c r="A12" s="580" t="s">
        <v>0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</row>
    <row r="13" spans="1:13" ht="19.5" customHeight="1">
      <c r="A13" s="154" t="s">
        <v>105</v>
      </c>
      <c r="B13" s="112">
        <v>16985</v>
      </c>
      <c r="C13" s="112">
        <v>8177</v>
      </c>
      <c r="D13" s="112">
        <v>1030</v>
      </c>
      <c r="E13" s="112">
        <v>26192</v>
      </c>
      <c r="F13" s="112">
        <v>17311</v>
      </c>
      <c r="G13" s="112">
        <v>7789</v>
      </c>
      <c r="H13" s="112">
        <v>999</v>
      </c>
      <c r="I13" s="112">
        <v>26099</v>
      </c>
      <c r="J13" s="112">
        <v>17523</v>
      </c>
      <c r="K13" s="112">
        <v>8092</v>
      </c>
      <c r="L13" s="112">
        <v>935</v>
      </c>
      <c r="M13" s="157">
        <f>+J13+K13+L13</f>
        <v>26550</v>
      </c>
    </row>
    <row r="14" spans="1:13" ht="9">
      <c r="A14" s="154" t="s">
        <v>91</v>
      </c>
      <c r="B14" s="112">
        <v>4703</v>
      </c>
      <c r="C14" s="112">
        <v>13941</v>
      </c>
      <c r="D14" s="112">
        <v>4569</v>
      </c>
      <c r="E14" s="112">
        <v>23213</v>
      </c>
      <c r="F14" s="112">
        <v>6227</v>
      </c>
      <c r="G14" s="112">
        <v>15986</v>
      </c>
      <c r="H14" s="112">
        <v>4975</v>
      </c>
      <c r="I14" s="112">
        <v>27188</v>
      </c>
      <c r="J14" s="112">
        <v>7059</v>
      </c>
      <c r="K14" s="112">
        <v>16849</v>
      </c>
      <c r="L14" s="112">
        <v>4111</v>
      </c>
      <c r="M14" s="157">
        <f>+J14+K14+L14</f>
        <v>28019</v>
      </c>
    </row>
    <row r="15" spans="1:13" ht="9" customHeight="1">
      <c r="A15" s="154" t="s">
        <v>118</v>
      </c>
      <c r="B15" s="112">
        <v>1010</v>
      </c>
      <c r="C15" s="112">
        <v>3306</v>
      </c>
      <c r="D15" s="112">
        <v>5925</v>
      </c>
      <c r="E15" s="112">
        <v>10241</v>
      </c>
      <c r="F15" s="112">
        <v>999</v>
      </c>
      <c r="G15" s="112">
        <v>3894</v>
      </c>
      <c r="H15" s="112">
        <v>5818</v>
      </c>
      <c r="I15" s="112">
        <v>10711</v>
      </c>
      <c r="J15" s="112">
        <v>1395</v>
      </c>
      <c r="K15" s="112">
        <v>4187</v>
      </c>
      <c r="L15" s="112">
        <v>5120</v>
      </c>
      <c r="M15" s="157">
        <f>+J15+K15+L15</f>
        <v>10702</v>
      </c>
    </row>
    <row r="16" spans="1:13" ht="9">
      <c r="A16" s="155" t="s">
        <v>120</v>
      </c>
      <c r="B16" s="110">
        <v>22698</v>
      </c>
      <c r="C16" s="110">
        <v>25424</v>
      </c>
      <c r="D16" s="110">
        <v>11524</v>
      </c>
      <c r="E16" s="110">
        <v>59646</v>
      </c>
      <c r="F16" s="110">
        <v>24537</v>
      </c>
      <c r="G16" s="110">
        <v>27669</v>
      </c>
      <c r="H16" s="110">
        <v>11792</v>
      </c>
      <c r="I16" s="110">
        <v>63998</v>
      </c>
      <c r="J16" s="110">
        <f>+J13+J14+J15</f>
        <v>25977</v>
      </c>
      <c r="K16" s="110">
        <f>+K13+K14+K15</f>
        <v>29128</v>
      </c>
      <c r="L16" s="110">
        <f>+L13+L14+L15</f>
        <v>10166</v>
      </c>
      <c r="M16" s="110">
        <f>+M13+M14+M15</f>
        <v>65271</v>
      </c>
    </row>
    <row r="17" spans="1:13" ht="30" customHeight="1">
      <c r="A17" s="580" t="s">
        <v>53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</row>
    <row r="18" spans="1:13" s="158" customFormat="1" ht="19.5" customHeight="1">
      <c r="A18" s="154" t="s">
        <v>105</v>
      </c>
      <c r="B18" s="89">
        <v>29774</v>
      </c>
      <c r="C18" s="89">
        <v>8938</v>
      </c>
      <c r="D18" s="89">
        <v>1177</v>
      </c>
      <c r="E18" s="89">
        <v>39889</v>
      </c>
      <c r="F18" s="112">
        <v>30596</v>
      </c>
      <c r="G18" s="112">
        <v>8799</v>
      </c>
      <c r="H18" s="112">
        <v>1019</v>
      </c>
      <c r="I18" s="112">
        <v>40414</v>
      </c>
      <c r="J18" s="157">
        <f aca="true" t="shared" si="0" ref="J18:M21">+J8+J13</f>
        <v>30235</v>
      </c>
      <c r="K18" s="157">
        <f t="shared" si="0"/>
        <v>8379</v>
      </c>
      <c r="L18" s="157">
        <f t="shared" si="0"/>
        <v>942</v>
      </c>
      <c r="M18" s="157">
        <f t="shared" si="0"/>
        <v>39556</v>
      </c>
    </row>
    <row r="19" spans="1:13" ht="9">
      <c r="A19" s="154" t="s">
        <v>91</v>
      </c>
      <c r="B19" s="89">
        <v>7114</v>
      </c>
      <c r="C19" s="89">
        <v>21664</v>
      </c>
      <c r="D19" s="89">
        <v>5689</v>
      </c>
      <c r="E19" s="89">
        <v>34467</v>
      </c>
      <c r="F19" s="112">
        <v>8329</v>
      </c>
      <c r="G19" s="112">
        <v>23109</v>
      </c>
      <c r="H19" s="112">
        <v>7118</v>
      </c>
      <c r="I19" s="112">
        <v>38556</v>
      </c>
      <c r="J19" s="157">
        <f t="shared" si="0"/>
        <v>9852</v>
      </c>
      <c r="K19" s="157">
        <f t="shared" si="0"/>
        <v>23040</v>
      </c>
      <c r="L19" s="157">
        <f t="shared" si="0"/>
        <v>5848</v>
      </c>
      <c r="M19" s="157">
        <f t="shared" si="0"/>
        <v>38740</v>
      </c>
    </row>
    <row r="20" spans="1:13" ht="9" customHeight="1">
      <c r="A20" s="154" t="s">
        <v>118</v>
      </c>
      <c r="B20" s="89">
        <v>1636</v>
      </c>
      <c r="C20" s="89">
        <v>5739</v>
      </c>
      <c r="D20" s="89">
        <v>8750</v>
      </c>
      <c r="E20" s="89">
        <v>16125</v>
      </c>
      <c r="F20" s="112">
        <v>1703</v>
      </c>
      <c r="G20" s="112">
        <v>6991</v>
      </c>
      <c r="H20" s="112">
        <v>7565</v>
      </c>
      <c r="I20" s="112">
        <v>16259</v>
      </c>
      <c r="J20" s="157">
        <f t="shared" si="0"/>
        <v>2393</v>
      </c>
      <c r="K20" s="157">
        <f t="shared" si="0"/>
        <v>7630</v>
      </c>
      <c r="L20" s="157">
        <f t="shared" si="0"/>
        <v>6717</v>
      </c>
      <c r="M20" s="157">
        <f t="shared" si="0"/>
        <v>16740</v>
      </c>
    </row>
    <row r="21" spans="1:13" s="158" customFormat="1" ht="9">
      <c r="A21" s="159" t="s">
        <v>119</v>
      </c>
      <c r="B21" s="110">
        <v>38524</v>
      </c>
      <c r="C21" s="110">
        <v>36341</v>
      </c>
      <c r="D21" s="110">
        <v>15616</v>
      </c>
      <c r="E21" s="110">
        <v>90481</v>
      </c>
      <c r="F21" s="110">
        <v>40628</v>
      </c>
      <c r="G21" s="110">
        <v>38899</v>
      </c>
      <c r="H21" s="110">
        <v>15702</v>
      </c>
      <c r="I21" s="110">
        <v>95229</v>
      </c>
      <c r="J21" s="160">
        <f t="shared" si="0"/>
        <v>42480</v>
      </c>
      <c r="K21" s="160">
        <f t="shared" si="0"/>
        <v>39049</v>
      </c>
      <c r="L21" s="160">
        <f t="shared" si="0"/>
        <v>13507</v>
      </c>
      <c r="M21" s="160">
        <f t="shared" si="0"/>
        <v>95036</v>
      </c>
    </row>
    <row r="22" spans="1:13" ht="9" customHeight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ht="9.75" customHeight="1"/>
    <row r="24" ht="9">
      <c r="A24" s="144" t="s">
        <v>43</v>
      </c>
    </row>
  </sheetData>
  <mergeCells count="7">
    <mergeCell ref="A7:M7"/>
    <mergeCell ref="A12:M12"/>
    <mergeCell ref="A17:M17"/>
    <mergeCell ref="A5:A6"/>
    <mergeCell ref="B5:E5"/>
    <mergeCell ref="F5:I5"/>
    <mergeCell ref="J5:M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G15" sqref="G15"/>
    </sheetView>
  </sheetViews>
  <sheetFormatPr defaultColWidth="9.33203125" defaultRowHeight="11.25"/>
  <cols>
    <col min="1" max="1" width="21.83203125" style="144" customWidth="1"/>
    <col min="2" max="3" width="22.33203125" style="163" customWidth="1"/>
    <col min="4" max="4" width="0.65625" style="163" customWidth="1"/>
    <col min="5" max="5" width="22.33203125" style="164" customWidth="1"/>
    <col min="6" max="6" width="20" style="164" customWidth="1"/>
    <col min="7" max="16384" width="10.66015625" style="144" customWidth="1"/>
  </cols>
  <sheetData>
    <row r="1" ht="15" customHeight="1"/>
    <row r="2" spans="1:6" s="147" customFormat="1" ht="15" customHeight="1">
      <c r="A2" s="145" t="s">
        <v>348</v>
      </c>
      <c r="B2" s="146"/>
      <c r="C2" s="146"/>
      <c r="D2" s="146"/>
      <c r="E2" s="165"/>
      <c r="F2" s="165"/>
    </row>
    <row r="3" spans="1:6" s="147" customFormat="1" ht="15" customHeight="1">
      <c r="A3" s="145"/>
      <c r="B3" s="146"/>
      <c r="C3" s="146"/>
      <c r="D3" s="146"/>
      <c r="E3" s="165"/>
      <c r="F3" s="165"/>
    </row>
    <row r="4" spans="1:6" ht="15" customHeight="1">
      <c r="A4" s="151"/>
      <c r="B4" s="152"/>
      <c r="C4" s="152"/>
      <c r="D4" s="152"/>
      <c r="E4" s="166"/>
      <c r="F4" s="166"/>
    </row>
    <row r="5" spans="1:6" ht="24.75" customHeight="1">
      <c r="A5" s="585" t="s">
        <v>121</v>
      </c>
      <c r="B5" s="587" t="s">
        <v>122</v>
      </c>
      <c r="C5" s="587"/>
      <c r="D5" s="465"/>
      <c r="E5" s="588" t="s">
        <v>30</v>
      </c>
      <c r="F5" s="588"/>
    </row>
    <row r="6" spans="1:6" ht="20.25" customHeight="1">
      <c r="A6" s="586"/>
      <c r="B6" s="167" t="s">
        <v>3</v>
      </c>
      <c r="C6" s="167" t="s">
        <v>123</v>
      </c>
      <c r="D6" s="167"/>
      <c r="E6" s="167" t="s">
        <v>3</v>
      </c>
      <c r="F6" s="167" t="s">
        <v>123</v>
      </c>
    </row>
    <row r="7" spans="1:6" ht="30" customHeight="1">
      <c r="A7" s="168" t="s">
        <v>1</v>
      </c>
      <c r="B7" s="169"/>
      <c r="C7" s="169"/>
      <c r="D7" s="169"/>
      <c r="E7" s="170"/>
      <c r="F7" s="170"/>
    </row>
    <row r="8" spans="1:6" ht="9.75" customHeight="1">
      <c r="A8" s="171">
        <v>1998</v>
      </c>
      <c r="B8" s="172">
        <v>31999</v>
      </c>
      <c r="C8" s="172">
        <v>13615</v>
      </c>
      <c r="D8" s="172"/>
      <c r="E8" s="173">
        <v>2.3</v>
      </c>
      <c r="F8" s="173">
        <v>-0.5</v>
      </c>
    </row>
    <row r="9" spans="1:6" ht="9.75" customHeight="1">
      <c r="A9" s="171">
        <v>1999</v>
      </c>
      <c r="B9" s="172">
        <v>30835</v>
      </c>
      <c r="C9" s="172">
        <v>13697</v>
      </c>
      <c r="D9" s="172"/>
      <c r="E9" s="173">
        <v>-3.6</v>
      </c>
      <c r="F9" s="173">
        <v>0.6</v>
      </c>
    </row>
    <row r="10" spans="1:6" ht="9.75" customHeight="1">
      <c r="A10" s="171">
        <v>2000</v>
      </c>
      <c r="B10" s="174">
        <v>31231</v>
      </c>
      <c r="C10" s="174">
        <v>14315</v>
      </c>
      <c r="D10" s="174"/>
      <c r="E10" s="175">
        <v>1.3</v>
      </c>
      <c r="F10" s="175">
        <v>4.5</v>
      </c>
    </row>
    <row r="11" spans="1:6" ht="9.75" customHeight="1">
      <c r="A11" s="171">
        <v>2001</v>
      </c>
      <c r="B11" s="93">
        <v>29765</v>
      </c>
      <c r="C11" s="93">
        <v>13006</v>
      </c>
      <c r="D11" s="93"/>
      <c r="E11" s="175">
        <f>+((B11/B10)*100)-100</f>
        <v>-4.694053984822773</v>
      </c>
      <c r="F11" s="175">
        <f>+((C11/C10)*100)-100</f>
        <v>-9.144254278728596</v>
      </c>
    </row>
    <row r="12" spans="1:6" ht="30" customHeight="1">
      <c r="A12" s="168" t="s">
        <v>10</v>
      </c>
      <c r="B12" s="169"/>
      <c r="C12" s="169"/>
      <c r="D12" s="169"/>
      <c r="E12" s="170"/>
      <c r="F12" s="170"/>
    </row>
    <row r="13" spans="1:6" ht="9.75" customHeight="1">
      <c r="A13" s="171">
        <v>1998</v>
      </c>
      <c r="B13" s="172">
        <v>52852</v>
      </c>
      <c r="C13" s="172">
        <v>24406</v>
      </c>
      <c r="D13" s="172"/>
      <c r="E13" s="176" t="s">
        <v>24</v>
      </c>
      <c r="F13" s="176" t="s">
        <v>24</v>
      </c>
    </row>
    <row r="14" spans="1:6" ht="9.75" customHeight="1">
      <c r="A14" s="171">
        <v>1999</v>
      </c>
      <c r="B14" s="172">
        <v>52025</v>
      </c>
      <c r="C14" s="172">
        <v>25209</v>
      </c>
      <c r="D14" s="172"/>
      <c r="E14" s="173">
        <v>-1.6</v>
      </c>
      <c r="F14" s="173">
        <v>2.4</v>
      </c>
    </row>
    <row r="15" spans="1:6" ht="9.75" customHeight="1">
      <c r="A15" s="171">
        <v>2000</v>
      </c>
      <c r="B15" s="177">
        <v>54837</v>
      </c>
      <c r="C15" s="177">
        <v>25696</v>
      </c>
      <c r="D15" s="177"/>
      <c r="E15" s="175">
        <v>5.4</v>
      </c>
      <c r="F15" s="175">
        <v>1.9</v>
      </c>
    </row>
    <row r="16" spans="1:6" ht="9.75" customHeight="1">
      <c r="A16" s="171">
        <v>2001</v>
      </c>
      <c r="B16" s="93">
        <v>58869</v>
      </c>
      <c r="C16" s="93">
        <v>27146</v>
      </c>
      <c r="D16" s="93"/>
      <c r="E16" s="175">
        <f>+((B16/B15)*100)-100</f>
        <v>7.352699819464959</v>
      </c>
      <c r="F16" s="175">
        <f>+((C16/C15)*100)-100</f>
        <v>5.642901618929017</v>
      </c>
    </row>
    <row r="17" spans="1:6" ht="30" customHeight="1">
      <c r="A17" s="168" t="s">
        <v>0</v>
      </c>
      <c r="B17" s="169"/>
      <c r="C17" s="169"/>
      <c r="D17" s="169"/>
      <c r="E17" s="170"/>
      <c r="F17" s="170"/>
    </row>
    <row r="18" spans="1:6" ht="9.75" customHeight="1">
      <c r="A18" s="171">
        <v>1998</v>
      </c>
      <c r="B18" s="93">
        <v>61117</v>
      </c>
      <c r="C18" s="93">
        <v>27333</v>
      </c>
      <c r="D18" s="93"/>
      <c r="E18" s="164">
        <v>-0.5</v>
      </c>
      <c r="F18" s="164">
        <v>-1</v>
      </c>
    </row>
    <row r="19" spans="1:6" ht="9.75" customHeight="1">
      <c r="A19" s="171">
        <v>1999</v>
      </c>
      <c r="B19" s="93">
        <v>59646</v>
      </c>
      <c r="C19" s="93">
        <v>26192</v>
      </c>
      <c r="D19" s="93"/>
      <c r="E19" s="164">
        <v>-2.4</v>
      </c>
      <c r="F19" s="164">
        <v>-4.2</v>
      </c>
    </row>
    <row r="20" spans="1:6" ht="9.75" customHeight="1">
      <c r="A20" s="171">
        <v>2000</v>
      </c>
      <c r="B20" s="174">
        <v>63998</v>
      </c>
      <c r="C20" s="174">
        <v>26099</v>
      </c>
      <c r="D20" s="174"/>
      <c r="E20" s="175">
        <v>7.3</v>
      </c>
      <c r="F20" s="175">
        <v>-0.4</v>
      </c>
    </row>
    <row r="21" spans="1:9" ht="9.75" customHeight="1">
      <c r="A21" s="171">
        <v>2001</v>
      </c>
      <c r="B21" s="93">
        <v>65271</v>
      </c>
      <c r="C21" s="93">
        <v>26550</v>
      </c>
      <c r="D21" s="93"/>
      <c r="E21" s="175">
        <f>+((B21/B20)*100)-100</f>
        <v>1.9891246601456203</v>
      </c>
      <c r="F21" s="175">
        <f>+((C21/C20)*100)-100</f>
        <v>1.728035556917888</v>
      </c>
      <c r="H21" s="164"/>
      <c r="I21" s="164"/>
    </row>
    <row r="22" spans="1:6" ht="30" customHeight="1">
      <c r="A22" s="168" t="s">
        <v>53</v>
      </c>
      <c r="B22" s="169"/>
      <c r="C22" s="169"/>
      <c r="D22" s="169"/>
      <c r="E22" s="170"/>
      <c r="F22" s="170"/>
    </row>
    <row r="23" spans="1:6" ht="9.75" customHeight="1">
      <c r="A23" s="171">
        <v>1998</v>
      </c>
      <c r="B23" s="174">
        <v>145968</v>
      </c>
      <c r="C23" s="174">
        <v>65354</v>
      </c>
      <c r="D23" s="174"/>
      <c r="E23" s="176" t="s">
        <v>24</v>
      </c>
      <c r="F23" s="176" t="s">
        <v>24</v>
      </c>
    </row>
    <row r="24" spans="1:6" ht="9.75" customHeight="1">
      <c r="A24" s="171">
        <v>1999</v>
      </c>
      <c r="B24" s="174">
        <v>142506</v>
      </c>
      <c r="C24" s="174">
        <v>65098</v>
      </c>
      <c r="D24" s="174"/>
      <c r="E24" s="164">
        <v>-2.4</v>
      </c>
      <c r="F24" s="164">
        <v>-0.7</v>
      </c>
    </row>
    <row r="25" spans="1:6" ht="9.75" customHeight="1">
      <c r="A25" s="171">
        <v>2000</v>
      </c>
      <c r="B25" s="177">
        <v>150066</v>
      </c>
      <c r="C25" s="177">
        <v>66110</v>
      </c>
      <c r="D25" s="177"/>
      <c r="E25" s="175">
        <v>5.3</v>
      </c>
      <c r="F25" s="175">
        <v>1.6</v>
      </c>
    </row>
    <row r="26" spans="1:6" ht="9.75" customHeight="1">
      <c r="A26" s="171">
        <v>2001</v>
      </c>
      <c r="B26" s="177">
        <f>+B11+B16+B21</f>
        <v>153905</v>
      </c>
      <c r="C26" s="177">
        <f>+C11+C16+C21</f>
        <v>66702</v>
      </c>
      <c r="D26" s="177"/>
      <c r="E26" s="175">
        <f>+((B26/B25)*100)-100</f>
        <v>2.5582077219356876</v>
      </c>
      <c r="F26" s="175">
        <f>+((C26/C25)*100)-100</f>
        <v>0.8954772349114961</v>
      </c>
    </row>
    <row r="27" spans="1:6" ht="9" customHeight="1">
      <c r="A27" s="161"/>
      <c r="B27" s="162"/>
      <c r="C27" s="162"/>
      <c r="D27" s="162"/>
      <c r="E27" s="178"/>
      <c r="F27" s="178"/>
    </row>
    <row r="28" spans="1:6" s="182" customFormat="1" ht="17.25" customHeight="1">
      <c r="A28" s="179"/>
      <c r="B28" s="180"/>
      <c r="C28" s="180"/>
      <c r="D28" s="180"/>
      <c r="E28" s="181"/>
      <c r="F28" s="181"/>
    </row>
    <row r="29" ht="8.25" customHeight="1">
      <c r="A29" s="183"/>
    </row>
    <row r="30" spans="1:6" ht="8.25" customHeight="1">
      <c r="A30" s="184"/>
      <c r="B30" s="185"/>
      <c r="C30" s="185"/>
      <c r="D30" s="185"/>
      <c r="E30" s="186"/>
      <c r="F30" s="186"/>
    </row>
    <row r="31" spans="1:6" ht="8.25" customHeight="1">
      <c r="A31" s="184"/>
      <c r="B31" s="185"/>
      <c r="C31" s="185"/>
      <c r="D31" s="185"/>
      <c r="E31" s="186"/>
      <c r="F31" s="186"/>
    </row>
    <row r="32" spans="1:6" ht="8.25" customHeight="1">
      <c r="A32" s="184"/>
      <c r="B32" s="185"/>
      <c r="C32" s="185"/>
      <c r="D32" s="185"/>
      <c r="E32" s="186"/>
      <c r="F32" s="186"/>
    </row>
    <row r="33" spans="1:6" ht="8.25" customHeight="1">
      <c r="A33" s="184"/>
      <c r="B33" s="185"/>
      <c r="C33" s="185"/>
      <c r="D33" s="185"/>
      <c r="E33" s="186"/>
      <c r="F33" s="186"/>
    </row>
    <row r="34" ht="8.25" customHeight="1"/>
  </sheetData>
  <mergeCells count="3">
    <mergeCell ref="A5:A6"/>
    <mergeCell ref="B5:C5"/>
    <mergeCell ref="E5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G15" sqref="G15"/>
    </sheetView>
  </sheetViews>
  <sheetFormatPr defaultColWidth="9.33203125" defaultRowHeight="11.25"/>
  <cols>
    <col min="1" max="1" width="21.16015625" style="187" customWidth="1"/>
    <col min="2" max="5" width="11.83203125" style="187" customWidth="1"/>
    <col min="6" max="6" width="0.82421875" style="187" customWidth="1"/>
    <col min="7" max="8" width="9.83203125" style="187" customWidth="1"/>
    <col min="9" max="9" width="9.5" style="187" customWidth="1"/>
    <col min="10" max="10" width="11" style="187" customWidth="1"/>
    <col min="11" max="11" width="10.66015625" style="187" customWidth="1"/>
    <col min="12" max="12" width="12" style="188" bestFit="1" customWidth="1"/>
    <col min="13" max="16384" width="10.66015625" style="187" customWidth="1"/>
  </cols>
  <sheetData>
    <row r="1" ht="17.25" customHeight="1">
      <c r="A1" s="147"/>
    </row>
    <row r="2" ht="15" customHeight="1">
      <c r="A2" s="147" t="s">
        <v>349</v>
      </c>
    </row>
    <row r="3" ht="15" customHeight="1"/>
    <row r="4" spans="1:10" ht="1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36" customHeight="1">
      <c r="A5" s="590" t="s">
        <v>124</v>
      </c>
      <c r="B5" s="584" t="s">
        <v>36</v>
      </c>
      <c r="C5" s="584"/>
      <c r="D5" s="584"/>
      <c r="E5" s="584"/>
      <c r="F5" s="190"/>
      <c r="G5" s="584" t="s">
        <v>5</v>
      </c>
      <c r="H5" s="584"/>
      <c r="I5" s="584"/>
      <c r="J5" s="584"/>
    </row>
    <row r="6" spans="1:10" ht="36.75" customHeight="1">
      <c r="A6" s="591"/>
      <c r="B6" s="473" t="s">
        <v>125</v>
      </c>
      <c r="C6" s="474" t="s">
        <v>67</v>
      </c>
      <c r="D6" s="474" t="s">
        <v>51</v>
      </c>
      <c r="E6" s="474" t="s">
        <v>3</v>
      </c>
      <c r="F6" s="277"/>
      <c r="G6" s="473" t="s">
        <v>125</v>
      </c>
      <c r="H6" s="473" t="s">
        <v>67</v>
      </c>
      <c r="I6" s="474" t="s">
        <v>51</v>
      </c>
      <c r="J6" s="474" t="s">
        <v>3</v>
      </c>
    </row>
    <row r="7" spans="1:10" ht="6.75" customHeight="1">
      <c r="A7" s="191"/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2.75">
      <c r="A8" s="589" t="s">
        <v>34</v>
      </c>
      <c r="B8" s="589"/>
      <c r="C8" s="589"/>
      <c r="D8" s="589"/>
      <c r="E8" s="589"/>
      <c r="F8" s="589"/>
      <c r="G8" s="589"/>
      <c r="H8" s="589"/>
      <c r="I8" s="589"/>
      <c r="J8" s="589"/>
    </row>
    <row r="9" spans="1:10" ht="7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9.75" customHeight="1">
      <c r="A10" s="144" t="s">
        <v>126</v>
      </c>
      <c r="B10" s="112">
        <v>92493</v>
      </c>
      <c r="C10" s="112">
        <v>206034</v>
      </c>
      <c r="D10" s="112">
        <v>1385299</v>
      </c>
      <c r="E10" s="157">
        <v>1683826</v>
      </c>
      <c r="F10" s="157"/>
      <c r="G10" s="192">
        <f>+((B10/E10)*100)</f>
        <v>5.493026001498967</v>
      </c>
      <c r="H10" s="192">
        <v>12.2</v>
      </c>
      <c r="I10" s="192">
        <v>82.3</v>
      </c>
      <c r="J10" s="192">
        <v>100</v>
      </c>
    </row>
    <row r="11" spans="1:10" ht="9.75" customHeight="1">
      <c r="A11" s="144" t="s">
        <v>127</v>
      </c>
      <c r="B11" s="112">
        <v>278726</v>
      </c>
      <c r="C11" s="112">
        <v>447976</v>
      </c>
      <c r="D11" s="112">
        <v>2065827</v>
      </c>
      <c r="E11" s="157">
        <v>2792529</v>
      </c>
      <c r="F11" s="157"/>
      <c r="G11" s="192">
        <v>10</v>
      </c>
      <c r="H11" s="192">
        <v>16</v>
      </c>
      <c r="I11" s="192">
        <v>74</v>
      </c>
      <c r="J11" s="192">
        <v>100</v>
      </c>
    </row>
    <row r="12" spans="1:10" ht="9.75" customHeight="1">
      <c r="A12" s="144" t="s">
        <v>392</v>
      </c>
      <c r="B12" s="112">
        <v>31692</v>
      </c>
      <c r="C12" s="112">
        <v>27525</v>
      </c>
      <c r="D12" s="112">
        <v>29425</v>
      </c>
      <c r="E12" s="157">
        <f>+B12+C12+D12</f>
        <v>88642</v>
      </c>
      <c r="F12" s="157"/>
      <c r="G12" s="192">
        <f>+(B12/E12)*100</f>
        <v>35.75280341147537</v>
      </c>
      <c r="H12" s="192">
        <f>+(C12/E12)*100</f>
        <v>31.051871573294825</v>
      </c>
      <c r="I12" s="192">
        <f>+(D12/E12)*100</f>
        <v>33.1953250152298</v>
      </c>
      <c r="J12" s="192">
        <f>+G12+H12+I12</f>
        <v>100</v>
      </c>
    </row>
    <row r="13" spans="1:14" ht="9.75" customHeight="1">
      <c r="A13" s="144" t="s">
        <v>393</v>
      </c>
      <c r="B13" s="112">
        <v>1332</v>
      </c>
      <c r="C13" s="112">
        <v>4019</v>
      </c>
      <c r="D13" s="112">
        <v>25703</v>
      </c>
      <c r="E13" s="157">
        <f>+B13+C13+D13</f>
        <v>31054</v>
      </c>
      <c r="F13" s="157"/>
      <c r="G13" s="192">
        <f>+(B13/E13)*100</f>
        <v>4.289302505313325</v>
      </c>
      <c r="H13" s="192">
        <f>+(C13/E13)*100</f>
        <v>12.94197204868938</v>
      </c>
      <c r="I13" s="192">
        <f>+(D13/E13)*100</f>
        <v>82.76872544599729</v>
      </c>
      <c r="J13" s="192">
        <f>+G13+H13+I13</f>
        <v>100</v>
      </c>
      <c r="L13" s="467"/>
      <c r="M13" s="467"/>
      <c r="N13" s="467"/>
    </row>
    <row r="14" spans="1:10" ht="9.75" customHeight="1">
      <c r="A14" s="144" t="s">
        <v>129</v>
      </c>
      <c r="B14" s="112">
        <v>66346</v>
      </c>
      <c r="C14" s="112">
        <v>231718</v>
      </c>
      <c r="D14" s="112">
        <v>271920</v>
      </c>
      <c r="E14" s="157">
        <v>569984</v>
      </c>
      <c r="F14" s="157"/>
      <c r="G14" s="192">
        <v>11.6</v>
      </c>
      <c r="H14" s="192">
        <v>40.7</v>
      </c>
      <c r="I14" s="192">
        <v>47.7</v>
      </c>
      <c r="J14" s="192">
        <v>100</v>
      </c>
    </row>
    <row r="15" spans="1:10" ht="9.75" customHeight="1">
      <c r="A15" s="144" t="s">
        <v>130</v>
      </c>
      <c r="B15" s="112">
        <v>42858</v>
      </c>
      <c r="C15" s="112">
        <v>123768</v>
      </c>
      <c r="D15" s="112">
        <v>148319</v>
      </c>
      <c r="E15" s="157">
        <v>314945</v>
      </c>
      <c r="F15" s="157"/>
      <c r="G15" s="192">
        <v>13.6</v>
      </c>
      <c r="H15" s="192">
        <v>39.3</v>
      </c>
      <c r="I15" s="192">
        <v>47.1</v>
      </c>
      <c r="J15" s="192">
        <v>100</v>
      </c>
    </row>
    <row r="16" spans="1:10" ht="9.75" customHeight="1">
      <c r="A16" s="144" t="s">
        <v>131</v>
      </c>
      <c r="B16" s="112">
        <v>65060</v>
      </c>
      <c r="C16" s="112">
        <v>145388</v>
      </c>
      <c r="D16" s="112">
        <v>172052</v>
      </c>
      <c r="E16" s="157">
        <v>382500</v>
      </c>
      <c r="F16" s="157"/>
      <c r="G16" s="192">
        <v>17</v>
      </c>
      <c r="H16" s="192">
        <v>38</v>
      </c>
      <c r="I16" s="192">
        <v>45</v>
      </c>
      <c r="J16" s="192">
        <v>100</v>
      </c>
    </row>
    <row r="17" spans="1:10" ht="9.75" customHeight="1">
      <c r="A17" s="144" t="s">
        <v>132</v>
      </c>
      <c r="B17" s="112">
        <v>134684</v>
      </c>
      <c r="C17" s="112">
        <v>340579</v>
      </c>
      <c r="D17" s="112">
        <v>507221</v>
      </c>
      <c r="E17" s="157">
        <v>982484</v>
      </c>
      <c r="F17" s="157"/>
      <c r="G17" s="192">
        <v>13.7</v>
      </c>
      <c r="H17" s="192">
        <v>34.7</v>
      </c>
      <c r="I17" s="192">
        <v>51.6</v>
      </c>
      <c r="J17" s="192">
        <v>100</v>
      </c>
    </row>
    <row r="18" spans="1:10" ht="9.75" customHeight="1">
      <c r="A18" s="144" t="s">
        <v>133</v>
      </c>
      <c r="B18" s="112">
        <v>137785</v>
      </c>
      <c r="C18" s="112">
        <v>428947</v>
      </c>
      <c r="D18" s="112">
        <v>240197</v>
      </c>
      <c r="E18" s="157">
        <v>806929</v>
      </c>
      <c r="F18" s="157"/>
      <c r="G18" s="192">
        <v>17.1</v>
      </c>
      <c r="H18" s="192">
        <v>53.2</v>
      </c>
      <c r="I18" s="192">
        <v>29.8</v>
      </c>
      <c r="J18" s="192">
        <v>100</v>
      </c>
    </row>
    <row r="19" spans="1:10" ht="9.75" customHeight="1">
      <c r="A19" s="144" t="s">
        <v>134</v>
      </c>
      <c r="B19" s="112">
        <v>17557</v>
      </c>
      <c r="C19" s="112">
        <v>110334</v>
      </c>
      <c r="D19" s="112">
        <v>26165</v>
      </c>
      <c r="E19" s="157">
        <v>154056</v>
      </c>
      <c r="F19" s="157"/>
      <c r="G19" s="192">
        <v>11.4</v>
      </c>
      <c r="H19" s="192">
        <v>71.6</v>
      </c>
      <c r="I19" s="192">
        <v>17</v>
      </c>
      <c r="J19" s="192">
        <v>100</v>
      </c>
    </row>
    <row r="20" spans="1:10" ht="9.75" customHeight="1">
      <c r="A20" s="144" t="s">
        <v>135</v>
      </c>
      <c r="B20" s="112">
        <v>13981</v>
      </c>
      <c r="C20" s="112">
        <v>98265</v>
      </c>
      <c r="D20" s="112">
        <v>40740</v>
      </c>
      <c r="E20" s="157">
        <v>152986</v>
      </c>
      <c r="F20" s="157"/>
      <c r="G20" s="192">
        <v>9.1</v>
      </c>
      <c r="H20" s="192">
        <v>64.2</v>
      </c>
      <c r="I20" s="192">
        <v>26.6</v>
      </c>
      <c r="J20" s="192">
        <v>100</v>
      </c>
    </row>
    <row r="21" spans="1:10" ht="9.75" customHeight="1">
      <c r="A21" s="144" t="s">
        <v>136</v>
      </c>
      <c r="B21" s="112">
        <v>1148558</v>
      </c>
      <c r="C21" s="112">
        <v>439036</v>
      </c>
      <c r="D21" s="112">
        <v>720961</v>
      </c>
      <c r="E21" s="157">
        <v>2308555</v>
      </c>
      <c r="F21" s="157"/>
      <c r="G21" s="192">
        <v>49.8</v>
      </c>
      <c r="H21" s="192">
        <v>19</v>
      </c>
      <c r="I21" s="192">
        <v>31.2</v>
      </c>
      <c r="J21" s="192">
        <v>100</v>
      </c>
    </row>
    <row r="22" spans="1:10" ht="9.75" customHeight="1">
      <c r="A22" s="144" t="s">
        <v>137</v>
      </c>
      <c r="B22" s="112">
        <v>27137</v>
      </c>
      <c r="C22" s="112">
        <v>97044</v>
      </c>
      <c r="D22" s="112">
        <v>101489</v>
      </c>
      <c r="E22" s="157">
        <v>225670</v>
      </c>
      <c r="F22" s="157"/>
      <c r="G22" s="192">
        <v>12</v>
      </c>
      <c r="H22" s="192">
        <v>43</v>
      </c>
      <c r="I22" s="192">
        <v>45</v>
      </c>
      <c r="J22" s="192">
        <v>100</v>
      </c>
    </row>
    <row r="23" spans="1:10" ht="9.75" customHeight="1">
      <c r="A23" s="144" t="s">
        <v>138</v>
      </c>
      <c r="B23" s="112">
        <v>114632</v>
      </c>
      <c r="C23" s="112">
        <v>375645</v>
      </c>
      <c r="D23" s="112">
        <v>259325</v>
      </c>
      <c r="E23" s="157">
        <v>749602</v>
      </c>
      <c r="F23" s="157"/>
      <c r="G23" s="192">
        <v>15.3</v>
      </c>
      <c r="H23" s="192">
        <v>50.1</v>
      </c>
      <c r="I23" s="192">
        <v>34.6</v>
      </c>
      <c r="J23" s="192">
        <v>100</v>
      </c>
    </row>
    <row r="24" spans="1:10" ht="9.75" customHeight="1">
      <c r="A24" s="144" t="s">
        <v>139</v>
      </c>
      <c r="B24" s="112">
        <v>86537</v>
      </c>
      <c r="C24" s="112">
        <v>301368</v>
      </c>
      <c r="D24" s="112">
        <v>88835</v>
      </c>
      <c r="E24" s="157">
        <v>476740</v>
      </c>
      <c r="F24" s="157"/>
      <c r="G24" s="192">
        <v>18.2</v>
      </c>
      <c r="H24" s="192">
        <v>63.2</v>
      </c>
      <c r="I24" s="192">
        <v>18.6</v>
      </c>
      <c r="J24" s="192">
        <v>100</v>
      </c>
    </row>
    <row r="25" spans="1:10" ht="9.75" customHeight="1">
      <c r="A25" s="144" t="s">
        <v>140</v>
      </c>
      <c r="B25" s="112">
        <v>63096</v>
      </c>
      <c r="C25" s="112">
        <v>364302</v>
      </c>
      <c r="D25" s="112">
        <v>140635</v>
      </c>
      <c r="E25" s="157">
        <v>568033</v>
      </c>
      <c r="F25" s="157"/>
      <c r="G25" s="192">
        <v>11.1</v>
      </c>
      <c r="H25" s="192">
        <v>64.1</v>
      </c>
      <c r="I25" s="192">
        <v>24.8</v>
      </c>
      <c r="J25" s="192">
        <v>100</v>
      </c>
    </row>
    <row r="26" spans="1:10" ht="9.75" customHeight="1">
      <c r="A26" s="144" t="s">
        <v>141</v>
      </c>
      <c r="B26" s="112">
        <v>33702</v>
      </c>
      <c r="C26" s="112">
        <v>123188</v>
      </c>
      <c r="D26" s="112">
        <v>14921</v>
      </c>
      <c r="E26" s="157">
        <v>171810</v>
      </c>
      <c r="F26" s="157"/>
      <c r="G26" s="192">
        <v>19.6</v>
      </c>
      <c r="H26" s="192">
        <v>71.7</v>
      </c>
      <c r="I26" s="192">
        <v>8.7</v>
      </c>
      <c r="J26" s="192">
        <v>100</v>
      </c>
    </row>
    <row r="27" spans="1:12" s="196" customFormat="1" ht="9.75" customHeight="1">
      <c r="A27" s="158" t="s">
        <v>3</v>
      </c>
      <c r="B27" s="193">
        <v>2356176</v>
      </c>
      <c r="C27" s="193">
        <f>SUM(C10:C26)</f>
        <v>3865136</v>
      </c>
      <c r="D27" s="193">
        <f>SUM(D10:D26)</f>
        <v>6239034</v>
      </c>
      <c r="E27" s="193">
        <f>SUM(E10:E26)</f>
        <v>12460345</v>
      </c>
      <c r="F27" s="193">
        <f>SUM(F10:F26)</f>
        <v>0</v>
      </c>
      <c r="G27" s="194">
        <f>+(B27/E27)*100</f>
        <v>18.909396168404648</v>
      </c>
      <c r="H27" s="194">
        <v>30.3</v>
      </c>
      <c r="I27" s="194">
        <f>+(D27/E27)*100</f>
        <v>50.071117613517124</v>
      </c>
      <c r="J27" s="195">
        <v>100</v>
      </c>
      <c r="L27" s="457"/>
    </row>
    <row r="28" spans="1:10" ht="8.25" customHeight="1">
      <c r="A28" s="144"/>
      <c r="B28" s="112"/>
      <c r="C28" s="144"/>
      <c r="D28" s="144"/>
      <c r="E28" s="144"/>
      <c r="F28" s="144"/>
      <c r="G28" s="144"/>
      <c r="H28" s="144"/>
      <c r="I28" s="144"/>
      <c r="J28" s="144"/>
    </row>
    <row r="29" spans="1:10" ht="12.75">
      <c r="A29" s="589" t="s">
        <v>15</v>
      </c>
      <c r="B29" s="589"/>
      <c r="C29" s="589"/>
      <c r="D29" s="589"/>
      <c r="E29" s="589"/>
      <c r="F29" s="589"/>
      <c r="G29" s="589"/>
      <c r="H29" s="589"/>
      <c r="I29" s="589"/>
      <c r="J29" s="589"/>
    </row>
    <row r="30" spans="1:12" ht="7.5" customHeight="1">
      <c r="A30" s="144"/>
      <c r="B30" s="112"/>
      <c r="C30" s="144"/>
      <c r="D30" s="144"/>
      <c r="E30" s="144"/>
      <c r="F30" s="144"/>
      <c r="G30" s="197"/>
      <c r="H30" s="198"/>
      <c r="I30" s="199"/>
      <c r="J30" s="200"/>
      <c r="K30" s="200"/>
      <c r="L30" s="201"/>
    </row>
    <row r="31" spans="1:12" ht="9.75" customHeight="1">
      <c r="A31" s="144" t="s">
        <v>126</v>
      </c>
      <c r="B31" s="112">
        <v>85815</v>
      </c>
      <c r="C31" s="112">
        <v>266554</v>
      </c>
      <c r="D31" s="112">
        <v>1480557</v>
      </c>
      <c r="E31" s="157">
        <v>1832926</v>
      </c>
      <c r="F31" s="157"/>
      <c r="G31" s="192">
        <f aca="true" t="shared" si="0" ref="G31:G48">+(B31/E31)*100</f>
        <v>4.681858405631215</v>
      </c>
      <c r="H31" s="192">
        <f aca="true" t="shared" si="1" ref="H31:H48">+(C31/E31)*100</f>
        <v>14.542540178927027</v>
      </c>
      <c r="I31" s="192">
        <f aca="true" t="shared" si="2" ref="I31:I48">+(D31/E31)*100</f>
        <v>80.77560141544176</v>
      </c>
      <c r="J31" s="192">
        <f aca="true" t="shared" si="3" ref="J31:J48">+G31+H31+I31</f>
        <v>100</v>
      </c>
      <c r="K31" s="202"/>
      <c r="L31" s="203"/>
    </row>
    <row r="32" spans="1:12" ht="9.75" customHeight="1">
      <c r="A32" s="144" t="s">
        <v>127</v>
      </c>
      <c r="B32" s="112">
        <v>285214</v>
      </c>
      <c r="C32" s="112">
        <v>553885</v>
      </c>
      <c r="D32" s="112">
        <v>2172117</v>
      </c>
      <c r="E32" s="157">
        <v>3011216</v>
      </c>
      <c r="F32" s="157"/>
      <c r="G32" s="192">
        <f t="shared" si="0"/>
        <v>9.471721723051418</v>
      </c>
      <c r="H32" s="192">
        <f t="shared" si="1"/>
        <v>18.39406405917078</v>
      </c>
      <c r="I32" s="192">
        <f t="shared" si="2"/>
        <v>72.13421421777781</v>
      </c>
      <c r="J32" s="192">
        <f t="shared" si="3"/>
        <v>100</v>
      </c>
      <c r="K32" s="202"/>
      <c r="L32" s="204"/>
    </row>
    <row r="33" spans="1:12" ht="9.75" customHeight="1">
      <c r="A33" s="144" t="s">
        <v>392</v>
      </c>
      <c r="B33" s="112">
        <v>44174</v>
      </c>
      <c r="C33" s="112">
        <v>37796</v>
      </c>
      <c r="D33" s="112">
        <v>32687</v>
      </c>
      <c r="E33" s="157">
        <f>+B33+C33+D33</f>
        <v>114657</v>
      </c>
      <c r="F33" s="157"/>
      <c r="G33" s="192">
        <f t="shared" si="0"/>
        <v>38.52708513217684</v>
      </c>
      <c r="H33" s="192">
        <f t="shared" si="1"/>
        <v>32.9644068831384</v>
      </c>
      <c r="I33" s="192">
        <f t="shared" si="2"/>
        <v>28.508507984684755</v>
      </c>
      <c r="J33" s="192">
        <f t="shared" si="3"/>
        <v>100</v>
      </c>
      <c r="K33" s="448"/>
      <c r="L33" s="201"/>
    </row>
    <row r="34" spans="1:12" ht="9.75" customHeight="1">
      <c r="A34" s="144" t="s">
        <v>393</v>
      </c>
      <c r="B34" s="112">
        <v>1453</v>
      </c>
      <c r="C34" s="112">
        <v>4015</v>
      </c>
      <c r="D34" s="112">
        <v>22901</v>
      </c>
      <c r="E34" s="157">
        <f>+B34+C34+D34</f>
        <v>28369</v>
      </c>
      <c r="F34" s="157"/>
      <c r="G34" s="192">
        <f t="shared" si="0"/>
        <v>5.121787867037964</v>
      </c>
      <c r="H34" s="192">
        <f t="shared" si="1"/>
        <v>14.152772392400156</v>
      </c>
      <c r="I34" s="192">
        <f t="shared" si="2"/>
        <v>80.72543974056188</v>
      </c>
      <c r="J34" s="192">
        <f t="shared" si="3"/>
        <v>100</v>
      </c>
      <c r="K34" s="202"/>
      <c r="L34" s="203"/>
    </row>
    <row r="35" spans="1:12" ht="9.75" customHeight="1">
      <c r="A35" s="144" t="s">
        <v>129</v>
      </c>
      <c r="B35" s="112">
        <v>67626</v>
      </c>
      <c r="C35" s="112">
        <v>272260</v>
      </c>
      <c r="D35" s="112">
        <v>346805</v>
      </c>
      <c r="E35" s="157">
        <v>686691</v>
      </c>
      <c r="F35" s="157"/>
      <c r="G35" s="192">
        <f t="shared" si="0"/>
        <v>9.848097615958268</v>
      </c>
      <c r="H35" s="192">
        <f t="shared" si="1"/>
        <v>39.64810955728268</v>
      </c>
      <c r="I35" s="192">
        <f t="shared" si="2"/>
        <v>50.50379282675905</v>
      </c>
      <c r="J35" s="192">
        <f t="shared" si="3"/>
        <v>100</v>
      </c>
      <c r="K35" s="202"/>
      <c r="L35" s="204"/>
    </row>
    <row r="36" spans="1:12" ht="9.75" customHeight="1">
      <c r="A36" s="144" t="s">
        <v>130</v>
      </c>
      <c r="B36" s="112">
        <v>60493</v>
      </c>
      <c r="C36" s="112">
        <v>132174</v>
      </c>
      <c r="D36" s="112">
        <v>155810</v>
      </c>
      <c r="E36" s="157">
        <v>348477</v>
      </c>
      <c r="F36" s="157"/>
      <c r="G36" s="192">
        <f t="shared" si="0"/>
        <v>17.359251830106434</v>
      </c>
      <c r="H36" s="192">
        <f t="shared" si="1"/>
        <v>37.92904553241677</v>
      </c>
      <c r="I36" s="192">
        <f t="shared" si="2"/>
        <v>44.71170263747679</v>
      </c>
      <c r="J36" s="192">
        <f t="shared" si="3"/>
        <v>100</v>
      </c>
      <c r="K36" s="202"/>
      <c r="L36" s="201"/>
    </row>
    <row r="37" spans="1:12" ht="9.75" customHeight="1">
      <c r="A37" s="144" t="s">
        <v>131</v>
      </c>
      <c r="B37" s="112">
        <v>63383</v>
      </c>
      <c r="C37" s="112">
        <v>128703</v>
      </c>
      <c r="D37" s="112">
        <v>139046</v>
      </c>
      <c r="E37" s="157">
        <v>331132</v>
      </c>
      <c r="F37" s="157"/>
      <c r="G37" s="192">
        <f t="shared" si="0"/>
        <v>19.1413092059964</v>
      </c>
      <c r="H37" s="192">
        <f t="shared" si="1"/>
        <v>38.867581508280686</v>
      </c>
      <c r="I37" s="192">
        <f t="shared" si="2"/>
        <v>41.991109285722914</v>
      </c>
      <c r="J37" s="192">
        <f t="shared" si="3"/>
        <v>100</v>
      </c>
      <c r="K37" s="202"/>
      <c r="L37" s="204"/>
    </row>
    <row r="38" spans="1:12" ht="9.75" customHeight="1">
      <c r="A38" s="144" t="s">
        <v>132</v>
      </c>
      <c r="B38" s="112">
        <v>121522</v>
      </c>
      <c r="C38" s="112">
        <v>427633</v>
      </c>
      <c r="D38" s="112">
        <v>680355</v>
      </c>
      <c r="E38" s="157">
        <v>1229510</v>
      </c>
      <c r="F38" s="157"/>
      <c r="G38" s="192">
        <f t="shared" si="0"/>
        <v>9.88377483713024</v>
      </c>
      <c r="H38" s="192">
        <f t="shared" si="1"/>
        <v>34.78076632154273</v>
      </c>
      <c r="I38" s="192">
        <f t="shared" si="2"/>
        <v>55.33545884132703</v>
      </c>
      <c r="J38" s="192">
        <f t="shared" si="3"/>
        <v>100</v>
      </c>
      <c r="K38" s="202"/>
      <c r="L38" s="203"/>
    </row>
    <row r="39" spans="1:12" ht="9.75" customHeight="1">
      <c r="A39" s="144" t="s">
        <v>133</v>
      </c>
      <c r="B39" s="112">
        <v>118804</v>
      </c>
      <c r="C39" s="112">
        <v>466292</v>
      </c>
      <c r="D39" s="112">
        <v>301572</v>
      </c>
      <c r="E39" s="157">
        <v>886668</v>
      </c>
      <c r="F39" s="157"/>
      <c r="G39" s="192">
        <f t="shared" si="0"/>
        <v>13.398927219658315</v>
      </c>
      <c r="H39" s="192">
        <f t="shared" si="1"/>
        <v>52.589244226700416</v>
      </c>
      <c r="I39" s="192">
        <f t="shared" si="2"/>
        <v>34.01182855364127</v>
      </c>
      <c r="J39" s="192">
        <f t="shared" si="3"/>
        <v>100</v>
      </c>
      <c r="K39" s="202"/>
      <c r="L39" s="201"/>
    </row>
    <row r="40" spans="1:12" ht="9.75" customHeight="1">
      <c r="A40" s="144" t="s">
        <v>134</v>
      </c>
      <c r="B40" s="112">
        <v>14880</v>
      </c>
      <c r="C40" s="112">
        <v>96832</v>
      </c>
      <c r="D40" s="112">
        <v>26528</v>
      </c>
      <c r="E40" s="157">
        <v>138240</v>
      </c>
      <c r="F40" s="157"/>
      <c r="G40" s="192">
        <f t="shared" si="0"/>
        <v>10.76388888888889</v>
      </c>
      <c r="H40" s="192">
        <f t="shared" si="1"/>
        <v>70.04629629629629</v>
      </c>
      <c r="I40" s="192">
        <f t="shared" si="2"/>
        <v>19.189814814814817</v>
      </c>
      <c r="J40" s="192">
        <f t="shared" si="3"/>
        <v>100</v>
      </c>
      <c r="K40" s="202"/>
      <c r="L40" s="203"/>
    </row>
    <row r="41" spans="1:11" ht="9.75" customHeight="1">
      <c r="A41" s="144" t="s">
        <v>135</v>
      </c>
      <c r="B41" s="112">
        <v>13549</v>
      </c>
      <c r="C41" s="112">
        <v>101046</v>
      </c>
      <c r="D41" s="112">
        <v>63090</v>
      </c>
      <c r="E41" s="157">
        <v>177685</v>
      </c>
      <c r="F41" s="157"/>
      <c r="G41" s="192">
        <f t="shared" si="0"/>
        <v>7.625291949236007</v>
      </c>
      <c r="H41" s="192">
        <f t="shared" si="1"/>
        <v>56.868053015167284</v>
      </c>
      <c r="I41" s="192">
        <f t="shared" si="2"/>
        <v>35.5066550355967</v>
      </c>
      <c r="J41" s="192">
        <f t="shared" si="3"/>
        <v>100</v>
      </c>
      <c r="K41" s="202"/>
    </row>
    <row r="42" spans="1:12" ht="9.75" customHeight="1">
      <c r="A42" s="144" t="s">
        <v>136</v>
      </c>
      <c r="B42" s="112">
        <v>1336988</v>
      </c>
      <c r="C42" s="112">
        <v>561575</v>
      </c>
      <c r="D42" s="112">
        <v>650960</v>
      </c>
      <c r="E42" s="157">
        <v>2549523</v>
      </c>
      <c r="F42" s="157"/>
      <c r="G42" s="192">
        <f t="shared" si="0"/>
        <v>52.440711458574796</v>
      </c>
      <c r="H42" s="192">
        <f t="shared" si="1"/>
        <v>22.026669302453833</v>
      </c>
      <c r="I42" s="192">
        <f t="shared" si="2"/>
        <v>25.532619238971364</v>
      </c>
      <c r="J42" s="192">
        <f t="shared" si="3"/>
        <v>100</v>
      </c>
      <c r="K42" s="202"/>
      <c r="L42" s="205"/>
    </row>
    <row r="43" spans="1:12" ht="9.75" customHeight="1">
      <c r="A43" s="144" t="s">
        <v>137</v>
      </c>
      <c r="B43" s="112">
        <v>20148</v>
      </c>
      <c r="C43" s="112">
        <v>111025</v>
      </c>
      <c r="D43" s="112">
        <v>95817</v>
      </c>
      <c r="E43" s="157">
        <v>226990</v>
      </c>
      <c r="F43" s="157"/>
      <c r="G43" s="192">
        <f t="shared" si="0"/>
        <v>8.876161945460153</v>
      </c>
      <c r="H43" s="192">
        <f t="shared" si="1"/>
        <v>48.911846336843034</v>
      </c>
      <c r="I43" s="192">
        <f t="shared" si="2"/>
        <v>42.21199171769682</v>
      </c>
      <c r="J43" s="192">
        <f t="shared" si="3"/>
        <v>100</v>
      </c>
      <c r="K43" s="202"/>
      <c r="L43" s="201"/>
    </row>
    <row r="44" spans="1:12" ht="9.75" customHeight="1">
      <c r="A44" s="144" t="s">
        <v>138</v>
      </c>
      <c r="B44" s="112">
        <v>86806</v>
      </c>
      <c r="C44" s="112">
        <v>433193</v>
      </c>
      <c r="D44" s="112">
        <v>232928</v>
      </c>
      <c r="E44" s="157">
        <v>752927</v>
      </c>
      <c r="F44" s="157"/>
      <c r="G44" s="192">
        <f t="shared" si="0"/>
        <v>11.529138947069239</v>
      </c>
      <c r="H44" s="192">
        <f t="shared" si="1"/>
        <v>57.53452857979592</v>
      </c>
      <c r="I44" s="192">
        <f t="shared" si="2"/>
        <v>30.936332473134847</v>
      </c>
      <c r="J44" s="192">
        <f t="shared" si="3"/>
        <v>100</v>
      </c>
      <c r="K44" s="202"/>
      <c r="L44" s="206"/>
    </row>
    <row r="45" spans="1:12" ht="9.75" customHeight="1">
      <c r="A45" s="144" t="s">
        <v>139</v>
      </c>
      <c r="B45" s="112">
        <v>76258</v>
      </c>
      <c r="C45" s="112">
        <v>285365</v>
      </c>
      <c r="D45" s="112">
        <v>110258</v>
      </c>
      <c r="E45" s="157">
        <v>471881</v>
      </c>
      <c r="F45" s="157"/>
      <c r="G45" s="192">
        <f t="shared" si="0"/>
        <v>16.160430277972623</v>
      </c>
      <c r="H45" s="192">
        <f t="shared" si="1"/>
        <v>60.47393304667914</v>
      </c>
      <c r="I45" s="192">
        <f t="shared" si="2"/>
        <v>23.365636675348235</v>
      </c>
      <c r="J45" s="192">
        <f t="shared" si="3"/>
        <v>100</v>
      </c>
      <c r="K45" s="207"/>
      <c r="L45" s="201"/>
    </row>
    <row r="46" spans="1:12" ht="9.75" customHeight="1">
      <c r="A46" s="144" t="s">
        <v>140</v>
      </c>
      <c r="B46" s="112">
        <v>62247</v>
      </c>
      <c r="C46" s="112">
        <v>405440</v>
      </c>
      <c r="D46" s="112">
        <v>134493</v>
      </c>
      <c r="E46" s="157">
        <v>602180</v>
      </c>
      <c r="F46" s="157"/>
      <c r="G46" s="192">
        <f t="shared" si="0"/>
        <v>10.336942442459065</v>
      </c>
      <c r="H46" s="192">
        <f t="shared" si="1"/>
        <v>67.32870570261383</v>
      </c>
      <c r="I46" s="192">
        <f t="shared" si="2"/>
        <v>22.3343518549271</v>
      </c>
      <c r="J46" s="192">
        <f t="shared" si="3"/>
        <v>100</v>
      </c>
      <c r="K46" s="207"/>
      <c r="L46" s="208"/>
    </row>
    <row r="47" spans="1:12" ht="9.75" customHeight="1">
      <c r="A47" s="144" t="s">
        <v>141</v>
      </c>
      <c r="B47" s="112">
        <v>33933</v>
      </c>
      <c r="C47" s="112">
        <v>134487</v>
      </c>
      <c r="D47" s="112">
        <v>14976</v>
      </c>
      <c r="E47" s="157">
        <v>183397</v>
      </c>
      <c r="F47" s="157"/>
      <c r="G47" s="192">
        <f t="shared" si="0"/>
        <v>18.502483682939197</v>
      </c>
      <c r="H47" s="192">
        <f t="shared" si="1"/>
        <v>73.33107957054914</v>
      </c>
      <c r="I47" s="192">
        <f t="shared" si="2"/>
        <v>8.16589148132194</v>
      </c>
      <c r="J47" s="192">
        <f t="shared" si="3"/>
        <v>99.99945473481027</v>
      </c>
      <c r="K47" s="202"/>
      <c r="L47" s="203"/>
    </row>
    <row r="48" spans="1:12" ht="9.75" customHeight="1">
      <c r="A48" s="209" t="s">
        <v>3</v>
      </c>
      <c r="B48" s="193">
        <v>2493293</v>
      </c>
      <c r="C48" s="193">
        <v>4418275</v>
      </c>
      <c r="D48" s="193">
        <v>6660900</v>
      </c>
      <c r="E48" s="193">
        <v>13572469</v>
      </c>
      <c r="F48" s="210"/>
      <c r="G48" s="211">
        <f t="shared" si="0"/>
        <v>18.370224312171942</v>
      </c>
      <c r="H48" s="211">
        <f t="shared" si="1"/>
        <v>32.553214894062386</v>
      </c>
      <c r="I48" s="211">
        <f t="shared" si="2"/>
        <v>49.07655342590947</v>
      </c>
      <c r="J48" s="211">
        <f t="shared" si="3"/>
        <v>99.9999926321438</v>
      </c>
      <c r="K48" s="202"/>
      <c r="L48" s="201"/>
    </row>
    <row r="49" spans="1:12" ht="6" customHeight="1">
      <c r="A49" s="189"/>
      <c r="B49" s="189"/>
      <c r="C49" s="189"/>
      <c r="D49" s="189"/>
      <c r="E49" s="189"/>
      <c r="F49" s="189"/>
      <c r="G49" s="212"/>
      <c r="H49" s="189"/>
      <c r="I49" s="189"/>
      <c r="J49" s="189"/>
      <c r="K49" s="202"/>
      <c r="L49" s="201"/>
    </row>
    <row r="50" spans="7:12" ht="12.75">
      <c r="G50" s="213"/>
      <c r="H50" s="214"/>
      <c r="I50" s="214"/>
      <c r="J50" s="214"/>
      <c r="K50" s="214"/>
      <c r="L50" s="204"/>
    </row>
    <row r="51" spans="2:12" ht="12.75">
      <c r="B51" s="466"/>
      <c r="C51" s="466"/>
      <c r="D51" s="466"/>
      <c r="E51" s="466"/>
      <c r="G51" s="213"/>
      <c r="H51" s="214"/>
      <c r="I51" s="214"/>
      <c r="J51" s="214"/>
      <c r="K51" s="214"/>
      <c r="L51" s="201"/>
    </row>
    <row r="52" spans="7:12" ht="12.75">
      <c r="G52" s="202"/>
      <c r="H52" s="202"/>
      <c r="I52" s="202"/>
      <c r="J52" s="202"/>
      <c r="K52" s="202"/>
      <c r="L52" s="201"/>
    </row>
    <row r="53" spans="7:12" ht="12.75">
      <c r="G53" s="202"/>
      <c r="H53" s="202"/>
      <c r="I53" s="202"/>
      <c r="J53" s="202"/>
      <c r="K53" s="202"/>
      <c r="L53" s="201"/>
    </row>
    <row r="54" spans="7:12" ht="12.75">
      <c r="G54" s="202"/>
      <c r="H54" s="202"/>
      <c r="I54" s="202"/>
      <c r="J54" s="202"/>
      <c r="K54" s="202"/>
      <c r="L54" s="201"/>
    </row>
    <row r="55" spans="7:12" ht="12.75">
      <c r="G55" s="202"/>
      <c r="H55" s="202"/>
      <c r="I55" s="202"/>
      <c r="J55" s="202"/>
      <c r="K55" s="202"/>
      <c r="L55" s="201"/>
    </row>
    <row r="56" spans="7:12" ht="12.75">
      <c r="G56" s="202"/>
      <c r="H56" s="202"/>
      <c r="I56" s="202"/>
      <c r="J56" s="202"/>
      <c r="K56" s="202"/>
      <c r="L56" s="201"/>
    </row>
    <row r="57" spans="7:12" ht="12.75">
      <c r="G57" s="202"/>
      <c r="H57" s="202"/>
      <c r="I57" s="202"/>
      <c r="J57" s="202"/>
      <c r="K57" s="202"/>
      <c r="L57" s="201"/>
    </row>
    <row r="58" spans="7:12" ht="12.75">
      <c r="G58" s="202"/>
      <c r="H58" s="202"/>
      <c r="I58" s="202"/>
      <c r="J58" s="202"/>
      <c r="K58" s="202"/>
      <c r="L58" s="201"/>
    </row>
    <row r="59" spans="7:12" ht="12.75">
      <c r="G59" s="202"/>
      <c r="H59" s="202"/>
      <c r="I59" s="202"/>
      <c r="J59" s="202"/>
      <c r="K59" s="202"/>
      <c r="L59" s="201"/>
    </row>
    <row r="60" spans="7:12" ht="12.75">
      <c r="G60" s="202"/>
      <c r="H60" s="202"/>
      <c r="I60" s="202"/>
      <c r="J60" s="202"/>
      <c r="K60" s="202"/>
      <c r="L60" s="201"/>
    </row>
    <row r="61" spans="7:12" ht="12.75">
      <c r="G61" s="202"/>
      <c r="H61" s="202"/>
      <c r="I61" s="202"/>
      <c r="J61" s="202"/>
      <c r="K61" s="202"/>
      <c r="L61" s="201"/>
    </row>
  </sheetData>
  <mergeCells count="5">
    <mergeCell ref="A29:J29"/>
    <mergeCell ref="A5:A6"/>
    <mergeCell ref="B5:E5"/>
    <mergeCell ref="G5:J5"/>
    <mergeCell ref="A8:J8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6">
      <selection activeCell="G15" sqref="G15"/>
    </sheetView>
  </sheetViews>
  <sheetFormatPr defaultColWidth="9.33203125" defaultRowHeight="11.25"/>
  <cols>
    <col min="1" max="1" width="62.66015625" style="144" customWidth="1"/>
    <col min="2" max="2" width="46.33203125" style="112" customWidth="1"/>
    <col min="3" max="3" width="9.5" style="144" bestFit="1" customWidth="1"/>
    <col min="4" max="4" width="10.5" style="144" bestFit="1" customWidth="1"/>
    <col min="5" max="16384" width="10.66015625" style="144" customWidth="1"/>
  </cols>
  <sheetData>
    <row r="1" ht="15" customHeight="1"/>
    <row r="2" spans="1:2" s="147" customFormat="1" ht="15" customHeight="1">
      <c r="A2" s="215" t="s">
        <v>350</v>
      </c>
      <c r="B2" s="216"/>
    </row>
    <row r="3" spans="1:2" s="147" customFormat="1" ht="15" customHeight="1">
      <c r="A3" s="215"/>
      <c r="B3" s="216"/>
    </row>
    <row r="4" spans="1:2" s="150" customFormat="1" ht="15" customHeight="1">
      <c r="A4" s="217"/>
      <c r="B4" s="218"/>
    </row>
    <row r="5" spans="1:2" ht="18.75" customHeight="1">
      <c r="A5" s="592" t="s">
        <v>390</v>
      </c>
      <c r="B5" s="594" t="s">
        <v>241</v>
      </c>
    </row>
    <row r="6" spans="1:2" ht="30.75" customHeight="1">
      <c r="A6" s="593"/>
      <c r="B6" s="595"/>
    </row>
    <row r="7" spans="1:2" ht="11.25" customHeight="1">
      <c r="A7" s="219"/>
      <c r="B7" s="220"/>
    </row>
    <row r="8" spans="1:4" ht="9.75" customHeight="1">
      <c r="A8" s="221" t="s">
        <v>142</v>
      </c>
      <c r="B8" s="112">
        <v>139650</v>
      </c>
      <c r="D8" s="112"/>
    </row>
    <row r="9" spans="1:4" ht="9.75" customHeight="1">
      <c r="A9" s="221" t="s">
        <v>143</v>
      </c>
      <c r="B9" s="112">
        <v>15664</v>
      </c>
      <c r="D9" s="112"/>
    </row>
    <row r="10" spans="1:4" ht="9.75" customHeight="1">
      <c r="A10" s="221" t="s">
        <v>144</v>
      </c>
      <c r="B10" s="112">
        <v>128417</v>
      </c>
      <c r="D10" s="112"/>
    </row>
    <row r="11" spans="1:4" ht="9.75" customHeight="1">
      <c r="A11" s="221" t="s">
        <v>145</v>
      </c>
      <c r="B11" s="112">
        <v>794994</v>
      </c>
      <c r="D11" s="112"/>
    </row>
    <row r="12" spans="1:4" ht="9.75" customHeight="1">
      <c r="A12" s="222" t="s">
        <v>146</v>
      </c>
      <c r="B12" s="488">
        <v>504797</v>
      </c>
      <c r="D12" s="112"/>
    </row>
    <row r="13" spans="1:4" ht="9.75" customHeight="1">
      <c r="A13" s="124" t="s">
        <v>147</v>
      </c>
      <c r="B13" s="488">
        <v>5531</v>
      </c>
      <c r="D13" s="112"/>
    </row>
    <row r="14" spans="1:4" ht="9.75" customHeight="1">
      <c r="A14" s="223" t="s">
        <v>148</v>
      </c>
      <c r="B14" s="488">
        <v>48982</v>
      </c>
      <c r="D14" s="112"/>
    </row>
    <row r="15" spans="1:4" ht="9.75" customHeight="1">
      <c r="A15" s="224" t="s">
        <v>149</v>
      </c>
      <c r="B15" s="488">
        <v>7108</v>
      </c>
      <c r="D15" s="112"/>
    </row>
    <row r="16" spans="1:4" ht="9.75" customHeight="1">
      <c r="A16" s="224" t="s">
        <v>150</v>
      </c>
      <c r="B16" s="488">
        <v>11617</v>
      </c>
      <c r="D16" s="112"/>
    </row>
    <row r="17" spans="1:4" ht="9.75" customHeight="1">
      <c r="A17" s="224" t="s">
        <v>151</v>
      </c>
      <c r="B17" s="488">
        <v>34901</v>
      </c>
      <c r="D17" s="112"/>
    </row>
    <row r="18" spans="1:4" ht="9.75" customHeight="1">
      <c r="A18" s="222" t="s">
        <v>152</v>
      </c>
      <c r="B18" s="488">
        <v>3842</v>
      </c>
      <c r="D18" s="112"/>
    </row>
    <row r="19" spans="1:4" ht="9.75" customHeight="1">
      <c r="A19" s="221" t="s">
        <v>153</v>
      </c>
      <c r="B19" s="112">
        <v>160864</v>
      </c>
      <c r="D19" s="112"/>
    </row>
    <row r="20" spans="1:4" ht="9.75" customHeight="1">
      <c r="A20" s="221" t="s">
        <v>154</v>
      </c>
      <c r="B20" s="112">
        <v>176426</v>
      </c>
      <c r="D20" s="112"/>
    </row>
    <row r="21" spans="1:4" ht="9.75" customHeight="1">
      <c r="A21" s="222" t="s">
        <v>155</v>
      </c>
      <c r="B21" s="488">
        <v>22348</v>
      </c>
      <c r="D21" s="112"/>
    </row>
    <row r="22" spans="1:4" ht="9.75" customHeight="1">
      <c r="A22" s="224" t="s">
        <v>156</v>
      </c>
      <c r="B22" s="488">
        <v>9186</v>
      </c>
      <c r="D22" s="112"/>
    </row>
    <row r="23" spans="1:4" ht="9.75" customHeight="1">
      <c r="A23" s="224" t="s">
        <v>157</v>
      </c>
      <c r="B23" s="488">
        <v>8543</v>
      </c>
      <c r="D23" s="112"/>
    </row>
    <row r="24" spans="1:4" ht="9.75" customHeight="1">
      <c r="A24" s="224" t="s">
        <v>158</v>
      </c>
      <c r="B24" s="488">
        <v>56011</v>
      </c>
      <c r="D24" s="112"/>
    </row>
    <row r="25" spans="1:4" ht="9.75" customHeight="1">
      <c r="A25" s="224" t="s">
        <v>159</v>
      </c>
      <c r="B25" s="488">
        <v>21113</v>
      </c>
      <c r="D25" s="112"/>
    </row>
    <row r="26" spans="1:4" ht="9.75" customHeight="1">
      <c r="A26" s="221" t="s">
        <v>160</v>
      </c>
      <c r="B26" s="112">
        <v>211628</v>
      </c>
      <c r="D26" s="112"/>
    </row>
    <row r="27" spans="1:4" ht="9.75" customHeight="1">
      <c r="A27" s="225" t="s">
        <v>161</v>
      </c>
      <c r="B27" s="112">
        <v>307904</v>
      </c>
      <c r="D27" s="112"/>
    </row>
    <row r="28" spans="1:4" ht="9.75" customHeight="1">
      <c r="A28" s="222" t="s">
        <v>162</v>
      </c>
      <c r="B28" s="488">
        <v>78925</v>
      </c>
      <c r="D28" s="112"/>
    </row>
    <row r="29" spans="1:4" ht="9.75" customHeight="1">
      <c r="A29" s="221" t="s">
        <v>163</v>
      </c>
      <c r="B29" s="112">
        <v>72662</v>
      </c>
      <c r="D29" s="112"/>
    </row>
    <row r="30" spans="1:4" ht="9.75" customHeight="1">
      <c r="A30" s="221" t="s">
        <v>164</v>
      </c>
      <c r="B30" s="112">
        <v>485084</v>
      </c>
      <c r="D30" s="112"/>
    </row>
    <row r="31" spans="1:4" ht="9.75" customHeight="1">
      <c r="A31" s="221"/>
      <c r="D31" s="112"/>
    </row>
    <row r="32" spans="1:4" s="228" customFormat="1" ht="9.75" customHeight="1">
      <c r="A32" s="226" t="s">
        <v>3</v>
      </c>
      <c r="B32" s="110">
        <f>+B8+B9+B10+B11+B19+B20+B26+B27+B29+B30</f>
        <v>2493293</v>
      </c>
      <c r="C32" s="110"/>
      <c r="D32" s="110"/>
    </row>
    <row r="33" spans="1:2" ht="9">
      <c r="A33" s="161"/>
      <c r="B33" s="139"/>
    </row>
    <row r="34" ht="9.75" customHeight="1">
      <c r="A34" s="183"/>
    </row>
    <row r="35" ht="9">
      <c r="A35" s="183" t="s">
        <v>43</v>
      </c>
    </row>
  </sheetData>
  <mergeCells count="2">
    <mergeCell ref="A5:A6"/>
    <mergeCell ref="B5:B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G15" sqref="G15"/>
    </sheetView>
  </sheetViews>
  <sheetFormatPr defaultColWidth="9.33203125" defaultRowHeight="11.25"/>
  <cols>
    <col min="1" max="1" width="24" style="144" customWidth="1"/>
    <col min="2" max="3" width="18" style="144" customWidth="1"/>
    <col min="4" max="4" width="17.5" style="144" customWidth="1"/>
    <col min="5" max="5" width="16.66015625" style="144" customWidth="1"/>
    <col min="6" max="6" width="15.66015625" style="144" customWidth="1"/>
    <col min="7" max="7" width="22.16015625" style="144" customWidth="1"/>
    <col min="8" max="8" width="10.83203125" style="144" bestFit="1" customWidth="1"/>
    <col min="9" max="10" width="10.5" style="144" bestFit="1" customWidth="1"/>
    <col min="11" max="16384" width="10.66015625" style="144" customWidth="1"/>
  </cols>
  <sheetData>
    <row r="1" ht="15" customHeight="1"/>
    <row r="2" spans="1:5" s="147" customFormat="1" ht="15" customHeight="1">
      <c r="A2" s="145" t="s">
        <v>351</v>
      </c>
      <c r="B2" s="146"/>
      <c r="C2" s="146"/>
      <c r="D2" s="146"/>
      <c r="E2" s="146"/>
    </row>
    <row r="3" spans="1:5" s="147" customFormat="1" ht="15" customHeight="1">
      <c r="A3" s="145"/>
      <c r="B3" s="146"/>
      <c r="C3" s="146"/>
      <c r="D3" s="146"/>
      <c r="E3" s="146"/>
    </row>
    <row r="4" spans="1:6" s="147" customFormat="1" ht="15" customHeight="1">
      <c r="A4" s="475"/>
      <c r="B4" s="476"/>
      <c r="C4" s="476"/>
      <c r="D4" s="476"/>
      <c r="E4" s="476"/>
      <c r="F4" s="477"/>
    </row>
    <row r="5" spans="1:6" s="147" customFormat="1" ht="19.5" customHeight="1">
      <c r="A5" s="478"/>
      <c r="B5" s="596" t="s">
        <v>50</v>
      </c>
      <c r="C5" s="596"/>
      <c r="D5" s="596"/>
      <c r="E5" s="599" t="s">
        <v>67</v>
      </c>
      <c r="F5" s="597" t="s">
        <v>3</v>
      </c>
    </row>
    <row r="6" spans="1:6" ht="18.75" customHeight="1">
      <c r="A6" s="602" t="s">
        <v>124</v>
      </c>
      <c r="B6" s="603" t="s">
        <v>44</v>
      </c>
      <c r="C6" s="603" t="s">
        <v>165</v>
      </c>
      <c r="D6" s="603" t="s">
        <v>3</v>
      </c>
      <c r="E6" s="599"/>
      <c r="F6" s="597"/>
    </row>
    <row r="7" spans="1:6" ht="12" customHeight="1">
      <c r="A7" s="591"/>
      <c r="B7" s="604"/>
      <c r="C7" s="604"/>
      <c r="D7" s="604"/>
      <c r="E7" s="600"/>
      <c r="F7" s="598"/>
    </row>
    <row r="8" spans="1:6" ht="18" customHeight="1">
      <c r="A8" s="579" t="s">
        <v>34</v>
      </c>
      <c r="B8" s="579"/>
      <c r="C8" s="579"/>
      <c r="D8" s="579"/>
      <c r="E8" s="579"/>
      <c r="F8" s="579"/>
    </row>
    <row r="9" spans="1:6" ht="9.75" customHeight="1">
      <c r="A9" s="171" t="s">
        <v>126</v>
      </c>
      <c r="B9" s="229">
        <v>81287</v>
      </c>
      <c r="C9" s="229">
        <v>11206</v>
      </c>
      <c r="D9" s="229">
        <v>92493</v>
      </c>
      <c r="E9" s="112">
        <v>206034</v>
      </c>
      <c r="F9" s="157">
        <v>298527</v>
      </c>
    </row>
    <row r="10" spans="1:12" ht="9.75" customHeight="1">
      <c r="A10" s="230" t="s">
        <v>127</v>
      </c>
      <c r="B10" s="229">
        <v>121392</v>
      </c>
      <c r="C10" s="229">
        <v>157334</v>
      </c>
      <c r="D10" s="229">
        <v>278726</v>
      </c>
      <c r="E10" s="112">
        <v>447976</v>
      </c>
      <c r="F10" s="157">
        <v>726702</v>
      </c>
      <c r="K10" s="163"/>
      <c r="L10" s="163"/>
    </row>
    <row r="11" spans="1:12" ht="9.75" customHeight="1">
      <c r="A11" s="144" t="s">
        <v>392</v>
      </c>
      <c r="B11" s="229">
        <v>11111</v>
      </c>
      <c r="C11" s="229">
        <v>20582</v>
      </c>
      <c r="D11" s="229">
        <v>31692</v>
      </c>
      <c r="E11" s="112">
        <v>27525</v>
      </c>
      <c r="F11" s="157">
        <f>+D11+E11</f>
        <v>59217</v>
      </c>
      <c r="K11" s="163"/>
      <c r="L11" s="163"/>
    </row>
    <row r="12" spans="1:12" ht="9.75" customHeight="1">
      <c r="A12" s="144" t="s">
        <v>393</v>
      </c>
      <c r="B12" s="229">
        <v>1275</v>
      </c>
      <c r="C12" s="229">
        <v>57</v>
      </c>
      <c r="D12" s="229">
        <f>+B12+C12</f>
        <v>1332</v>
      </c>
      <c r="E12" s="112">
        <v>4019</v>
      </c>
      <c r="F12" s="157">
        <f>+D12+E12</f>
        <v>5351</v>
      </c>
      <c r="K12" s="163"/>
      <c r="L12" s="163"/>
    </row>
    <row r="13" spans="1:12" ht="9.75" customHeight="1">
      <c r="A13" s="230" t="s">
        <v>129</v>
      </c>
      <c r="B13" s="229">
        <v>62996</v>
      </c>
      <c r="C13" s="229">
        <v>3349</v>
      </c>
      <c r="D13" s="229">
        <v>66346</v>
      </c>
      <c r="E13" s="112">
        <v>231718</v>
      </c>
      <c r="F13" s="157">
        <v>298064</v>
      </c>
      <c r="K13" s="163"/>
      <c r="L13" s="163"/>
    </row>
    <row r="14" spans="1:12" ht="9.75" customHeight="1">
      <c r="A14" s="230" t="s">
        <v>130</v>
      </c>
      <c r="B14" s="229">
        <v>33037</v>
      </c>
      <c r="C14" s="229">
        <v>9821</v>
      </c>
      <c r="D14" s="229">
        <v>42858</v>
      </c>
      <c r="E14" s="112">
        <v>123768</v>
      </c>
      <c r="F14" s="157">
        <v>166626</v>
      </c>
      <c r="K14" s="163"/>
      <c r="L14" s="163"/>
    </row>
    <row r="15" spans="1:12" ht="9.75" customHeight="1">
      <c r="A15" s="230" t="s">
        <v>131</v>
      </c>
      <c r="B15" s="229">
        <v>35189</v>
      </c>
      <c r="C15" s="229">
        <v>29872</v>
      </c>
      <c r="D15" s="229">
        <v>65060</v>
      </c>
      <c r="E15" s="112">
        <v>145388</v>
      </c>
      <c r="F15" s="157">
        <v>210448</v>
      </c>
      <c r="K15" s="163"/>
      <c r="L15" s="163"/>
    </row>
    <row r="16" spans="1:12" ht="9.75" customHeight="1">
      <c r="A16" s="230" t="s">
        <v>132</v>
      </c>
      <c r="B16" s="229">
        <v>120116</v>
      </c>
      <c r="C16" s="229">
        <v>14568</v>
      </c>
      <c r="D16" s="229">
        <v>134684</v>
      </c>
      <c r="E16" s="112">
        <v>340579</v>
      </c>
      <c r="F16" s="157">
        <v>475263</v>
      </c>
      <c r="K16" s="163"/>
      <c r="L16" s="163"/>
    </row>
    <row r="17" spans="1:12" ht="9.75" customHeight="1">
      <c r="A17" s="230" t="s">
        <v>133</v>
      </c>
      <c r="B17" s="229">
        <v>129502</v>
      </c>
      <c r="C17" s="229">
        <v>8283</v>
      </c>
      <c r="D17" s="229">
        <v>137785</v>
      </c>
      <c r="E17" s="112">
        <v>428947</v>
      </c>
      <c r="F17" s="157">
        <v>566732</v>
      </c>
      <c r="K17" s="163"/>
      <c r="L17" s="163"/>
    </row>
    <row r="18" spans="1:12" ht="9.75" customHeight="1">
      <c r="A18" s="230" t="s">
        <v>134</v>
      </c>
      <c r="B18" s="229">
        <v>13174</v>
      </c>
      <c r="C18" s="229">
        <v>4384</v>
      </c>
      <c r="D18" s="229">
        <v>17557</v>
      </c>
      <c r="E18" s="112">
        <v>110334</v>
      </c>
      <c r="F18" s="157">
        <v>127891</v>
      </c>
      <c r="K18" s="163"/>
      <c r="L18" s="163"/>
    </row>
    <row r="19" spans="1:12" ht="9.75" customHeight="1">
      <c r="A19" s="230" t="s">
        <v>135</v>
      </c>
      <c r="B19" s="229">
        <v>7020</v>
      </c>
      <c r="C19" s="229">
        <v>6961</v>
      </c>
      <c r="D19" s="229">
        <v>13981</v>
      </c>
      <c r="E19" s="112">
        <v>98265</v>
      </c>
      <c r="F19" s="157">
        <v>112246</v>
      </c>
      <c r="K19" s="163"/>
      <c r="L19" s="163"/>
    </row>
    <row r="20" spans="1:12" ht="9.75" customHeight="1">
      <c r="A20" s="230" t="s">
        <v>136</v>
      </c>
      <c r="B20" s="229">
        <v>992951</v>
      </c>
      <c r="C20" s="229">
        <v>155606</v>
      </c>
      <c r="D20" s="229">
        <v>1148558</v>
      </c>
      <c r="E20" s="112">
        <v>439036</v>
      </c>
      <c r="F20" s="157">
        <v>1587594</v>
      </c>
      <c r="K20" s="163"/>
      <c r="L20" s="163"/>
    </row>
    <row r="21" spans="1:12" ht="9.75" customHeight="1">
      <c r="A21" s="230" t="s">
        <v>137</v>
      </c>
      <c r="B21" s="229">
        <v>22660</v>
      </c>
      <c r="C21" s="229">
        <v>4477</v>
      </c>
      <c r="D21" s="229">
        <v>27137</v>
      </c>
      <c r="E21" s="112">
        <v>97044</v>
      </c>
      <c r="F21" s="157">
        <v>124181</v>
      </c>
      <c r="K21" s="163"/>
      <c r="L21" s="163"/>
    </row>
    <row r="22" spans="1:12" ht="9.75" customHeight="1">
      <c r="A22" s="230" t="s">
        <v>138</v>
      </c>
      <c r="B22" s="229">
        <v>105243</v>
      </c>
      <c r="C22" s="229">
        <v>9389</v>
      </c>
      <c r="D22" s="229">
        <v>114632</v>
      </c>
      <c r="E22" s="112">
        <v>375645</v>
      </c>
      <c r="F22" s="157">
        <v>490277</v>
      </c>
      <c r="K22" s="163"/>
      <c r="L22" s="163"/>
    </row>
    <row r="23" spans="1:12" ht="9.75" customHeight="1">
      <c r="A23" s="230" t="s">
        <v>139</v>
      </c>
      <c r="B23" s="229">
        <v>75334</v>
      </c>
      <c r="C23" s="229">
        <v>11204</v>
      </c>
      <c r="D23" s="229">
        <v>86537</v>
      </c>
      <c r="E23" s="112">
        <v>301368</v>
      </c>
      <c r="F23" s="157">
        <v>387905</v>
      </c>
      <c r="K23" s="163"/>
      <c r="L23" s="163"/>
    </row>
    <row r="24" spans="1:12" ht="9.75" customHeight="1">
      <c r="A24" s="230" t="s">
        <v>140</v>
      </c>
      <c r="B24" s="229">
        <v>59649</v>
      </c>
      <c r="C24" s="229">
        <v>3447</v>
      </c>
      <c r="D24" s="229">
        <v>63096</v>
      </c>
      <c r="E24" s="112">
        <v>364302</v>
      </c>
      <c r="F24" s="157">
        <v>427398</v>
      </c>
      <c r="K24" s="163"/>
      <c r="L24" s="163"/>
    </row>
    <row r="25" spans="1:12" ht="9.75" customHeight="1">
      <c r="A25" s="230" t="s">
        <v>141</v>
      </c>
      <c r="B25" s="229">
        <v>14423</v>
      </c>
      <c r="C25" s="229">
        <v>19277</v>
      </c>
      <c r="D25" s="229">
        <v>33702</v>
      </c>
      <c r="E25" s="112">
        <v>123188</v>
      </c>
      <c r="F25" s="157">
        <v>156889</v>
      </c>
      <c r="K25" s="163"/>
      <c r="L25" s="163"/>
    </row>
    <row r="26" spans="1:12" ht="9.75" customHeight="1">
      <c r="A26" s="226" t="s">
        <v>3</v>
      </c>
      <c r="B26" s="227">
        <f>SUM(B9:B25)</f>
        <v>1886359</v>
      </c>
      <c r="C26" s="227">
        <f>SUM(C9:C25)</f>
        <v>469817</v>
      </c>
      <c r="D26" s="227">
        <f>SUM(D9:D25)</f>
        <v>2356176</v>
      </c>
      <c r="E26" s="110">
        <f>SUM(E9:E25)</f>
        <v>3865136</v>
      </c>
      <c r="F26" s="160">
        <f>SUM(F9:F25)</f>
        <v>6221311</v>
      </c>
      <c r="K26" s="163"/>
      <c r="L26" s="163"/>
    </row>
    <row r="27" spans="1:12" ht="18" customHeight="1">
      <c r="A27" s="601" t="s">
        <v>15</v>
      </c>
      <c r="B27" s="601"/>
      <c r="C27" s="601"/>
      <c r="D27" s="601"/>
      <c r="E27" s="601"/>
      <c r="F27" s="601"/>
      <c r="K27" s="163"/>
      <c r="L27" s="163"/>
    </row>
    <row r="28" spans="1:12" ht="9.75" customHeight="1">
      <c r="A28" s="171" t="s">
        <v>126</v>
      </c>
      <c r="B28" s="229">
        <v>68388.9</v>
      </c>
      <c r="C28" s="229">
        <v>17425.72</v>
      </c>
      <c r="D28" s="229">
        <v>85814.62</v>
      </c>
      <c r="E28" s="163">
        <v>266554</v>
      </c>
      <c r="F28" s="163">
        <f aca="true" t="shared" si="0" ref="F28:F45">+D28+E28</f>
        <v>352368.62</v>
      </c>
      <c r="H28" s="163"/>
      <c r="K28" s="163"/>
      <c r="L28" s="163"/>
    </row>
    <row r="29" spans="1:8" ht="9.75" customHeight="1">
      <c r="A29" s="230" t="s">
        <v>127</v>
      </c>
      <c r="B29" s="229">
        <v>117559.34</v>
      </c>
      <c r="C29" s="229">
        <v>167654.28</v>
      </c>
      <c r="D29" s="229">
        <v>285213.62</v>
      </c>
      <c r="E29" s="163">
        <v>553885</v>
      </c>
      <c r="F29" s="163">
        <f t="shared" si="0"/>
        <v>839098.62</v>
      </c>
      <c r="H29" s="163"/>
    </row>
    <row r="30" spans="1:8" ht="9.75" customHeight="1">
      <c r="A30" s="144" t="s">
        <v>392</v>
      </c>
      <c r="B30" s="229">
        <v>15437</v>
      </c>
      <c r="C30" s="229">
        <v>28737</v>
      </c>
      <c r="D30" s="163">
        <f>+B30+C30</f>
        <v>44174</v>
      </c>
      <c r="E30" s="163">
        <v>37796</v>
      </c>
      <c r="F30" s="163">
        <f>+D30+E30</f>
        <v>81970</v>
      </c>
      <c r="G30" s="163"/>
      <c r="H30" s="163"/>
    </row>
    <row r="31" spans="1:8" ht="9.75" customHeight="1">
      <c r="A31" s="144" t="s">
        <v>393</v>
      </c>
      <c r="B31" s="229">
        <v>989</v>
      </c>
      <c r="C31" s="229">
        <v>464</v>
      </c>
      <c r="D31" s="163">
        <f>+B31+C31</f>
        <v>1453</v>
      </c>
      <c r="E31" s="163">
        <v>4015</v>
      </c>
      <c r="F31" s="163">
        <f>+D31+E31</f>
        <v>5468</v>
      </c>
      <c r="H31" s="163"/>
    </row>
    <row r="32" spans="1:8" s="156" customFormat="1" ht="9.75" customHeight="1">
      <c r="A32" s="230" t="s">
        <v>129</v>
      </c>
      <c r="B32" s="229">
        <v>55182.51</v>
      </c>
      <c r="C32" s="229">
        <v>12442.63</v>
      </c>
      <c r="D32" s="229">
        <v>67625.14</v>
      </c>
      <c r="E32" s="163">
        <v>272260</v>
      </c>
      <c r="F32" s="163">
        <f t="shared" si="0"/>
        <v>339885.14</v>
      </c>
      <c r="G32" s="144"/>
      <c r="H32" s="163"/>
    </row>
    <row r="33" spans="1:8" ht="9.75" customHeight="1">
      <c r="A33" s="230" t="s">
        <v>130</v>
      </c>
      <c r="B33" s="229">
        <v>49390.26</v>
      </c>
      <c r="C33" s="229">
        <v>11102.89</v>
      </c>
      <c r="D33" s="229">
        <v>60493.15</v>
      </c>
      <c r="E33" s="163">
        <v>132174</v>
      </c>
      <c r="F33" s="163">
        <f t="shared" si="0"/>
        <v>192667.15</v>
      </c>
      <c r="H33" s="163"/>
    </row>
    <row r="34" spans="1:8" ht="9.75" customHeight="1">
      <c r="A34" s="230" t="s">
        <v>131</v>
      </c>
      <c r="B34" s="229">
        <v>33535.25</v>
      </c>
      <c r="C34" s="229">
        <v>29847.25</v>
      </c>
      <c r="D34" s="229">
        <v>63382.5</v>
      </c>
      <c r="E34" s="163">
        <v>128703</v>
      </c>
      <c r="F34" s="163">
        <f t="shared" si="0"/>
        <v>192085.5</v>
      </c>
      <c r="H34" s="163"/>
    </row>
    <row r="35" spans="1:8" ht="9.75" customHeight="1">
      <c r="A35" s="230" t="s">
        <v>132</v>
      </c>
      <c r="B35" s="229">
        <v>102214.26</v>
      </c>
      <c r="C35" s="229">
        <v>19306.6</v>
      </c>
      <c r="D35" s="229">
        <v>121520.86</v>
      </c>
      <c r="E35" s="163">
        <v>427633</v>
      </c>
      <c r="F35" s="163">
        <f t="shared" si="0"/>
        <v>549153.86</v>
      </c>
      <c r="H35" s="163"/>
    </row>
    <row r="36" spans="1:8" ht="9.75" customHeight="1">
      <c r="A36" s="230" t="s">
        <v>133</v>
      </c>
      <c r="B36" s="229">
        <v>104870.05</v>
      </c>
      <c r="C36" s="229">
        <v>13934.06</v>
      </c>
      <c r="D36" s="229">
        <v>118804.11</v>
      </c>
      <c r="E36" s="163">
        <v>466292</v>
      </c>
      <c r="F36" s="163">
        <f t="shared" si="0"/>
        <v>585096.11</v>
      </c>
      <c r="H36" s="163"/>
    </row>
    <row r="37" spans="1:8" ht="9.75" customHeight="1">
      <c r="A37" s="230" t="s">
        <v>134</v>
      </c>
      <c r="B37" s="229">
        <v>10599.73</v>
      </c>
      <c r="C37" s="229">
        <v>4281.1</v>
      </c>
      <c r="D37" s="229">
        <v>14880.83</v>
      </c>
      <c r="E37" s="163">
        <v>96832</v>
      </c>
      <c r="F37" s="163">
        <f t="shared" si="0"/>
        <v>111712.83</v>
      </c>
      <c r="H37" s="163"/>
    </row>
    <row r="38" spans="1:8" ht="9.75" customHeight="1">
      <c r="A38" s="230" t="s">
        <v>135</v>
      </c>
      <c r="B38" s="229">
        <v>5484.31</v>
      </c>
      <c r="C38" s="229">
        <v>8065.42</v>
      </c>
      <c r="D38" s="229">
        <v>13549.73</v>
      </c>
      <c r="E38" s="163">
        <v>101046</v>
      </c>
      <c r="F38" s="163">
        <f t="shared" si="0"/>
        <v>114595.73</v>
      </c>
      <c r="H38" s="163"/>
    </row>
    <row r="39" spans="1:8" ht="9.75" customHeight="1">
      <c r="A39" s="230" t="s">
        <v>136</v>
      </c>
      <c r="B39" s="229">
        <v>1137588.85</v>
      </c>
      <c r="C39" s="229">
        <v>199398.42</v>
      </c>
      <c r="D39" s="229">
        <v>1336987.27</v>
      </c>
      <c r="E39" s="163">
        <v>561575</v>
      </c>
      <c r="F39" s="163">
        <f t="shared" si="0"/>
        <v>1898562.27</v>
      </c>
      <c r="H39" s="163"/>
    </row>
    <row r="40" spans="1:8" ht="9.75" customHeight="1">
      <c r="A40" s="230" t="s">
        <v>137</v>
      </c>
      <c r="B40" s="229">
        <v>18000.09</v>
      </c>
      <c r="C40" s="229">
        <v>2148.06</v>
      </c>
      <c r="D40" s="229">
        <v>20148.15</v>
      </c>
      <c r="E40" s="163">
        <v>111025</v>
      </c>
      <c r="F40" s="163">
        <f t="shared" si="0"/>
        <v>131173.15</v>
      </c>
      <c r="H40" s="163"/>
    </row>
    <row r="41" spans="1:8" ht="9.75" customHeight="1">
      <c r="A41" s="230" t="s">
        <v>138</v>
      </c>
      <c r="B41" s="229">
        <v>78569.81</v>
      </c>
      <c r="C41" s="229">
        <v>8236</v>
      </c>
      <c r="D41" s="229">
        <v>86805.81</v>
      </c>
      <c r="E41" s="163">
        <v>433193</v>
      </c>
      <c r="F41" s="163">
        <f t="shared" si="0"/>
        <v>519998.81</v>
      </c>
      <c r="H41" s="163"/>
    </row>
    <row r="42" spans="1:8" ht="9.75" customHeight="1">
      <c r="A42" s="230" t="s">
        <v>139</v>
      </c>
      <c r="B42" s="229">
        <v>61211.44</v>
      </c>
      <c r="C42" s="229">
        <v>15045.53</v>
      </c>
      <c r="D42" s="229">
        <v>76256.97</v>
      </c>
      <c r="E42" s="163">
        <v>285365</v>
      </c>
      <c r="F42" s="163">
        <f t="shared" si="0"/>
        <v>361621.97</v>
      </c>
      <c r="H42" s="163"/>
    </row>
    <row r="43" spans="1:9" ht="9.75" customHeight="1">
      <c r="A43" s="230" t="s">
        <v>140</v>
      </c>
      <c r="B43" s="229">
        <v>50789.38</v>
      </c>
      <c r="C43" s="229">
        <v>11457.78</v>
      </c>
      <c r="D43" s="229">
        <v>62247.16</v>
      </c>
      <c r="E43" s="163">
        <v>405440</v>
      </c>
      <c r="F43" s="163">
        <f t="shared" si="0"/>
        <v>467687.16000000003</v>
      </c>
      <c r="H43" s="163"/>
      <c r="I43" s="163"/>
    </row>
    <row r="44" spans="1:9" ht="9.75" customHeight="1">
      <c r="A44" s="230" t="s">
        <v>141</v>
      </c>
      <c r="B44" s="229">
        <v>13233</v>
      </c>
      <c r="C44" s="229">
        <v>20703.56</v>
      </c>
      <c r="D44" s="229">
        <v>33936</v>
      </c>
      <c r="E44" s="163">
        <v>134487</v>
      </c>
      <c r="F44" s="163">
        <f t="shared" si="0"/>
        <v>168423</v>
      </c>
      <c r="H44" s="163"/>
      <c r="I44" s="163"/>
    </row>
    <row r="45" spans="1:8" s="158" customFormat="1" ht="9.75" customHeight="1">
      <c r="A45" s="226" t="s">
        <v>3</v>
      </c>
      <c r="B45" s="227">
        <v>1923043</v>
      </c>
      <c r="C45" s="227">
        <v>570250.47</v>
      </c>
      <c r="D45" s="227">
        <v>2493292.73</v>
      </c>
      <c r="E45" s="231">
        <v>4418275</v>
      </c>
      <c r="F45" s="231">
        <f t="shared" si="0"/>
        <v>6911567.73</v>
      </c>
      <c r="G45" s="144"/>
      <c r="H45" s="231"/>
    </row>
    <row r="46" spans="1:8" ht="9" customHeight="1">
      <c r="A46" s="161"/>
      <c r="B46" s="232"/>
      <c r="C46" s="232"/>
      <c r="D46" s="232"/>
      <c r="E46" s="162"/>
      <c r="F46" s="153"/>
      <c r="H46" s="163"/>
    </row>
    <row r="47" spans="1:8" s="182" customFormat="1" ht="12" customHeight="1">
      <c r="A47" s="179" t="s">
        <v>166</v>
      </c>
      <c r="B47" s="180"/>
      <c r="C47" s="180"/>
      <c r="D47" s="180"/>
      <c r="E47" s="180"/>
      <c r="G47" s="144"/>
      <c r="H47" s="163"/>
    </row>
    <row r="48" ht="8.25" customHeight="1">
      <c r="A48" s="183"/>
    </row>
    <row r="49" spans="1:6" ht="8.25" customHeight="1">
      <c r="A49" s="184"/>
      <c r="B49" s="184"/>
      <c r="C49" s="184"/>
      <c r="D49" s="184"/>
      <c r="E49" s="185"/>
      <c r="F49" s="163"/>
    </row>
    <row r="50" spans="1:6" ht="8.25" customHeight="1">
      <c r="A50" s="184"/>
      <c r="B50" s="468"/>
      <c r="C50" s="468"/>
      <c r="D50" s="468"/>
      <c r="E50" s="468"/>
      <c r="F50" s="468"/>
    </row>
    <row r="51" spans="1:5" ht="8.25" customHeight="1">
      <c r="A51" s="184"/>
      <c r="B51" s="184"/>
      <c r="C51" s="184"/>
      <c r="D51" s="184"/>
      <c r="E51" s="184"/>
    </row>
    <row r="52" spans="1:5" ht="8.25" customHeight="1">
      <c r="A52" s="184"/>
      <c r="B52" s="184"/>
      <c r="C52" s="184"/>
      <c r="D52" s="184"/>
      <c r="E52" s="184"/>
    </row>
    <row r="53" ht="8.25" customHeight="1"/>
  </sheetData>
  <mergeCells count="9">
    <mergeCell ref="A27:F27"/>
    <mergeCell ref="A6:A7"/>
    <mergeCell ref="B6:B7"/>
    <mergeCell ref="C6:C7"/>
    <mergeCell ref="D6:D7"/>
    <mergeCell ref="B5:D5"/>
    <mergeCell ref="F5:F7"/>
    <mergeCell ref="E5:E7"/>
    <mergeCell ref="A8:F8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34">
      <selection activeCell="G15" sqref="G15"/>
    </sheetView>
  </sheetViews>
  <sheetFormatPr defaultColWidth="9.33203125" defaultRowHeight="11.25"/>
  <cols>
    <col min="1" max="1" width="21.83203125" style="144" customWidth="1"/>
    <col min="2" max="6" width="15" style="144" customWidth="1"/>
    <col min="7" max="7" width="13.66015625" style="144" customWidth="1"/>
    <col min="8" max="16384" width="10.66015625" style="144" customWidth="1"/>
  </cols>
  <sheetData>
    <row r="1" spans="1:7" s="147" customFormat="1" ht="15" customHeight="1">
      <c r="A1" s="145" t="s">
        <v>352</v>
      </c>
      <c r="B1" s="146"/>
      <c r="C1" s="146"/>
      <c r="D1" s="146"/>
      <c r="E1" s="146"/>
      <c r="F1" s="146"/>
      <c r="G1" s="146"/>
    </row>
    <row r="2" spans="1:7" s="147" customFormat="1" ht="15" customHeight="1">
      <c r="A2" s="145"/>
      <c r="B2" s="146"/>
      <c r="C2" s="146"/>
      <c r="D2" s="146"/>
      <c r="E2" s="146"/>
      <c r="F2" s="146"/>
      <c r="G2" s="146"/>
    </row>
    <row r="3" spans="1:7" s="147" customFormat="1" ht="6" customHeight="1">
      <c r="A3" s="475"/>
      <c r="B3" s="476"/>
      <c r="C3" s="476"/>
      <c r="D3" s="476"/>
      <c r="E3" s="476"/>
      <c r="F3" s="476"/>
      <c r="G3" s="476"/>
    </row>
    <row r="4" spans="1:7" s="150" customFormat="1" ht="15" customHeight="1">
      <c r="A4" s="479"/>
      <c r="B4" s="605" t="s">
        <v>50</v>
      </c>
      <c r="C4" s="605"/>
      <c r="D4" s="605"/>
      <c r="E4" s="599" t="s">
        <v>67</v>
      </c>
      <c r="F4" s="579" t="s">
        <v>3</v>
      </c>
      <c r="G4" s="579"/>
    </row>
    <row r="5" spans="1:7" ht="12" customHeight="1">
      <c r="A5" s="607" t="s">
        <v>124</v>
      </c>
      <c r="B5" s="603" t="s">
        <v>44</v>
      </c>
      <c r="C5" s="603" t="s">
        <v>165</v>
      </c>
      <c r="D5" s="603" t="s">
        <v>120</v>
      </c>
      <c r="E5" s="599"/>
      <c r="F5" s="606"/>
      <c r="G5" s="606"/>
    </row>
    <row r="6" spans="1:7" ht="21" customHeight="1">
      <c r="A6" s="608"/>
      <c r="B6" s="604"/>
      <c r="C6" s="604"/>
      <c r="D6" s="604"/>
      <c r="E6" s="600"/>
      <c r="F6" s="233" t="s">
        <v>36</v>
      </c>
      <c r="G6" s="234" t="s">
        <v>5</v>
      </c>
    </row>
    <row r="7" spans="1:7" ht="6" customHeight="1">
      <c r="A7" s="609"/>
      <c r="B7" s="609"/>
      <c r="C7" s="609"/>
      <c r="D7" s="609"/>
      <c r="E7" s="609"/>
      <c r="F7" s="609"/>
      <c r="G7" s="609"/>
    </row>
    <row r="8" spans="1:7" ht="9.75" customHeight="1">
      <c r="A8" s="171" t="s">
        <v>167</v>
      </c>
      <c r="B8" s="229">
        <v>854</v>
      </c>
      <c r="C8" s="229">
        <v>206</v>
      </c>
      <c r="D8" s="229">
        <v>1060</v>
      </c>
      <c r="E8" s="112">
        <v>2581</v>
      </c>
      <c r="F8" s="157">
        <v>3641</v>
      </c>
      <c r="G8" s="235">
        <v>4.2</v>
      </c>
    </row>
    <row r="9" spans="1:7" ht="9.75" customHeight="1">
      <c r="A9" s="171" t="s">
        <v>168</v>
      </c>
      <c r="B9" s="229">
        <v>10</v>
      </c>
      <c r="C9" s="229">
        <v>0</v>
      </c>
      <c r="D9" s="229">
        <v>10</v>
      </c>
      <c r="E9" s="112">
        <v>0</v>
      </c>
      <c r="F9" s="157">
        <v>10</v>
      </c>
      <c r="G9" s="235">
        <v>0</v>
      </c>
    </row>
    <row r="10" spans="1:7" ht="9.75" customHeight="1">
      <c r="A10" s="230" t="s">
        <v>127</v>
      </c>
      <c r="B10" s="229">
        <v>1303</v>
      </c>
      <c r="C10" s="229">
        <v>3167</v>
      </c>
      <c r="D10" s="229">
        <v>4470</v>
      </c>
      <c r="E10" s="112">
        <v>9866</v>
      </c>
      <c r="F10" s="157">
        <v>14336</v>
      </c>
      <c r="G10" s="235">
        <v>16.7</v>
      </c>
    </row>
    <row r="11" spans="1:7" ht="9.75" customHeight="1">
      <c r="A11" s="230" t="s">
        <v>128</v>
      </c>
      <c r="B11" s="229">
        <v>235</v>
      </c>
      <c r="C11" s="229">
        <v>241</v>
      </c>
      <c r="D11" s="229">
        <v>476</v>
      </c>
      <c r="E11" s="112">
        <v>442</v>
      </c>
      <c r="F11" s="157">
        <v>918</v>
      </c>
      <c r="G11" s="235">
        <v>1.1</v>
      </c>
    </row>
    <row r="12" spans="1:7" s="156" customFormat="1" ht="9.75" customHeight="1">
      <c r="A12" s="156" t="s">
        <v>392</v>
      </c>
      <c r="B12" s="470">
        <v>213</v>
      </c>
      <c r="C12" s="470">
        <v>239</v>
      </c>
      <c r="D12" s="470">
        <f>+B12+C12</f>
        <v>452</v>
      </c>
      <c r="E12" s="471" t="s">
        <v>103</v>
      </c>
      <c r="F12" s="471" t="s">
        <v>103</v>
      </c>
      <c r="G12" s="472" t="s">
        <v>103</v>
      </c>
    </row>
    <row r="13" spans="1:7" s="156" customFormat="1" ht="9.75" customHeight="1">
      <c r="A13" s="156" t="s">
        <v>393</v>
      </c>
      <c r="B13" s="470">
        <v>22</v>
      </c>
      <c r="C13" s="470">
        <v>2</v>
      </c>
      <c r="D13" s="470">
        <f>+B13+C13</f>
        <v>24</v>
      </c>
      <c r="E13" s="471" t="s">
        <v>103</v>
      </c>
      <c r="F13" s="471" t="s">
        <v>103</v>
      </c>
      <c r="G13" s="472" t="s">
        <v>103</v>
      </c>
    </row>
    <row r="14" spans="1:7" s="156" customFormat="1" ht="9.75" customHeight="1">
      <c r="A14" s="230" t="s">
        <v>129</v>
      </c>
      <c r="B14" s="229">
        <v>746</v>
      </c>
      <c r="C14" s="229">
        <v>90</v>
      </c>
      <c r="D14" s="229">
        <v>836</v>
      </c>
      <c r="E14" s="112">
        <v>3117</v>
      </c>
      <c r="F14" s="157">
        <v>3953</v>
      </c>
      <c r="G14" s="235">
        <v>4.6</v>
      </c>
    </row>
    <row r="15" spans="1:7" ht="9.75" customHeight="1">
      <c r="A15" s="230" t="s">
        <v>130</v>
      </c>
      <c r="B15" s="229">
        <v>415</v>
      </c>
      <c r="C15" s="229">
        <v>223</v>
      </c>
      <c r="D15" s="229">
        <v>638</v>
      </c>
      <c r="E15" s="112">
        <v>1426</v>
      </c>
      <c r="F15" s="157">
        <v>2064</v>
      </c>
      <c r="G15" s="235">
        <v>2.4</v>
      </c>
    </row>
    <row r="16" spans="1:7" ht="9.75" customHeight="1">
      <c r="A16" s="230" t="s">
        <v>131</v>
      </c>
      <c r="B16" s="229">
        <v>625</v>
      </c>
      <c r="C16" s="229">
        <v>593</v>
      </c>
      <c r="D16" s="229">
        <v>1218</v>
      </c>
      <c r="E16" s="112">
        <v>1450</v>
      </c>
      <c r="F16" s="157">
        <v>2668</v>
      </c>
      <c r="G16" s="235">
        <v>3.1</v>
      </c>
    </row>
    <row r="17" spans="1:7" ht="9.75" customHeight="1">
      <c r="A17" s="230" t="s">
        <v>132</v>
      </c>
      <c r="B17" s="229">
        <v>1528</v>
      </c>
      <c r="C17" s="229">
        <v>615</v>
      </c>
      <c r="D17" s="229">
        <v>2143</v>
      </c>
      <c r="E17" s="112">
        <v>4746</v>
      </c>
      <c r="F17" s="157">
        <v>6889</v>
      </c>
      <c r="G17" s="235">
        <v>8</v>
      </c>
    </row>
    <row r="18" spans="1:7" ht="9.75" customHeight="1">
      <c r="A18" s="230" t="s">
        <v>133</v>
      </c>
      <c r="B18" s="229">
        <v>1443</v>
      </c>
      <c r="C18" s="229">
        <v>138</v>
      </c>
      <c r="D18" s="229">
        <v>1581</v>
      </c>
      <c r="E18" s="112">
        <v>4763</v>
      </c>
      <c r="F18" s="157">
        <v>6344</v>
      </c>
      <c r="G18" s="235">
        <v>7.4</v>
      </c>
    </row>
    <row r="19" spans="1:7" ht="9.75" customHeight="1">
      <c r="A19" s="230" t="s">
        <v>134</v>
      </c>
      <c r="B19" s="229">
        <v>145</v>
      </c>
      <c r="C19" s="229">
        <v>87</v>
      </c>
      <c r="D19" s="229">
        <v>232</v>
      </c>
      <c r="E19" s="112">
        <v>1387</v>
      </c>
      <c r="F19" s="157">
        <v>1619</v>
      </c>
      <c r="G19" s="235">
        <v>1.9</v>
      </c>
    </row>
    <row r="20" spans="1:7" ht="9.75" customHeight="1">
      <c r="A20" s="230" t="s">
        <v>135</v>
      </c>
      <c r="B20" s="229">
        <v>125</v>
      </c>
      <c r="C20" s="229">
        <v>87</v>
      </c>
      <c r="D20" s="229">
        <v>212</v>
      </c>
      <c r="E20" s="112">
        <v>1806</v>
      </c>
      <c r="F20" s="157">
        <v>2018</v>
      </c>
      <c r="G20" s="235">
        <v>2.3</v>
      </c>
    </row>
    <row r="21" spans="1:7" ht="9.75" customHeight="1">
      <c r="A21" s="230" t="s">
        <v>136</v>
      </c>
      <c r="B21" s="229">
        <v>11238</v>
      </c>
      <c r="C21" s="229">
        <v>2410</v>
      </c>
      <c r="D21" s="229">
        <v>13648</v>
      </c>
      <c r="E21" s="112">
        <v>5865</v>
      </c>
      <c r="F21" s="157">
        <v>19513</v>
      </c>
      <c r="G21" s="235">
        <v>22.7</v>
      </c>
    </row>
    <row r="22" spans="1:7" ht="9.75" customHeight="1">
      <c r="A22" s="230" t="s">
        <v>169</v>
      </c>
      <c r="B22" s="229">
        <v>185</v>
      </c>
      <c r="C22" s="229">
        <v>134</v>
      </c>
      <c r="D22" s="229">
        <v>319</v>
      </c>
      <c r="E22" s="112">
        <v>1167</v>
      </c>
      <c r="F22" s="157">
        <v>1486</v>
      </c>
      <c r="G22" s="235">
        <v>1.7</v>
      </c>
    </row>
    <row r="23" spans="1:7" ht="9.75" customHeight="1">
      <c r="A23" s="230" t="s">
        <v>170</v>
      </c>
      <c r="B23" s="229">
        <v>13</v>
      </c>
      <c r="C23" s="229">
        <v>0</v>
      </c>
      <c r="D23" s="229">
        <v>13</v>
      </c>
      <c r="E23" s="112">
        <v>193</v>
      </c>
      <c r="F23" s="157">
        <v>206</v>
      </c>
      <c r="G23" s="235">
        <v>0.2</v>
      </c>
    </row>
    <row r="24" spans="1:7" ht="9.75" customHeight="1">
      <c r="A24" s="230" t="s">
        <v>138</v>
      </c>
      <c r="B24" s="229">
        <v>1475</v>
      </c>
      <c r="C24" s="229">
        <v>159</v>
      </c>
      <c r="D24" s="229">
        <v>1634</v>
      </c>
      <c r="E24" s="112">
        <v>6213</v>
      </c>
      <c r="F24" s="157">
        <v>7847</v>
      </c>
      <c r="G24" s="235">
        <v>9.1</v>
      </c>
    </row>
    <row r="25" spans="1:7" ht="9.75" customHeight="1">
      <c r="A25" s="230" t="s">
        <v>171</v>
      </c>
      <c r="B25" s="229">
        <v>626</v>
      </c>
      <c r="C25" s="229">
        <v>246</v>
      </c>
      <c r="D25" s="229">
        <v>872</v>
      </c>
      <c r="E25" s="112">
        <v>2377</v>
      </c>
      <c r="F25" s="157">
        <v>3249</v>
      </c>
      <c r="G25" s="235">
        <v>3.8</v>
      </c>
    </row>
    <row r="26" spans="1:7" ht="9.75" customHeight="1">
      <c r="A26" s="230" t="s">
        <v>172</v>
      </c>
      <c r="B26" s="229">
        <v>236</v>
      </c>
      <c r="C26" s="229">
        <v>0</v>
      </c>
      <c r="D26" s="229">
        <v>236</v>
      </c>
      <c r="E26" s="112">
        <v>314</v>
      </c>
      <c r="F26" s="157">
        <v>550</v>
      </c>
      <c r="G26" s="235">
        <v>0.6</v>
      </c>
    </row>
    <row r="27" spans="1:7" ht="9.75" customHeight="1">
      <c r="A27" s="230" t="s">
        <v>173</v>
      </c>
      <c r="B27" s="229">
        <v>206</v>
      </c>
      <c r="C27" s="229">
        <v>3</v>
      </c>
      <c r="D27" s="229">
        <v>209</v>
      </c>
      <c r="E27" s="112">
        <v>916</v>
      </c>
      <c r="F27" s="157">
        <v>1125</v>
      </c>
      <c r="G27" s="235">
        <v>1.3</v>
      </c>
    </row>
    <row r="28" spans="1:7" ht="9.75" customHeight="1">
      <c r="A28" s="230" t="s">
        <v>140</v>
      </c>
      <c r="B28" s="229">
        <v>765</v>
      </c>
      <c r="C28" s="229">
        <v>141</v>
      </c>
      <c r="D28" s="229">
        <v>906</v>
      </c>
      <c r="E28" s="112">
        <v>4515</v>
      </c>
      <c r="F28" s="157">
        <v>5421</v>
      </c>
      <c r="G28" s="235">
        <v>6.3</v>
      </c>
    </row>
    <row r="29" spans="1:7" ht="9.75" customHeight="1">
      <c r="A29" s="230" t="s">
        <v>141</v>
      </c>
      <c r="B29" s="229">
        <v>256</v>
      </c>
      <c r="C29" s="229">
        <v>262</v>
      </c>
      <c r="D29" s="229">
        <v>518</v>
      </c>
      <c r="E29" s="112">
        <v>1693</v>
      </c>
      <c r="F29" s="157">
        <v>2211</v>
      </c>
      <c r="G29" s="235">
        <v>2.6</v>
      </c>
    </row>
    <row r="30" spans="1:7" s="158" customFormat="1" ht="9.75" customHeight="1">
      <c r="A30" s="158" t="s">
        <v>3</v>
      </c>
      <c r="B30" s="227">
        <v>22429</v>
      </c>
      <c r="C30" s="227">
        <v>8802</v>
      </c>
      <c r="D30" s="227">
        <v>31231</v>
      </c>
      <c r="E30" s="110">
        <v>54837</v>
      </c>
      <c r="F30" s="160">
        <v>86068</v>
      </c>
      <c r="G30" s="236">
        <v>100</v>
      </c>
    </row>
    <row r="31" spans="1:7" ht="9" customHeight="1">
      <c r="A31" s="161"/>
      <c r="B31" s="139"/>
      <c r="C31" s="139"/>
      <c r="D31" s="162"/>
      <c r="E31" s="162"/>
      <c r="F31" s="162"/>
      <c r="G31" s="162"/>
    </row>
    <row r="32" spans="1:7" ht="9" customHeight="1">
      <c r="A32" s="179"/>
      <c r="B32" s="140"/>
      <c r="C32" s="140"/>
      <c r="D32" s="180"/>
      <c r="E32" s="180"/>
      <c r="F32" s="180"/>
      <c r="G32" s="180"/>
    </row>
    <row r="35" ht="28.5" customHeight="1"/>
    <row r="36" spans="1:7" s="147" customFormat="1" ht="15" customHeight="1">
      <c r="A36" s="145" t="s">
        <v>394</v>
      </c>
      <c r="B36" s="146"/>
      <c r="C36" s="146"/>
      <c r="D36" s="146"/>
      <c r="E36" s="146"/>
      <c r="F36" s="146"/>
      <c r="G36" s="146"/>
    </row>
    <row r="37" spans="1:7" s="147" customFormat="1" ht="15" customHeight="1">
      <c r="A37" s="145"/>
      <c r="B37" s="146"/>
      <c r="C37" s="146"/>
      <c r="D37" s="146"/>
      <c r="E37" s="146"/>
      <c r="F37" s="146"/>
      <c r="G37" s="146"/>
    </row>
    <row r="38" spans="1:7" s="150" customFormat="1" ht="5.25" customHeight="1">
      <c r="A38" s="217"/>
      <c r="B38" s="240"/>
      <c r="C38" s="240"/>
      <c r="D38" s="240"/>
      <c r="E38" s="240"/>
      <c r="F38" s="240"/>
      <c r="G38" s="240"/>
    </row>
    <row r="39" spans="1:7" s="150" customFormat="1" ht="15" customHeight="1">
      <c r="A39" s="479"/>
      <c r="B39" s="605" t="s">
        <v>50</v>
      </c>
      <c r="C39" s="605"/>
      <c r="D39" s="605"/>
      <c r="E39" s="599" t="s">
        <v>67</v>
      </c>
      <c r="F39" s="579" t="s">
        <v>3</v>
      </c>
      <c r="G39" s="579"/>
    </row>
    <row r="40" spans="1:7" ht="12" customHeight="1">
      <c r="A40" s="607" t="s">
        <v>124</v>
      </c>
      <c r="B40" s="603" t="s">
        <v>44</v>
      </c>
      <c r="C40" s="603" t="s">
        <v>165</v>
      </c>
      <c r="D40" s="603" t="s">
        <v>120</v>
      </c>
      <c r="E40" s="599"/>
      <c r="F40" s="606"/>
      <c r="G40" s="606"/>
    </row>
    <row r="41" spans="1:7" ht="21" customHeight="1">
      <c r="A41" s="608"/>
      <c r="B41" s="604"/>
      <c r="C41" s="604"/>
      <c r="D41" s="604"/>
      <c r="E41" s="600"/>
      <c r="F41" s="233" t="s">
        <v>36</v>
      </c>
      <c r="G41" s="234" t="s">
        <v>5</v>
      </c>
    </row>
    <row r="42" spans="1:7" ht="5.25" customHeight="1">
      <c r="A42" s="609"/>
      <c r="B42" s="609"/>
      <c r="C42" s="609"/>
      <c r="D42" s="609"/>
      <c r="E42" s="609"/>
      <c r="F42" s="609"/>
      <c r="G42" s="609"/>
    </row>
    <row r="43" spans="1:7" ht="9.75" customHeight="1">
      <c r="A43" s="171" t="s">
        <v>167</v>
      </c>
      <c r="B43" s="93">
        <v>756</v>
      </c>
      <c r="C43" s="93">
        <v>248</v>
      </c>
      <c r="D43" s="93">
        <v>1004</v>
      </c>
      <c r="E43" s="93">
        <v>3091.7807945348563</v>
      </c>
      <c r="F43" s="93">
        <f>+D43+E43</f>
        <v>4095.7807945348563</v>
      </c>
      <c r="G43" s="164">
        <f aca="true" t="shared" si="0" ref="G43:G65">+(F43/$F$65)*100</f>
        <v>4.620981564699013</v>
      </c>
    </row>
    <row r="44" spans="1:7" ht="9.75" customHeight="1">
      <c r="A44" s="171" t="s">
        <v>168</v>
      </c>
      <c r="B44" s="93">
        <v>67</v>
      </c>
      <c r="C44" s="93">
        <v>6</v>
      </c>
      <c r="D44" s="93">
        <v>73</v>
      </c>
      <c r="E44" s="93">
        <v>1.9438694003832624</v>
      </c>
      <c r="F44" s="93">
        <f aca="true" t="shared" si="1" ref="F44:F65">+D44+E44</f>
        <v>74.94386940038326</v>
      </c>
      <c r="G44" s="164">
        <f t="shared" si="0"/>
        <v>0.08455389979573145</v>
      </c>
    </row>
    <row r="45" spans="1:7" ht="9.75" customHeight="1">
      <c r="A45" s="230" t="s">
        <v>127</v>
      </c>
      <c r="B45" s="93">
        <v>1305</v>
      </c>
      <c r="C45" s="93">
        <v>2040</v>
      </c>
      <c r="D45" s="93">
        <v>3345</v>
      </c>
      <c r="E45" s="93">
        <v>6659.440913482924</v>
      </c>
      <c r="F45" s="93">
        <f t="shared" si="1"/>
        <v>10004.440913482924</v>
      </c>
      <c r="G45" s="164">
        <f t="shared" si="0"/>
        <v>11.287307437940015</v>
      </c>
    </row>
    <row r="46" spans="1:7" ht="9.75" customHeight="1">
      <c r="A46" s="230" t="s">
        <v>128</v>
      </c>
      <c r="B46" s="93">
        <v>266</v>
      </c>
      <c r="C46" s="93">
        <v>270</v>
      </c>
      <c r="D46" s="93">
        <v>536</v>
      </c>
      <c r="E46" s="93">
        <v>485.1585453094108</v>
      </c>
      <c r="F46" s="93">
        <f t="shared" si="1"/>
        <v>1021.1585453094108</v>
      </c>
      <c r="G46" s="164">
        <f t="shared" si="0"/>
        <v>1.152101406111882</v>
      </c>
    </row>
    <row r="47" spans="1:7" s="156" customFormat="1" ht="9.75" customHeight="1">
      <c r="A47" s="156" t="s">
        <v>392</v>
      </c>
      <c r="B47" s="469">
        <v>245</v>
      </c>
      <c r="C47" s="469">
        <v>259</v>
      </c>
      <c r="D47" s="469">
        <f>+B47+C47</f>
        <v>504</v>
      </c>
      <c r="E47" s="471" t="s">
        <v>103</v>
      </c>
      <c r="F47" s="471" t="s">
        <v>103</v>
      </c>
      <c r="G47" s="472" t="s">
        <v>103</v>
      </c>
    </row>
    <row r="48" spans="1:7" s="156" customFormat="1" ht="9.75" customHeight="1">
      <c r="A48" s="156" t="s">
        <v>393</v>
      </c>
      <c r="B48" s="469">
        <v>21</v>
      </c>
      <c r="C48" s="469">
        <v>11</v>
      </c>
      <c r="D48" s="469">
        <f>+B48+C48</f>
        <v>32</v>
      </c>
      <c r="E48" s="471" t="s">
        <v>103</v>
      </c>
      <c r="F48" s="471" t="s">
        <v>103</v>
      </c>
      <c r="G48" s="472" t="s">
        <v>103</v>
      </c>
    </row>
    <row r="49" spans="1:7" s="156" customFormat="1" ht="9.75" customHeight="1">
      <c r="A49" s="230" t="s">
        <v>129</v>
      </c>
      <c r="B49" s="93">
        <v>782</v>
      </c>
      <c r="C49" s="93">
        <v>281</v>
      </c>
      <c r="D49" s="93">
        <v>1063</v>
      </c>
      <c r="E49" s="93">
        <v>3676.6888605512904</v>
      </c>
      <c r="F49" s="93">
        <f t="shared" si="1"/>
        <v>4739.68886055129</v>
      </c>
      <c r="G49" s="164">
        <f t="shared" si="0"/>
        <v>5.3474577731897694</v>
      </c>
    </row>
    <row r="50" spans="1:7" ht="9.75" customHeight="1">
      <c r="A50" s="230" t="s">
        <v>130</v>
      </c>
      <c r="B50" s="93">
        <v>433</v>
      </c>
      <c r="C50" s="93">
        <v>223</v>
      </c>
      <c r="D50" s="93">
        <v>656</v>
      </c>
      <c r="E50" s="93">
        <v>1926.806126213636</v>
      </c>
      <c r="F50" s="93">
        <f t="shared" si="1"/>
        <v>2582.806126213636</v>
      </c>
      <c r="G50" s="164">
        <f t="shared" si="0"/>
        <v>2.9139985983503576</v>
      </c>
    </row>
    <row r="51" spans="1:7" ht="9.75" customHeight="1">
      <c r="A51" s="230" t="s">
        <v>131</v>
      </c>
      <c r="B51" s="93">
        <v>460</v>
      </c>
      <c r="C51" s="93">
        <v>496</v>
      </c>
      <c r="D51" s="93">
        <v>956</v>
      </c>
      <c r="E51" s="93">
        <v>1484.172045132045</v>
      </c>
      <c r="F51" s="93">
        <f t="shared" si="1"/>
        <v>2440.1720451320452</v>
      </c>
      <c r="G51" s="164">
        <f t="shared" si="0"/>
        <v>2.75307459088021</v>
      </c>
    </row>
    <row r="52" spans="1:7" ht="9.75" customHeight="1">
      <c r="A52" s="230" t="s">
        <v>132</v>
      </c>
      <c r="B52" s="93">
        <v>1193</v>
      </c>
      <c r="C52" s="93">
        <v>421</v>
      </c>
      <c r="D52" s="93">
        <v>1614</v>
      </c>
      <c r="E52" s="93">
        <v>5528.919896560166</v>
      </c>
      <c r="F52" s="93">
        <f t="shared" si="1"/>
        <v>7142.919896560166</v>
      </c>
      <c r="G52" s="164">
        <f t="shared" si="0"/>
        <v>8.058854420180179</v>
      </c>
    </row>
    <row r="53" spans="1:7" ht="9.75" customHeight="1">
      <c r="A53" s="230" t="s">
        <v>133</v>
      </c>
      <c r="B53" s="93">
        <v>1634</v>
      </c>
      <c r="C53" s="93">
        <v>205</v>
      </c>
      <c r="D53" s="93">
        <v>1839</v>
      </c>
      <c r="E53" s="93">
        <v>5160.372123932296</v>
      </c>
      <c r="F53" s="93">
        <f t="shared" si="1"/>
        <v>6999.372123932296</v>
      </c>
      <c r="G53" s="164">
        <f t="shared" si="0"/>
        <v>7.896899558764719</v>
      </c>
    </row>
    <row r="54" spans="1:7" ht="9.75" customHeight="1">
      <c r="A54" s="230" t="s">
        <v>134</v>
      </c>
      <c r="B54" s="93">
        <v>132</v>
      </c>
      <c r="C54" s="93">
        <v>66</v>
      </c>
      <c r="D54" s="93">
        <v>198</v>
      </c>
      <c r="E54" s="93">
        <v>1696.6692386748664</v>
      </c>
      <c r="F54" s="93">
        <f t="shared" si="1"/>
        <v>1894.6692386748664</v>
      </c>
      <c r="G54" s="164">
        <f t="shared" si="0"/>
        <v>2.1376221195238974</v>
      </c>
    </row>
    <row r="55" spans="1:7" ht="9.75" customHeight="1">
      <c r="A55" s="230" t="s">
        <v>135</v>
      </c>
      <c r="B55" s="93">
        <v>107</v>
      </c>
      <c r="C55" s="93">
        <v>116</v>
      </c>
      <c r="D55" s="93">
        <v>223</v>
      </c>
      <c r="E55" s="93">
        <v>1299.6034832997527</v>
      </c>
      <c r="F55" s="93">
        <f t="shared" si="1"/>
        <v>1522.6034832997527</v>
      </c>
      <c r="G55" s="164">
        <f t="shared" si="0"/>
        <v>1.7178464814481618</v>
      </c>
    </row>
    <row r="56" spans="1:7" ht="9.75" customHeight="1">
      <c r="A56" s="230" t="s">
        <v>136</v>
      </c>
      <c r="B56" s="93">
        <v>11274</v>
      </c>
      <c r="C56" s="93">
        <v>2150</v>
      </c>
      <c r="D56" s="93">
        <v>13424</v>
      </c>
      <c r="E56" s="93">
        <v>8331.254067528627</v>
      </c>
      <c r="F56" s="93">
        <f t="shared" si="1"/>
        <v>21755.25406752863</v>
      </c>
      <c r="G56" s="164">
        <f t="shared" si="0"/>
        <v>24.54492391671316</v>
      </c>
    </row>
    <row r="57" spans="1:7" ht="9.75" customHeight="1">
      <c r="A57" s="230" t="s">
        <v>169</v>
      </c>
      <c r="B57" s="93">
        <v>209</v>
      </c>
      <c r="C57" s="93">
        <v>23</v>
      </c>
      <c r="D57" s="93">
        <v>232</v>
      </c>
      <c r="E57" s="93">
        <v>1380.163967633837</v>
      </c>
      <c r="F57" s="93">
        <f t="shared" si="1"/>
        <v>1612.163967633837</v>
      </c>
      <c r="G57" s="164">
        <f t="shared" si="0"/>
        <v>1.8188912804241084</v>
      </c>
    </row>
    <row r="58" spans="1:7" ht="9.75" customHeight="1">
      <c r="A58" s="230" t="s">
        <v>170</v>
      </c>
      <c r="B58" s="93">
        <v>27</v>
      </c>
      <c r="C58" s="93">
        <v>4</v>
      </c>
      <c r="D58" s="93">
        <v>31</v>
      </c>
      <c r="E58" s="93">
        <v>227.0225853924702</v>
      </c>
      <c r="F58" s="93">
        <f t="shared" si="1"/>
        <v>258.0225853924702</v>
      </c>
      <c r="G58" s="164">
        <f t="shared" si="0"/>
        <v>0.2911087458502498</v>
      </c>
    </row>
    <row r="59" spans="1:7" ht="9.75" customHeight="1">
      <c r="A59" s="230" t="s">
        <v>138</v>
      </c>
      <c r="B59" s="93">
        <v>1595</v>
      </c>
      <c r="C59" s="93">
        <v>109</v>
      </c>
      <c r="D59" s="93">
        <v>1704</v>
      </c>
      <c r="E59" s="93">
        <v>6253.132192052919</v>
      </c>
      <c r="F59" s="93">
        <f t="shared" si="1"/>
        <v>7957.132192052919</v>
      </c>
      <c r="G59" s="164">
        <f t="shared" si="0"/>
        <v>8.977472919549983</v>
      </c>
    </row>
    <row r="60" spans="1:7" ht="9.75" customHeight="1">
      <c r="A60" s="230" t="s">
        <v>171</v>
      </c>
      <c r="B60" s="93">
        <v>790</v>
      </c>
      <c r="C60" s="93">
        <v>173</v>
      </c>
      <c r="D60" s="93">
        <v>963</v>
      </c>
      <c r="E60" s="93">
        <v>2766.898536608648</v>
      </c>
      <c r="F60" s="93">
        <f t="shared" si="1"/>
        <v>3729.898536608648</v>
      </c>
      <c r="G60" s="164">
        <f t="shared" si="0"/>
        <v>4.2081823321366985</v>
      </c>
    </row>
    <row r="61" spans="1:7" ht="9.75" customHeight="1">
      <c r="A61" s="230" t="s">
        <v>172</v>
      </c>
      <c r="B61" s="93">
        <v>172</v>
      </c>
      <c r="C61" s="93">
        <v>8</v>
      </c>
      <c r="D61" s="93">
        <v>180</v>
      </c>
      <c r="E61" s="93">
        <v>392.95922843157416</v>
      </c>
      <c r="F61" s="93">
        <f t="shared" si="1"/>
        <v>572.9592284315742</v>
      </c>
      <c r="G61" s="164">
        <f t="shared" si="0"/>
        <v>0.6464296222686785</v>
      </c>
    </row>
    <row r="62" spans="1:7" ht="9.75" customHeight="1">
      <c r="A62" s="230" t="s">
        <v>173</v>
      </c>
      <c r="B62" s="93">
        <v>237</v>
      </c>
      <c r="C62" s="93">
        <v>15</v>
      </c>
      <c r="D62" s="93">
        <v>252</v>
      </c>
      <c r="E62" s="93">
        <v>1047.3465059088462</v>
      </c>
      <c r="F62" s="93">
        <f t="shared" si="1"/>
        <v>1299.3465059088462</v>
      </c>
      <c r="G62" s="164">
        <f t="shared" si="0"/>
        <v>1.4659613273182357</v>
      </c>
    </row>
    <row r="63" spans="1:7" ht="9.75" customHeight="1">
      <c r="A63" s="230" t="s">
        <v>140</v>
      </c>
      <c r="B63" s="93">
        <v>809</v>
      </c>
      <c r="C63" s="93">
        <v>120</v>
      </c>
      <c r="D63" s="93">
        <v>929</v>
      </c>
      <c r="E63" s="93">
        <v>5674.671683583528</v>
      </c>
      <c r="F63" s="93">
        <f t="shared" si="1"/>
        <v>6603.671683583528</v>
      </c>
      <c r="G63" s="164">
        <f t="shared" si="0"/>
        <v>7.450458566992209</v>
      </c>
    </row>
    <row r="64" spans="1:7" ht="9.75" customHeight="1">
      <c r="A64" s="230" t="s">
        <v>141</v>
      </c>
      <c r="B64" s="93">
        <v>256</v>
      </c>
      <c r="C64" s="93">
        <v>287</v>
      </c>
      <c r="D64" s="93">
        <v>543</v>
      </c>
      <c r="E64" s="93">
        <v>1784.428024781131</v>
      </c>
      <c r="F64" s="93">
        <f t="shared" si="1"/>
        <v>2327.428024781131</v>
      </c>
      <c r="G64" s="164">
        <f t="shared" si="0"/>
        <v>2.6258734378627446</v>
      </c>
    </row>
    <row r="65" spans="1:7" s="158" customFormat="1" ht="9.75" customHeight="1">
      <c r="A65" s="158" t="s">
        <v>3</v>
      </c>
      <c r="B65" s="117">
        <v>22504</v>
      </c>
      <c r="C65" s="117">
        <v>7261</v>
      </c>
      <c r="D65" s="117">
        <v>29765</v>
      </c>
      <c r="E65" s="117">
        <v>58869.43268901321</v>
      </c>
      <c r="F65" s="117">
        <f t="shared" si="1"/>
        <v>88634.4326890132</v>
      </c>
      <c r="G65" s="237">
        <f t="shared" si="0"/>
        <v>100</v>
      </c>
    </row>
    <row r="66" spans="1:7" ht="9" customHeight="1">
      <c r="A66" s="161"/>
      <c r="B66" s="139"/>
      <c r="C66" s="139"/>
      <c r="D66" s="162"/>
      <c r="E66" s="238"/>
      <c r="F66" s="153"/>
      <c r="G66" s="162"/>
    </row>
  </sheetData>
  <mergeCells count="16">
    <mergeCell ref="A42:G42"/>
    <mergeCell ref="A7:G7"/>
    <mergeCell ref="A40:A41"/>
    <mergeCell ref="B40:B41"/>
    <mergeCell ref="C40:C41"/>
    <mergeCell ref="D40:D41"/>
    <mergeCell ref="A5:A6"/>
    <mergeCell ref="B5:B6"/>
    <mergeCell ref="C5:C6"/>
    <mergeCell ref="D5:D6"/>
    <mergeCell ref="B4:D4"/>
    <mergeCell ref="E4:E6"/>
    <mergeCell ref="F4:G5"/>
    <mergeCell ref="B39:D39"/>
    <mergeCell ref="E39:E41"/>
    <mergeCell ref="F39:G40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G15" sqref="G15"/>
    </sheetView>
  </sheetViews>
  <sheetFormatPr defaultColWidth="9.33203125" defaultRowHeight="11.25"/>
  <cols>
    <col min="1" max="1" width="24.16015625" style="187" customWidth="1"/>
    <col min="2" max="5" width="14.66015625" style="187" customWidth="1"/>
    <col min="6" max="6" width="13.66015625" style="187" customWidth="1"/>
    <col min="7" max="7" width="13" style="187" customWidth="1"/>
    <col min="8" max="16384" width="10.66015625" style="187" customWidth="1"/>
  </cols>
  <sheetData>
    <row r="1" s="144" customFormat="1" ht="15" customHeight="1"/>
    <row r="2" spans="1:7" s="147" customFormat="1" ht="15" customHeight="1">
      <c r="A2" s="239" t="s">
        <v>353</v>
      </c>
      <c r="B2" s="146"/>
      <c r="C2" s="146"/>
      <c r="D2" s="146"/>
      <c r="E2" s="146"/>
      <c r="F2" s="146"/>
      <c r="G2" s="146"/>
    </row>
    <row r="3" spans="1:7" s="147" customFormat="1" ht="15" customHeight="1">
      <c r="A3" s="239"/>
      <c r="B3" s="146"/>
      <c r="C3" s="146"/>
      <c r="D3" s="146"/>
      <c r="E3" s="146"/>
      <c r="F3" s="146"/>
      <c r="G3" s="146"/>
    </row>
    <row r="4" spans="1:7" s="150" customFormat="1" ht="15" customHeight="1">
      <c r="A4" s="217"/>
      <c r="B4" s="240"/>
      <c r="C4" s="240"/>
      <c r="D4" s="240"/>
      <c r="E4" s="240"/>
      <c r="F4" s="240"/>
      <c r="G4" s="240"/>
    </row>
    <row r="5" spans="1:7" s="144" customFormat="1" ht="24" customHeight="1">
      <c r="A5" s="602" t="s">
        <v>174</v>
      </c>
      <c r="B5" s="583" t="s">
        <v>105</v>
      </c>
      <c r="C5" s="583"/>
      <c r="D5" s="583"/>
      <c r="E5" s="583" t="s">
        <v>91</v>
      </c>
      <c r="F5" s="583"/>
      <c r="G5" s="583"/>
    </row>
    <row r="6" spans="1:7" s="144" customFormat="1" ht="27" customHeight="1">
      <c r="A6" s="610"/>
      <c r="B6" s="233" t="s">
        <v>175</v>
      </c>
      <c r="C6" s="233" t="s">
        <v>176</v>
      </c>
      <c r="D6" s="233" t="s">
        <v>3</v>
      </c>
      <c r="E6" s="233" t="s">
        <v>175</v>
      </c>
      <c r="F6" s="233" t="s">
        <v>176</v>
      </c>
      <c r="G6" s="233" t="s">
        <v>3</v>
      </c>
    </row>
    <row r="7" spans="1:7" s="241" customFormat="1" ht="19.5" customHeight="1">
      <c r="A7" s="601" t="s">
        <v>34</v>
      </c>
      <c r="B7" s="601"/>
      <c r="C7" s="601"/>
      <c r="D7" s="601"/>
      <c r="E7" s="601"/>
      <c r="F7" s="601"/>
      <c r="G7" s="601"/>
    </row>
    <row r="8" spans="1:7" s="242" customFormat="1" ht="9.75" customHeight="1">
      <c r="A8" s="225" t="s">
        <v>177</v>
      </c>
      <c r="B8" s="229">
        <v>18</v>
      </c>
      <c r="C8" s="229">
        <v>78</v>
      </c>
      <c r="D8" s="229">
        <v>96</v>
      </c>
      <c r="E8" s="229">
        <v>203</v>
      </c>
      <c r="F8" s="229">
        <v>351</v>
      </c>
      <c r="G8" s="229">
        <v>554</v>
      </c>
    </row>
    <row r="9" spans="1:7" s="242" customFormat="1" ht="9.75" customHeight="1">
      <c r="A9" s="225" t="s">
        <v>178</v>
      </c>
      <c r="B9" s="229">
        <v>564</v>
      </c>
      <c r="C9" s="229">
        <v>725</v>
      </c>
      <c r="D9" s="229">
        <v>1289</v>
      </c>
      <c r="E9" s="229">
        <v>1072</v>
      </c>
      <c r="F9" s="229">
        <v>1061</v>
      </c>
      <c r="G9" s="229">
        <v>2133</v>
      </c>
    </row>
    <row r="10" spans="1:7" s="242" customFormat="1" ht="9.75" customHeight="1">
      <c r="A10" s="225" t="s">
        <v>179</v>
      </c>
      <c r="B10" s="229">
        <v>3380</v>
      </c>
      <c r="C10" s="229">
        <v>2885</v>
      </c>
      <c r="D10" s="229">
        <v>6265</v>
      </c>
      <c r="E10" s="229">
        <v>2614</v>
      </c>
      <c r="F10" s="229">
        <v>2118</v>
      </c>
      <c r="G10" s="229">
        <v>4732</v>
      </c>
    </row>
    <row r="11" spans="1:7" s="242" customFormat="1" ht="9.75" customHeight="1">
      <c r="A11" s="225" t="s">
        <v>180</v>
      </c>
      <c r="B11" s="229">
        <v>3970</v>
      </c>
      <c r="C11" s="229">
        <v>2406</v>
      </c>
      <c r="D11" s="229">
        <v>6376</v>
      </c>
      <c r="E11" s="229">
        <v>2599</v>
      </c>
      <c r="F11" s="229">
        <v>2046</v>
      </c>
      <c r="G11" s="229">
        <v>4645</v>
      </c>
    </row>
    <row r="12" spans="1:7" s="242" customFormat="1" ht="9.75" customHeight="1">
      <c r="A12" s="225" t="s">
        <v>181</v>
      </c>
      <c r="B12" s="229">
        <v>2611</v>
      </c>
      <c r="C12" s="229">
        <v>1156</v>
      </c>
      <c r="D12" s="229">
        <v>3767</v>
      </c>
      <c r="E12" s="229">
        <v>1863</v>
      </c>
      <c r="F12" s="229">
        <v>899</v>
      </c>
      <c r="G12" s="229">
        <v>2762</v>
      </c>
    </row>
    <row r="13" spans="1:7" s="242" customFormat="1" ht="9.75" customHeight="1">
      <c r="A13" s="243" t="s">
        <v>182</v>
      </c>
      <c r="B13" s="229">
        <v>521</v>
      </c>
      <c r="C13" s="229">
        <v>198</v>
      </c>
      <c r="D13" s="229">
        <v>719</v>
      </c>
      <c r="E13" s="229">
        <v>266</v>
      </c>
      <c r="F13" s="229">
        <v>209</v>
      </c>
      <c r="G13" s="229">
        <v>475</v>
      </c>
    </row>
    <row r="14" spans="1:7" s="245" customFormat="1" ht="9.75" customHeight="1">
      <c r="A14" s="244" t="s">
        <v>3</v>
      </c>
      <c r="B14" s="227">
        <v>11064</v>
      </c>
      <c r="C14" s="227">
        <v>7448</v>
      </c>
      <c r="D14" s="227">
        <v>18512</v>
      </c>
      <c r="E14" s="227">
        <v>8617</v>
      </c>
      <c r="F14" s="227">
        <v>6684</v>
      </c>
      <c r="G14" s="227">
        <v>15301</v>
      </c>
    </row>
    <row r="15" spans="1:7" s="241" customFormat="1" ht="19.5" customHeight="1">
      <c r="A15" s="601" t="s">
        <v>15</v>
      </c>
      <c r="B15" s="601"/>
      <c r="C15" s="601"/>
      <c r="D15" s="601"/>
      <c r="E15" s="601"/>
      <c r="F15" s="601"/>
      <c r="G15" s="601"/>
    </row>
    <row r="16" spans="1:7" s="144" customFormat="1" ht="9.75" customHeight="1">
      <c r="A16" s="225" t="s">
        <v>177</v>
      </c>
      <c r="B16" s="229">
        <v>13</v>
      </c>
      <c r="C16" s="229">
        <v>68</v>
      </c>
      <c r="D16" s="229">
        <f aca="true" t="shared" si="0" ref="D16:D22">+B16+C16</f>
        <v>81</v>
      </c>
      <c r="E16" s="229">
        <v>104</v>
      </c>
      <c r="F16" s="229">
        <v>102</v>
      </c>
      <c r="G16" s="229">
        <f aca="true" t="shared" si="1" ref="G16:G22">+E16+F16</f>
        <v>206</v>
      </c>
    </row>
    <row r="17" spans="1:7" s="144" customFormat="1" ht="9.75" customHeight="1">
      <c r="A17" s="225" t="s">
        <v>178</v>
      </c>
      <c r="B17" s="229">
        <v>361</v>
      </c>
      <c r="C17" s="229">
        <v>497</v>
      </c>
      <c r="D17" s="229">
        <f t="shared" si="0"/>
        <v>858</v>
      </c>
      <c r="E17" s="229">
        <v>429</v>
      </c>
      <c r="F17" s="229">
        <v>551</v>
      </c>
      <c r="G17" s="229">
        <f t="shared" si="1"/>
        <v>980</v>
      </c>
    </row>
    <row r="18" spans="1:7" s="144" customFormat="1" ht="9.75" customHeight="1">
      <c r="A18" s="225" t="s">
        <v>179</v>
      </c>
      <c r="B18" s="229">
        <v>2463</v>
      </c>
      <c r="C18" s="229">
        <v>2278</v>
      </c>
      <c r="D18" s="229">
        <f t="shared" si="0"/>
        <v>4741</v>
      </c>
      <c r="E18" s="229">
        <v>2141</v>
      </c>
      <c r="F18" s="229">
        <v>2025</v>
      </c>
      <c r="G18" s="229">
        <f t="shared" si="1"/>
        <v>4166</v>
      </c>
    </row>
    <row r="19" spans="1:7" s="144" customFormat="1" ht="9.75" customHeight="1">
      <c r="A19" s="225" t="s">
        <v>180</v>
      </c>
      <c r="B19" s="229">
        <v>3678</v>
      </c>
      <c r="C19" s="229">
        <v>2379</v>
      </c>
      <c r="D19" s="229">
        <f t="shared" si="0"/>
        <v>6057</v>
      </c>
      <c r="E19" s="229">
        <v>2803</v>
      </c>
      <c r="F19" s="229">
        <v>1904</v>
      </c>
      <c r="G19" s="229">
        <f t="shared" si="1"/>
        <v>4707</v>
      </c>
    </row>
    <row r="20" spans="1:7" s="156" customFormat="1" ht="9.75" customHeight="1">
      <c r="A20" s="225" t="s">
        <v>181</v>
      </c>
      <c r="B20" s="229">
        <v>2802</v>
      </c>
      <c r="C20" s="229">
        <v>853</v>
      </c>
      <c r="D20" s="229">
        <f t="shared" si="0"/>
        <v>3655</v>
      </c>
      <c r="E20" s="229">
        <v>2545</v>
      </c>
      <c r="F20" s="229">
        <v>1303</v>
      </c>
      <c r="G20" s="229">
        <f t="shared" si="1"/>
        <v>3848</v>
      </c>
    </row>
    <row r="21" spans="1:7" s="242" customFormat="1" ht="9.75" customHeight="1">
      <c r="A21" s="243" t="s">
        <v>182</v>
      </c>
      <c r="B21" s="229">
        <v>678</v>
      </c>
      <c r="C21" s="229">
        <v>156</v>
      </c>
      <c r="D21" s="229">
        <f t="shared" si="0"/>
        <v>834</v>
      </c>
      <c r="E21" s="229">
        <v>537</v>
      </c>
      <c r="F21" s="229">
        <v>205</v>
      </c>
      <c r="G21" s="229">
        <f t="shared" si="1"/>
        <v>742</v>
      </c>
    </row>
    <row r="22" spans="1:7" s="242" customFormat="1" ht="9.75" customHeight="1">
      <c r="A22" s="246" t="s">
        <v>3</v>
      </c>
      <c r="B22" s="227">
        <v>9995</v>
      </c>
      <c r="C22" s="227">
        <v>6231</v>
      </c>
      <c r="D22" s="227">
        <f t="shared" si="0"/>
        <v>16226</v>
      </c>
      <c r="E22" s="227">
        <v>8559</v>
      </c>
      <c r="F22" s="227">
        <f>+F16+F17+F18+F19+F20+F21</f>
        <v>6090</v>
      </c>
      <c r="G22" s="227">
        <f t="shared" si="1"/>
        <v>14649</v>
      </c>
    </row>
    <row r="23" spans="1:7" s="242" customFormat="1" ht="9" customHeight="1">
      <c r="A23" s="247"/>
      <c r="B23" s="248"/>
      <c r="C23" s="248"/>
      <c r="D23" s="248"/>
      <c r="E23" s="248"/>
      <c r="F23" s="248"/>
      <c r="G23" s="248"/>
    </row>
    <row r="24" spans="1:9" ht="12.75" customHeight="1">
      <c r="A24" s="144" t="s">
        <v>43</v>
      </c>
      <c r="B24" s="144"/>
      <c r="C24" s="144"/>
      <c r="D24" s="144"/>
      <c r="E24" s="144"/>
      <c r="F24" s="144"/>
      <c r="G24" s="144"/>
      <c r="H24" s="144"/>
      <c r="I24" s="144"/>
    </row>
    <row r="25" ht="9" customHeight="1">
      <c r="A25" s="480" t="s">
        <v>414</v>
      </c>
    </row>
    <row r="26" spans="2:7" ht="12.75">
      <c r="B26" s="466"/>
      <c r="C26" s="466"/>
      <c r="D26" s="466"/>
      <c r="E26" s="466"/>
      <c r="F26" s="466"/>
      <c r="G26" s="466"/>
    </row>
  </sheetData>
  <mergeCells count="5">
    <mergeCell ref="A15:G15"/>
    <mergeCell ref="A5:A6"/>
    <mergeCell ref="B5:D5"/>
    <mergeCell ref="E5:G5"/>
    <mergeCell ref="A7:G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61">
      <selection activeCell="A26" sqref="A26"/>
    </sheetView>
  </sheetViews>
  <sheetFormatPr defaultColWidth="9.33203125" defaultRowHeight="11.25"/>
  <cols>
    <col min="1" max="1" width="50" style="187" customWidth="1"/>
    <col min="2" max="2" width="12.16015625" style="187" customWidth="1"/>
    <col min="3" max="3" width="11.83203125" style="187" customWidth="1"/>
    <col min="4" max="4" width="12.16015625" style="187" customWidth="1"/>
    <col min="5" max="6" width="12" style="187" customWidth="1"/>
    <col min="7" max="16384" width="10.66015625" style="187" customWidth="1"/>
  </cols>
  <sheetData>
    <row r="1" spans="1:6" ht="12.75">
      <c r="A1" s="144"/>
      <c r="B1" s="144"/>
      <c r="C1" s="144"/>
      <c r="D1" s="144"/>
      <c r="E1" s="144"/>
      <c r="F1" s="144"/>
    </row>
    <row r="2" spans="1:6" ht="12.75">
      <c r="A2" s="249" t="s">
        <v>354</v>
      </c>
      <c r="B2" s="146"/>
      <c r="C2" s="146"/>
      <c r="D2" s="146"/>
      <c r="E2" s="146"/>
      <c r="F2" s="146"/>
    </row>
    <row r="3" spans="1:6" ht="12.75">
      <c r="A3" s="148"/>
      <c r="B3" s="149"/>
      <c r="C3" s="149"/>
      <c r="D3" s="149"/>
      <c r="E3" s="149"/>
      <c r="F3" s="149"/>
    </row>
    <row r="4" spans="1:6" ht="12.75">
      <c r="A4" s="151"/>
      <c r="B4" s="152"/>
      <c r="C4" s="152"/>
      <c r="D4" s="152"/>
      <c r="E4" s="152"/>
      <c r="F4" s="152"/>
    </row>
    <row r="5" spans="1:6" ht="18" customHeight="1">
      <c r="A5" s="481"/>
      <c r="B5" s="611" t="s">
        <v>28</v>
      </c>
      <c r="C5" s="611"/>
      <c r="D5" s="611"/>
      <c r="E5" s="612" t="s">
        <v>185</v>
      </c>
      <c r="F5" s="614" t="s">
        <v>120</v>
      </c>
    </row>
    <row r="6" spans="1:12" ht="30.75" customHeight="1">
      <c r="A6" s="250" t="s">
        <v>391</v>
      </c>
      <c r="B6" s="234" t="s">
        <v>31</v>
      </c>
      <c r="C6" s="234" t="s">
        <v>183</v>
      </c>
      <c r="D6" s="234" t="s">
        <v>184</v>
      </c>
      <c r="E6" s="613"/>
      <c r="F6" s="615"/>
      <c r="H6" s="251"/>
      <c r="I6" s="251"/>
      <c r="J6" s="251"/>
      <c r="K6" s="251"/>
      <c r="L6" s="251"/>
    </row>
    <row r="7" spans="1:13" ht="33" customHeight="1">
      <c r="A7" s="252" t="s">
        <v>320</v>
      </c>
      <c r="B7" s="253">
        <v>27229</v>
      </c>
      <c r="C7" s="253">
        <v>39322</v>
      </c>
      <c r="D7" s="253">
        <v>66551</v>
      </c>
      <c r="E7" s="253">
        <v>4801</v>
      </c>
      <c r="F7" s="253">
        <v>71352</v>
      </c>
      <c r="G7" s="157"/>
      <c r="H7" s="157"/>
      <c r="I7" s="157"/>
      <c r="J7" s="157"/>
      <c r="K7" s="157"/>
      <c r="L7" s="157"/>
      <c r="M7" s="157"/>
    </row>
    <row r="8" spans="1:13" ht="9.75" customHeight="1">
      <c r="A8" s="252" t="s">
        <v>319</v>
      </c>
      <c r="B8" s="253">
        <v>53911</v>
      </c>
      <c r="C8" s="253">
        <v>31114</v>
      </c>
      <c r="D8" s="253">
        <v>85025</v>
      </c>
      <c r="E8" s="253">
        <v>19327</v>
      </c>
      <c r="F8" s="253">
        <v>104352</v>
      </c>
      <c r="G8" s="157"/>
      <c r="H8" s="157"/>
      <c r="I8" s="157"/>
      <c r="J8" s="157"/>
      <c r="K8" s="157"/>
      <c r="L8" s="157"/>
      <c r="M8" s="157"/>
    </row>
    <row r="9" spans="1:13" ht="9.75" customHeight="1">
      <c r="A9" s="252" t="s">
        <v>186</v>
      </c>
      <c r="B9" s="253">
        <v>28567</v>
      </c>
      <c r="C9" s="253">
        <v>10417</v>
      </c>
      <c r="D9" s="253">
        <v>38984</v>
      </c>
      <c r="E9" s="253">
        <v>6318</v>
      </c>
      <c r="F9" s="253">
        <v>45302</v>
      </c>
      <c r="G9" s="157"/>
      <c r="H9" s="157"/>
      <c r="I9" s="157"/>
      <c r="J9" s="157"/>
      <c r="K9" s="157"/>
      <c r="L9" s="157"/>
      <c r="M9" s="157"/>
    </row>
    <row r="10" spans="1:13" ht="20.25" customHeight="1">
      <c r="A10" s="252" t="s">
        <v>187</v>
      </c>
      <c r="B10" s="253">
        <v>21337</v>
      </c>
      <c r="C10" s="253">
        <v>7297</v>
      </c>
      <c r="D10" s="253">
        <v>28634</v>
      </c>
      <c r="E10" s="253">
        <v>3465</v>
      </c>
      <c r="F10" s="253">
        <v>32099</v>
      </c>
      <c r="G10" s="157"/>
      <c r="H10" s="157"/>
      <c r="I10" s="157"/>
      <c r="J10" s="157"/>
      <c r="K10" s="157"/>
      <c r="L10" s="157"/>
      <c r="M10" s="157"/>
    </row>
    <row r="11" spans="1:13" ht="20.25" customHeight="1">
      <c r="A11" s="252" t="s">
        <v>188</v>
      </c>
      <c r="B11" s="253">
        <v>5226</v>
      </c>
      <c r="C11" s="253">
        <v>1329</v>
      </c>
      <c r="D11" s="253">
        <v>6555</v>
      </c>
      <c r="E11" s="253">
        <v>441</v>
      </c>
      <c r="F11" s="253">
        <v>6996</v>
      </c>
      <c r="G11" s="157"/>
      <c r="H11" s="157"/>
      <c r="I11" s="157"/>
      <c r="J11" s="157"/>
      <c r="K11" s="157"/>
      <c r="L11" s="157"/>
      <c r="M11" s="157"/>
    </row>
    <row r="12" spans="1:13" ht="20.25" customHeight="1">
      <c r="A12" s="252" t="s">
        <v>189</v>
      </c>
      <c r="B12" s="253">
        <v>5484</v>
      </c>
      <c r="C12" s="253">
        <v>1096</v>
      </c>
      <c r="D12" s="253">
        <v>6580</v>
      </c>
      <c r="E12" s="253">
        <v>2159</v>
      </c>
      <c r="F12" s="253">
        <v>8739</v>
      </c>
      <c r="G12" s="157"/>
      <c r="H12" s="157"/>
      <c r="I12" s="157"/>
      <c r="J12" s="157"/>
      <c r="K12" s="157"/>
      <c r="L12" s="157"/>
      <c r="M12" s="157"/>
    </row>
    <row r="13" spans="1:13" ht="9.75" customHeight="1">
      <c r="A13" s="252" t="s">
        <v>190</v>
      </c>
      <c r="B13" s="253">
        <v>8931</v>
      </c>
      <c r="C13" s="253">
        <v>4268</v>
      </c>
      <c r="D13" s="253">
        <v>13199</v>
      </c>
      <c r="E13" s="253">
        <v>5449</v>
      </c>
      <c r="F13" s="253">
        <v>18648</v>
      </c>
      <c r="G13" s="157"/>
      <c r="H13" s="157"/>
      <c r="I13" s="157"/>
      <c r="J13" s="157"/>
      <c r="K13" s="157"/>
      <c r="L13" s="157"/>
      <c r="M13" s="157"/>
    </row>
    <row r="14" spans="1:13" ht="9.75" customHeight="1">
      <c r="A14" s="252" t="s">
        <v>191</v>
      </c>
      <c r="B14" s="253">
        <v>3536</v>
      </c>
      <c r="C14" s="253">
        <v>431</v>
      </c>
      <c r="D14" s="253">
        <v>3967</v>
      </c>
      <c r="E14" s="253">
        <v>345</v>
      </c>
      <c r="F14" s="253">
        <v>4312</v>
      </c>
      <c r="G14" s="157"/>
      <c r="H14" s="157"/>
      <c r="I14" s="157"/>
      <c r="J14" s="157"/>
      <c r="K14" s="157"/>
      <c r="L14" s="157"/>
      <c r="M14" s="157"/>
    </row>
    <row r="15" spans="1:13" ht="9.75" customHeight="1">
      <c r="A15" s="252" t="s">
        <v>192</v>
      </c>
      <c r="B15" s="253">
        <v>503489</v>
      </c>
      <c r="C15" s="253">
        <v>240372</v>
      </c>
      <c r="D15" s="253">
        <v>743861</v>
      </c>
      <c r="E15" s="253">
        <v>109814</v>
      </c>
      <c r="F15" s="253">
        <v>853675</v>
      </c>
      <c r="G15" s="157"/>
      <c r="H15" s="157"/>
      <c r="I15" s="157"/>
      <c r="J15" s="157"/>
      <c r="K15" s="157"/>
      <c r="L15" s="157"/>
      <c r="M15" s="157"/>
    </row>
    <row r="16" spans="1:13" ht="20.25" customHeight="1">
      <c r="A16" s="252" t="s">
        <v>193</v>
      </c>
      <c r="B16" s="253">
        <v>300128</v>
      </c>
      <c r="C16" s="253">
        <v>143516</v>
      </c>
      <c r="D16" s="253">
        <v>443644</v>
      </c>
      <c r="E16" s="253">
        <v>69880</v>
      </c>
      <c r="F16" s="253">
        <v>513524</v>
      </c>
      <c r="G16" s="157"/>
      <c r="H16" s="157"/>
      <c r="I16" s="157"/>
      <c r="J16" s="157"/>
      <c r="K16" s="157"/>
      <c r="L16" s="157"/>
      <c r="M16" s="157"/>
    </row>
    <row r="17" spans="1:13" ht="9.75" customHeight="1">
      <c r="A17" s="252" t="s">
        <v>194</v>
      </c>
      <c r="B17" s="253">
        <v>87626</v>
      </c>
      <c r="C17" s="253">
        <v>74628</v>
      </c>
      <c r="D17" s="253">
        <v>162254</v>
      </c>
      <c r="E17" s="253">
        <v>39886</v>
      </c>
      <c r="F17" s="253">
        <v>202140</v>
      </c>
      <c r="G17" s="157"/>
      <c r="H17" s="157"/>
      <c r="I17" s="157"/>
      <c r="J17" s="157"/>
      <c r="K17" s="157"/>
      <c r="L17" s="157"/>
      <c r="M17" s="157"/>
    </row>
    <row r="18" spans="1:13" ht="20.25" customHeight="1">
      <c r="A18" s="252" t="s">
        <v>195</v>
      </c>
      <c r="B18" s="253">
        <v>25875</v>
      </c>
      <c r="C18" s="253">
        <v>8394</v>
      </c>
      <c r="D18" s="253">
        <v>34269</v>
      </c>
      <c r="E18" s="253">
        <v>5711</v>
      </c>
      <c r="F18" s="253">
        <v>39980</v>
      </c>
      <c r="G18" s="157"/>
      <c r="H18" s="157"/>
      <c r="I18" s="157"/>
      <c r="J18" s="157"/>
      <c r="K18" s="157"/>
      <c r="L18" s="157"/>
      <c r="M18" s="157"/>
    </row>
    <row r="19" spans="1:13" ht="9.75" customHeight="1">
      <c r="A19" s="252" t="s">
        <v>196</v>
      </c>
      <c r="B19" s="253">
        <v>18647</v>
      </c>
      <c r="C19" s="253">
        <v>6200</v>
      </c>
      <c r="D19" s="253">
        <v>24847</v>
      </c>
      <c r="E19" s="253">
        <v>8070</v>
      </c>
      <c r="F19" s="253">
        <v>32917</v>
      </c>
      <c r="G19" s="157"/>
      <c r="H19" s="157"/>
      <c r="I19" s="157"/>
      <c r="J19" s="157"/>
      <c r="K19" s="157"/>
      <c r="L19" s="157"/>
      <c r="M19" s="157"/>
    </row>
    <row r="20" spans="1:13" ht="20.25" customHeight="1">
      <c r="A20" s="252" t="s">
        <v>197</v>
      </c>
      <c r="B20" s="253">
        <v>34843</v>
      </c>
      <c r="C20" s="253">
        <v>7671</v>
      </c>
      <c r="D20" s="253">
        <v>42514</v>
      </c>
      <c r="E20" s="253">
        <v>7314</v>
      </c>
      <c r="F20" s="253">
        <v>49828</v>
      </c>
      <c r="G20" s="157"/>
      <c r="H20" s="157"/>
      <c r="I20" s="157"/>
      <c r="J20" s="157"/>
      <c r="K20" s="157"/>
      <c r="L20" s="157"/>
      <c r="M20" s="157"/>
    </row>
    <row r="21" spans="1:13" ht="20.25" customHeight="1">
      <c r="A21" s="252" t="s">
        <v>198</v>
      </c>
      <c r="B21" s="253">
        <v>343261</v>
      </c>
      <c r="C21" s="253">
        <v>170294</v>
      </c>
      <c r="D21" s="253">
        <v>513555</v>
      </c>
      <c r="E21" s="253">
        <v>52769</v>
      </c>
      <c r="F21" s="253">
        <v>566324</v>
      </c>
      <c r="G21" s="157"/>
      <c r="H21" s="157"/>
      <c r="I21" s="157"/>
      <c r="J21" s="157"/>
      <c r="K21" s="157"/>
      <c r="L21" s="157"/>
      <c r="M21" s="157"/>
    </row>
    <row r="22" spans="1:13" ht="20.25" customHeight="1">
      <c r="A22" s="252" t="s">
        <v>199</v>
      </c>
      <c r="B22" s="253">
        <v>41242</v>
      </c>
      <c r="C22" s="253">
        <v>12739</v>
      </c>
      <c r="D22" s="253">
        <v>53981</v>
      </c>
      <c r="E22" s="253">
        <v>5098</v>
      </c>
      <c r="F22" s="253">
        <v>59079</v>
      </c>
      <c r="G22" s="157"/>
      <c r="H22" s="157"/>
      <c r="I22" s="157"/>
      <c r="J22" s="157"/>
      <c r="K22" s="157"/>
      <c r="L22" s="157"/>
      <c r="M22" s="157"/>
    </row>
    <row r="23" spans="1:13" ht="12.75" customHeight="1">
      <c r="A23" s="252" t="s">
        <v>200</v>
      </c>
      <c r="B23" s="253">
        <v>137971</v>
      </c>
      <c r="C23" s="253">
        <v>60723</v>
      </c>
      <c r="D23" s="253">
        <v>198694</v>
      </c>
      <c r="E23" s="253">
        <v>32898</v>
      </c>
      <c r="F23" s="253">
        <v>231592</v>
      </c>
      <c r="G23" s="157"/>
      <c r="H23" s="157"/>
      <c r="I23" s="157"/>
      <c r="J23" s="157"/>
      <c r="K23" s="157"/>
      <c r="L23" s="157"/>
      <c r="M23" s="157"/>
    </row>
    <row r="24" spans="1:13" ht="20.25" customHeight="1">
      <c r="A24" s="252" t="s">
        <v>201</v>
      </c>
      <c r="B24" s="253">
        <v>452667</v>
      </c>
      <c r="C24" s="253">
        <v>391055</v>
      </c>
      <c r="D24" s="253">
        <v>843722</v>
      </c>
      <c r="E24" s="253">
        <v>139261</v>
      </c>
      <c r="F24" s="253">
        <v>982983</v>
      </c>
      <c r="G24" s="157"/>
      <c r="H24" s="157"/>
      <c r="I24" s="157"/>
      <c r="J24" s="157"/>
      <c r="K24" s="157"/>
      <c r="L24" s="157"/>
      <c r="M24" s="157"/>
    </row>
    <row r="25" spans="1:13" ht="20.25" customHeight="1">
      <c r="A25" s="252" t="s">
        <v>416</v>
      </c>
      <c r="B25" s="253">
        <v>180524</v>
      </c>
      <c r="C25" s="253">
        <v>183495</v>
      </c>
      <c r="D25" s="253">
        <v>364019</v>
      </c>
      <c r="E25" s="253">
        <v>13099</v>
      </c>
      <c r="F25" s="253">
        <v>377118</v>
      </c>
      <c r="G25" s="157"/>
      <c r="H25" s="157"/>
      <c r="I25" s="157"/>
      <c r="J25" s="157"/>
      <c r="K25" s="157"/>
      <c r="L25" s="157"/>
      <c r="M25" s="157"/>
    </row>
    <row r="26" spans="1:13" ht="9.75" customHeight="1">
      <c r="A26" s="252" t="s">
        <v>203</v>
      </c>
      <c r="B26" s="253">
        <v>336650</v>
      </c>
      <c r="C26" s="253">
        <v>428591</v>
      </c>
      <c r="D26" s="253">
        <v>765241</v>
      </c>
      <c r="E26" s="253">
        <v>41237</v>
      </c>
      <c r="F26" s="253">
        <v>806478</v>
      </c>
      <c r="G26" s="157"/>
      <c r="H26" s="157"/>
      <c r="I26" s="157"/>
      <c r="J26" s="157"/>
      <c r="K26" s="157"/>
      <c r="L26" s="157"/>
      <c r="M26" s="157"/>
    </row>
    <row r="27" spans="1:13" ht="9.75" customHeight="1">
      <c r="A27" s="252" t="s">
        <v>204</v>
      </c>
      <c r="B27" s="253">
        <v>281635</v>
      </c>
      <c r="C27" s="253">
        <v>347810</v>
      </c>
      <c r="D27" s="253">
        <v>629445</v>
      </c>
      <c r="E27" s="253">
        <v>28519</v>
      </c>
      <c r="F27" s="253">
        <v>657964</v>
      </c>
      <c r="G27" s="157"/>
      <c r="H27" s="157"/>
      <c r="I27" s="157"/>
      <c r="J27" s="157"/>
      <c r="K27" s="157"/>
      <c r="L27" s="157"/>
      <c r="M27" s="157"/>
    </row>
    <row r="28" spans="1:13" ht="20.25" customHeight="1">
      <c r="A28" s="252" t="s">
        <v>205</v>
      </c>
      <c r="B28" s="253">
        <v>17448</v>
      </c>
      <c r="C28" s="253">
        <v>5106</v>
      </c>
      <c r="D28" s="253">
        <v>22554</v>
      </c>
      <c r="E28" s="253">
        <v>2233</v>
      </c>
      <c r="F28" s="253">
        <v>24787</v>
      </c>
      <c r="G28" s="157"/>
      <c r="H28" s="157"/>
      <c r="I28" s="157"/>
      <c r="J28" s="157"/>
      <c r="K28" s="157"/>
      <c r="L28" s="157"/>
      <c r="M28" s="157"/>
    </row>
    <row r="29" spans="1:13" ht="20.25" customHeight="1">
      <c r="A29" s="252" t="s">
        <v>206</v>
      </c>
      <c r="B29" s="253">
        <v>15525</v>
      </c>
      <c r="C29" s="253">
        <v>7945</v>
      </c>
      <c r="D29" s="253">
        <v>23470</v>
      </c>
      <c r="E29" s="253">
        <v>4451</v>
      </c>
      <c r="F29" s="253">
        <v>27921</v>
      </c>
      <c r="G29" s="157"/>
      <c r="H29" s="157"/>
      <c r="I29" s="157"/>
      <c r="J29" s="157"/>
      <c r="K29" s="157"/>
      <c r="L29" s="157"/>
      <c r="M29" s="157"/>
    </row>
    <row r="30" spans="1:13" ht="9.75" customHeight="1">
      <c r="A30" s="252" t="s">
        <v>207</v>
      </c>
      <c r="B30" s="253">
        <v>4954</v>
      </c>
      <c r="C30" s="253">
        <v>1783</v>
      </c>
      <c r="D30" s="253">
        <v>6737</v>
      </c>
      <c r="E30" s="253">
        <v>8245</v>
      </c>
      <c r="F30" s="253">
        <v>14982</v>
      </c>
      <c r="G30" s="157"/>
      <c r="H30" s="157"/>
      <c r="I30" s="157"/>
      <c r="J30" s="157"/>
      <c r="K30" s="157"/>
      <c r="L30" s="157"/>
      <c r="M30" s="157"/>
    </row>
    <row r="31" spans="1:13" ht="42" customHeight="1">
      <c r="A31" s="252" t="s">
        <v>331</v>
      </c>
      <c r="B31" s="253">
        <v>84523</v>
      </c>
      <c r="C31" s="253">
        <v>53259</v>
      </c>
      <c r="D31" s="253">
        <v>137782</v>
      </c>
      <c r="E31" s="253">
        <v>5427</v>
      </c>
      <c r="F31" s="253">
        <v>143209</v>
      </c>
      <c r="G31" s="157"/>
      <c r="H31" s="157"/>
      <c r="I31" s="157"/>
      <c r="J31" s="157"/>
      <c r="K31" s="157"/>
      <c r="L31" s="157"/>
      <c r="M31" s="157"/>
    </row>
    <row r="32" spans="1:7" ht="31.5" customHeight="1">
      <c r="A32" s="252" t="s">
        <v>332</v>
      </c>
      <c r="B32" s="253">
        <v>8726</v>
      </c>
      <c r="C32" s="253">
        <v>2782</v>
      </c>
      <c r="D32" s="253">
        <v>11508</v>
      </c>
      <c r="E32" s="253">
        <v>7932</v>
      </c>
      <c r="F32" s="253">
        <v>19440</v>
      </c>
      <c r="G32" s="254"/>
    </row>
    <row r="33" spans="1:7" ht="31.5" customHeight="1">
      <c r="A33" s="252" t="s">
        <v>318</v>
      </c>
      <c r="B33" s="253">
        <v>60284</v>
      </c>
      <c r="C33" s="253">
        <v>75151</v>
      </c>
      <c r="D33" s="253">
        <v>135435</v>
      </c>
      <c r="E33" s="253">
        <v>51212</v>
      </c>
      <c r="F33" s="253">
        <v>186647</v>
      </c>
      <c r="G33" s="254"/>
    </row>
    <row r="34" spans="1:13" ht="12.75" customHeight="1">
      <c r="A34" s="252" t="s">
        <v>210</v>
      </c>
      <c r="B34" s="253">
        <v>1700</v>
      </c>
      <c r="C34" s="253">
        <v>145</v>
      </c>
      <c r="D34" s="253">
        <v>1845</v>
      </c>
      <c r="E34" s="253">
        <v>112</v>
      </c>
      <c r="F34" s="253">
        <v>1957</v>
      </c>
      <c r="G34" s="157"/>
      <c r="H34" s="157"/>
      <c r="I34" s="157"/>
      <c r="J34" s="157"/>
      <c r="K34" s="157"/>
      <c r="L34" s="157"/>
      <c r="M34" s="157"/>
    </row>
    <row r="35" spans="1:13" ht="9.75" customHeight="1">
      <c r="A35" s="252" t="s">
        <v>211</v>
      </c>
      <c r="B35" s="253">
        <v>170337</v>
      </c>
      <c r="C35" s="253">
        <v>49207</v>
      </c>
      <c r="D35" s="253">
        <v>219544</v>
      </c>
      <c r="E35" s="253">
        <v>40983</v>
      </c>
      <c r="F35" s="253">
        <v>260527</v>
      </c>
      <c r="G35" s="157"/>
      <c r="H35" s="157"/>
      <c r="I35" s="157"/>
      <c r="J35" s="157"/>
      <c r="K35" s="157"/>
      <c r="L35" s="157"/>
      <c r="M35" s="157"/>
    </row>
    <row r="36" spans="1:13" ht="9.75" customHeight="1">
      <c r="A36" s="252" t="s">
        <v>212</v>
      </c>
      <c r="B36" s="253">
        <v>322402</v>
      </c>
      <c r="C36" s="253">
        <v>280920</v>
      </c>
      <c r="D36" s="253">
        <v>603322</v>
      </c>
      <c r="E36" s="253">
        <v>83970</v>
      </c>
      <c r="F36" s="253">
        <v>687292</v>
      </c>
      <c r="G36" s="157"/>
      <c r="H36" s="157"/>
      <c r="I36" s="157"/>
      <c r="J36" s="157"/>
      <c r="K36" s="157"/>
      <c r="L36" s="157"/>
      <c r="M36" s="157"/>
    </row>
    <row r="37" spans="1:13" ht="9.75" customHeight="1">
      <c r="A37" s="252" t="s">
        <v>213</v>
      </c>
      <c r="B37" s="253">
        <v>78810</v>
      </c>
      <c r="C37" s="253">
        <v>48206</v>
      </c>
      <c r="D37" s="253">
        <v>127016</v>
      </c>
      <c r="E37" s="253">
        <v>10585</v>
      </c>
      <c r="F37" s="253">
        <v>137601</v>
      </c>
      <c r="G37" s="157"/>
      <c r="H37" s="157"/>
      <c r="I37" s="157"/>
      <c r="J37" s="157"/>
      <c r="K37" s="157"/>
      <c r="L37" s="157"/>
      <c r="M37" s="157"/>
    </row>
    <row r="38" spans="1:13" ht="31.5" customHeight="1">
      <c r="A38" s="252" t="s">
        <v>214</v>
      </c>
      <c r="B38" s="253">
        <v>1963</v>
      </c>
      <c r="C38" s="253">
        <v>2636</v>
      </c>
      <c r="D38" s="253">
        <v>4599</v>
      </c>
      <c r="E38" s="253">
        <v>60</v>
      </c>
      <c r="F38" s="253">
        <v>4659</v>
      </c>
      <c r="G38" s="157"/>
      <c r="H38" s="157"/>
      <c r="I38" s="157"/>
      <c r="J38" s="157"/>
      <c r="K38" s="157"/>
      <c r="L38" s="157"/>
      <c r="M38" s="157"/>
    </row>
    <row r="39" spans="2:13" ht="12.75">
      <c r="B39" s="255"/>
      <c r="C39" s="255"/>
      <c r="D39" s="255"/>
      <c r="E39" s="255"/>
      <c r="F39" s="255"/>
      <c r="G39" s="157"/>
      <c r="H39" s="157"/>
      <c r="I39" s="157"/>
      <c r="J39" s="157"/>
      <c r="K39" s="157"/>
      <c r="L39" s="157"/>
      <c r="M39" s="157"/>
    </row>
    <row r="40" spans="1:13" ht="9.75" customHeight="1">
      <c r="A40" s="252" t="s">
        <v>3</v>
      </c>
      <c r="B40" s="256">
        <v>3365323</v>
      </c>
      <c r="C40" s="256">
        <v>2554386</v>
      </c>
      <c r="D40" s="256">
        <v>5919709</v>
      </c>
      <c r="E40" s="256">
        <v>741191</v>
      </c>
      <c r="F40" s="256">
        <v>6660900</v>
      </c>
      <c r="G40" s="157"/>
      <c r="H40" s="157"/>
      <c r="I40" s="157"/>
      <c r="J40" s="157"/>
      <c r="K40" s="157"/>
      <c r="L40" s="157"/>
      <c r="M40" s="157"/>
    </row>
    <row r="41" spans="1:6" ht="9.75" customHeight="1">
      <c r="A41" s="257"/>
      <c r="B41" s="258"/>
      <c r="C41" s="258"/>
      <c r="D41" s="258"/>
      <c r="E41" s="258"/>
      <c r="F41" s="258"/>
    </row>
    <row r="42" spans="1:6" ht="9.75" customHeight="1">
      <c r="A42" s="144"/>
      <c r="B42" s="395"/>
      <c r="C42" s="395"/>
      <c r="D42" s="395"/>
      <c r="E42" s="395"/>
      <c r="F42" s="395"/>
    </row>
    <row r="43" ht="9.75" customHeight="1"/>
    <row r="44" ht="9.75" customHeight="1"/>
    <row r="46" spans="2:6" ht="12.75">
      <c r="B46" s="396"/>
      <c r="C46" s="396"/>
      <c r="D46" s="396"/>
      <c r="E46" s="396"/>
      <c r="F46" s="396"/>
    </row>
  </sheetData>
  <mergeCells count="3">
    <mergeCell ref="B5:D5"/>
    <mergeCell ref="E5:E6"/>
    <mergeCell ref="F5:F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15" sqref="G15"/>
    </sheetView>
  </sheetViews>
  <sheetFormatPr defaultColWidth="9.33203125" defaultRowHeight="11.25"/>
  <cols>
    <col min="1" max="1" width="24.83203125" style="2" customWidth="1"/>
    <col min="2" max="2" width="9.83203125" style="2" customWidth="1"/>
    <col min="3" max="4" width="11.5" style="2" customWidth="1"/>
    <col min="5" max="5" width="10" style="2" customWidth="1"/>
    <col min="6" max="6" width="11.5" style="2" customWidth="1"/>
    <col min="7" max="7" width="9.33203125" style="2" customWidth="1"/>
    <col min="8" max="8" width="11.33203125" style="2" customWidth="1"/>
    <col min="9" max="9" width="10.83203125" style="2" customWidth="1"/>
    <col min="10" max="16384" width="9.33203125" style="2" customWidth="1"/>
  </cols>
  <sheetData>
    <row r="1" spans="1:8" s="4" customFormat="1" ht="19.5" customHeight="1">
      <c r="A1" s="40" t="s">
        <v>336</v>
      </c>
      <c r="B1" s="41"/>
      <c r="C1" s="42"/>
      <c r="D1" s="42"/>
      <c r="E1" s="42"/>
      <c r="F1" s="43"/>
      <c r="G1" s="43"/>
      <c r="H1" s="43"/>
    </row>
    <row r="2" spans="1:9" s="4" customFormat="1" ht="9.75" customHeight="1">
      <c r="A2" s="44"/>
      <c r="B2" s="45"/>
      <c r="C2" s="46"/>
      <c r="D2" s="46"/>
      <c r="E2" s="46"/>
      <c r="F2" s="47"/>
      <c r="G2" s="47"/>
      <c r="H2" s="47"/>
      <c r="I2" s="47"/>
    </row>
    <row r="3" spans="1:9" ht="20.25" customHeight="1">
      <c r="A3" s="509" t="s">
        <v>17</v>
      </c>
      <c r="C3" s="507" t="s">
        <v>18</v>
      </c>
      <c r="D3" s="507"/>
      <c r="E3" s="507"/>
      <c r="F3" s="507"/>
      <c r="G3" s="507"/>
      <c r="H3" s="507" t="s">
        <v>19</v>
      </c>
      <c r="I3" s="507"/>
    </row>
    <row r="4" spans="1:9" ht="30" customHeight="1">
      <c r="A4" s="500"/>
      <c r="C4" s="502" t="s">
        <v>20</v>
      </c>
      <c r="D4" s="49" t="s">
        <v>21</v>
      </c>
      <c r="E4" s="508" t="s">
        <v>22</v>
      </c>
      <c r="F4" s="508"/>
      <c r="G4" s="50" t="s">
        <v>23</v>
      </c>
      <c r="H4" s="51" t="s">
        <v>20</v>
      </c>
      <c r="I4" s="51" t="s">
        <v>21</v>
      </c>
    </row>
    <row r="5" spans="1:9" ht="31.5" customHeight="1">
      <c r="A5" s="501"/>
      <c r="B5" s="52"/>
      <c r="C5" s="503"/>
      <c r="D5" s="53"/>
      <c r="E5" s="53" t="s">
        <v>20</v>
      </c>
      <c r="F5" s="53" t="s">
        <v>21</v>
      </c>
      <c r="G5" s="54"/>
      <c r="H5" s="53"/>
      <c r="I5" s="53"/>
    </row>
    <row r="6" spans="1:7" s="56" customFormat="1" ht="9.75" customHeight="1">
      <c r="A6" s="55"/>
      <c r="D6" s="57"/>
      <c r="E6" s="57"/>
      <c r="G6" s="57"/>
    </row>
    <row r="7" spans="1:9" s="56" customFormat="1" ht="10.5" customHeight="1">
      <c r="A7" s="58">
        <v>1998</v>
      </c>
      <c r="C7" s="127">
        <v>11444</v>
      </c>
      <c r="D7" s="127">
        <v>10336</v>
      </c>
      <c r="E7" s="128">
        <v>6.06</v>
      </c>
      <c r="F7" s="129">
        <v>3.3</v>
      </c>
      <c r="G7" s="130">
        <v>1.07</v>
      </c>
      <c r="H7" s="112">
        <v>7849</v>
      </c>
      <c r="I7" s="107">
        <v>7089</v>
      </c>
    </row>
    <row r="8" spans="1:11" s="56" customFormat="1" ht="10.5" customHeight="1">
      <c r="A8" s="58">
        <v>1999</v>
      </c>
      <c r="C8" s="127">
        <v>11524</v>
      </c>
      <c r="D8" s="127">
        <v>10247</v>
      </c>
      <c r="E8" s="128">
        <v>0.7</v>
      </c>
      <c r="F8" s="129">
        <v>-0.9</v>
      </c>
      <c r="G8" s="130">
        <v>1.04</v>
      </c>
      <c r="H8" s="112">
        <v>7897</v>
      </c>
      <c r="I8" s="107">
        <v>7022</v>
      </c>
      <c r="K8" s="142"/>
    </row>
    <row r="9" spans="1:11" s="56" customFormat="1" ht="10.5" customHeight="1">
      <c r="A9" s="58">
        <v>2000</v>
      </c>
      <c r="C9" s="131">
        <v>12460</v>
      </c>
      <c r="D9" s="131">
        <v>10854</v>
      </c>
      <c r="E9" s="128">
        <v>8.1</v>
      </c>
      <c r="F9" s="129">
        <v>5.9</v>
      </c>
      <c r="G9" s="130">
        <v>1.07</v>
      </c>
      <c r="H9" s="112">
        <v>8595</v>
      </c>
      <c r="I9" s="107">
        <v>7487</v>
      </c>
      <c r="K9" s="142"/>
    </row>
    <row r="10" spans="1:11" s="56" customFormat="1" ht="10.5" customHeight="1">
      <c r="A10" s="61">
        <v>2001</v>
      </c>
      <c r="C10" s="131">
        <v>13572</v>
      </c>
      <c r="D10" s="131">
        <v>11508</v>
      </c>
      <c r="E10" s="128">
        <v>8.9</v>
      </c>
      <c r="F10" s="129">
        <v>6</v>
      </c>
      <c r="G10" s="132">
        <v>1.11</v>
      </c>
      <c r="H10" s="112">
        <v>9154</v>
      </c>
      <c r="I10" s="107">
        <v>7762</v>
      </c>
      <c r="K10" s="142"/>
    </row>
    <row r="11" spans="1:12" s="56" customFormat="1" ht="10.5" customHeight="1">
      <c r="A11" s="61" t="s">
        <v>112</v>
      </c>
      <c r="C11" s="133" t="s">
        <v>24</v>
      </c>
      <c r="D11" s="27" t="s">
        <v>24</v>
      </c>
      <c r="E11" s="27" t="s">
        <v>24</v>
      </c>
      <c r="F11" s="134" t="s">
        <v>24</v>
      </c>
      <c r="G11" s="135" t="s">
        <v>24</v>
      </c>
      <c r="H11" s="112">
        <v>9706</v>
      </c>
      <c r="I11" s="107">
        <v>8016</v>
      </c>
      <c r="K11" s="142"/>
      <c r="L11" s="142"/>
    </row>
    <row r="12" spans="1:12" s="56" customFormat="1" ht="10.5" customHeight="1">
      <c r="A12" s="61" t="s">
        <v>113</v>
      </c>
      <c r="B12" s="55"/>
      <c r="C12" s="133" t="s">
        <v>24</v>
      </c>
      <c r="D12" s="27" t="s">
        <v>24</v>
      </c>
      <c r="E12" s="27" t="s">
        <v>24</v>
      </c>
      <c r="F12" s="134" t="s">
        <v>24</v>
      </c>
      <c r="G12" s="135" t="s">
        <v>24</v>
      </c>
      <c r="H12" s="140">
        <v>9609</v>
      </c>
      <c r="I12" s="441">
        <v>7675</v>
      </c>
      <c r="K12" s="142"/>
      <c r="L12" s="142"/>
    </row>
    <row r="13" spans="1:9" s="56" customFormat="1" ht="10.5" customHeight="1">
      <c r="A13" s="62"/>
      <c r="B13" s="63"/>
      <c r="C13" s="136"/>
      <c r="D13" s="64"/>
      <c r="E13" s="64"/>
      <c r="F13" s="137"/>
      <c r="G13" s="138"/>
      <c r="H13" s="139"/>
      <c r="I13" s="138"/>
    </row>
    <row r="14" s="56" customFormat="1" ht="9.75" customHeight="1">
      <c r="A14" s="2" t="s">
        <v>25</v>
      </c>
    </row>
    <row r="15" s="56" customFormat="1" ht="9.75" customHeight="1">
      <c r="A15" s="2" t="s">
        <v>26</v>
      </c>
    </row>
    <row r="16" s="56" customFormat="1" ht="9.75" customHeight="1">
      <c r="A16" s="2" t="s">
        <v>27</v>
      </c>
    </row>
    <row r="19" spans="1:9" ht="12">
      <c r="A19" s="15" t="s">
        <v>337</v>
      </c>
      <c r="B19" s="3"/>
      <c r="C19" s="3"/>
      <c r="D19" s="3"/>
      <c r="E19" s="3"/>
      <c r="F19" s="3"/>
      <c r="G19" s="3"/>
      <c r="H19" s="3"/>
      <c r="I19" s="3"/>
    </row>
    <row r="20" spans="1:9" ht="12">
      <c r="A20" s="15"/>
      <c r="B20" s="3"/>
      <c r="C20" s="3"/>
      <c r="D20" s="3"/>
      <c r="E20" s="3"/>
      <c r="F20" s="3"/>
      <c r="G20" s="3"/>
      <c r="H20" s="3"/>
      <c r="I20" s="3"/>
    </row>
    <row r="21" spans="1:9" ht="12">
      <c r="A21" s="5"/>
      <c r="B21" s="6"/>
      <c r="C21" s="6"/>
      <c r="D21" s="6"/>
      <c r="E21" s="6"/>
      <c r="F21" s="6"/>
      <c r="G21" s="6"/>
      <c r="H21" s="6"/>
      <c r="I21" s="6"/>
    </row>
    <row r="22" spans="1:9" ht="18.75" customHeight="1">
      <c r="A22" s="504" t="s">
        <v>2</v>
      </c>
      <c r="B22" s="507" t="s">
        <v>28</v>
      </c>
      <c r="C22" s="507"/>
      <c r="D22" s="507"/>
      <c r="E22" s="513" t="s">
        <v>29</v>
      </c>
      <c r="F22" s="505" t="s">
        <v>3</v>
      </c>
      <c r="G22" s="507" t="s">
        <v>30</v>
      </c>
      <c r="H22" s="507"/>
      <c r="I22" s="507"/>
    </row>
    <row r="23" spans="1:9" ht="27.75" customHeight="1">
      <c r="A23" s="499"/>
      <c r="B23" s="54" t="s">
        <v>31</v>
      </c>
      <c r="C23" s="54" t="s">
        <v>32</v>
      </c>
      <c r="D23" s="54" t="s">
        <v>3</v>
      </c>
      <c r="E23" s="514"/>
      <c r="F23" s="506"/>
      <c r="G23" s="54" t="s">
        <v>28</v>
      </c>
      <c r="H23" s="54" t="s">
        <v>33</v>
      </c>
      <c r="I23" s="65" t="s">
        <v>3</v>
      </c>
    </row>
    <row r="24" spans="1:9" ht="9" customHeight="1">
      <c r="A24" s="482"/>
      <c r="B24" s="50"/>
      <c r="C24" s="50"/>
      <c r="D24" s="50"/>
      <c r="E24" s="50"/>
      <c r="F24" s="485"/>
      <c r="G24" s="50"/>
      <c r="H24" s="50"/>
      <c r="I24" s="485"/>
    </row>
    <row r="25" spans="1:9" ht="11.25">
      <c r="A25" s="26" t="s">
        <v>11</v>
      </c>
      <c r="B25" s="66"/>
      <c r="C25" s="66"/>
      <c r="D25" s="67"/>
      <c r="E25" s="67"/>
      <c r="F25" s="66"/>
      <c r="G25" s="66"/>
      <c r="H25" s="66"/>
      <c r="I25" s="66"/>
    </row>
    <row r="26" spans="1:9" ht="11.25">
      <c r="A26" s="26"/>
      <c r="B26" s="66"/>
      <c r="C26" s="66"/>
      <c r="D26" s="67"/>
      <c r="E26" s="67"/>
      <c r="F26" s="66"/>
      <c r="G26" s="66"/>
      <c r="H26" s="66"/>
      <c r="I26" s="66"/>
    </row>
    <row r="27" spans="1:9" ht="9">
      <c r="A27" s="16" t="s">
        <v>1</v>
      </c>
      <c r="B27" s="17">
        <v>1239</v>
      </c>
      <c r="C27" s="17">
        <v>703</v>
      </c>
      <c r="D27" s="17">
        <v>1942</v>
      </c>
      <c r="E27" s="17">
        <v>271</v>
      </c>
      <c r="F27" s="17">
        <v>2213</v>
      </c>
      <c r="G27" s="22">
        <v>0.2</v>
      </c>
      <c r="H27" s="22">
        <v>-28.1</v>
      </c>
      <c r="I27" s="22">
        <v>-4.4</v>
      </c>
    </row>
    <row r="28" spans="1:9" ht="9">
      <c r="A28" s="16" t="s">
        <v>8</v>
      </c>
      <c r="B28" s="18">
        <v>988</v>
      </c>
      <c r="C28" s="18">
        <v>531</v>
      </c>
      <c r="D28" s="17">
        <v>1519</v>
      </c>
      <c r="E28" s="17">
        <v>238</v>
      </c>
      <c r="F28" s="17">
        <v>1757</v>
      </c>
      <c r="G28" s="22">
        <v>-0.2</v>
      </c>
      <c r="H28" s="22">
        <v>-30.2</v>
      </c>
      <c r="I28" s="22">
        <v>-5.7</v>
      </c>
    </row>
    <row r="29" spans="1:9" ht="9">
      <c r="A29" s="16" t="s">
        <v>9</v>
      </c>
      <c r="B29" s="18">
        <v>251</v>
      </c>
      <c r="C29" s="18">
        <v>172</v>
      </c>
      <c r="D29" s="17">
        <v>423</v>
      </c>
      <c r="E29" s="17">
        <v>33</v>
      </c>
      <c r="F29" s="17">
        <v>456</v>
      </c>
      <c r="G29" s="22">
        <v>1.4</v>
      </c>
      <c r="H29" s="22">
        <v>-8.3</v>
      </c>
      <c r="I29" s="22">
        <v>0.7</v>
      </c>
    </row>
    <row r="30" spans="1:9" ht="9">
      <c r="A30" s="16" t="s">
        <v>0</v>
      </c>
      <c r="B30" s="17">
        <v>2814</v>
      </c>
      <c r="C30" s="17">
        <v>2242</v>
      </c>
      <c r="D30" s="17">
        <v>5056</v>
      </c>
      <c r="E30" s="17">
        <v>628</v>
      </c>
      <c r="F30" s="17">
        <v>5684</v>
      </c>
      <c r="G30" s="22">
        <v>2.9</v>
      </c>
      <c r="H30" s="22">
        <v>1.8</v>
      </c>
      <c r="I30" s="22">
        <v>2.7</v>
      </c>
    </row>
    <row r="31" spans="1:9" ht="9">
      <c r="A31" s="35" t="s">
        <v>7</v>
      </c>
      <c r="B31" s="37">
        <v>4053</v>
      </c>
      <c r="C31" s="37">
        <v>2945</v>
      </c>
      <c r="D31" s="37">
        <v>6998</v>
      </c>
      <c r="E31" s="68">
        <v>899</v>
      </c>
      <c r="F31" s="68">
        <v>7897</v>
      </c>
      <c r="G31" s="30">
        <v>2.1</v>
      </c>
      <c r="H31" s="30">
        <v>-9.6</v>
      </c>
      <c r="I31" s="30">
        <v>0.6</v>
      </c>
    </row>
    <row r="32" spans="1:9" ht="9">
      <c r="A32" s="16" t="s">
        <v>10</v>
      </c>
      <c r="B32" s="18">
        <v>2885</v>
      </c>
      <c r="C32" s="18">
        <v>634</v>
      </c>
      <c r="D32" s="17">
        <v>3519</v>
      </c>
      <c r="E32" s="17">
        <v>108</v>
      </c>
      <c r="F32" s="17">
        <v>3627</v>
      </c>
      <c r="G32" s="22">
        <v>1.5</v>
      </c>
      <c r="H32" s="22">
        <v>-16.3</v>
      </c>
      <c r="I32" s="22">
        <v>0.9</v>
      </c>
    </row>
    <row r="33" spans="1:9" ht="9">
      <c r="A33" s="28" t="s">
        <v>3</v>
      </c>
      <c r="B33" s="31">
        <v>6938</v>
      </c>
      <c r="C33" s="31">
        <v>3579</v>
      </c>
      <c r="D33" s="37">
        <v>10517</v>
      </c>
      <c r="E33" s="37">
        <v>1007</v>
      </c>
      <c r="F33" s="37">
        <v>11524</v>
      </c>
      <c r="G33" s="30">
        <v>1.9</v>
      </c>
      <c r="H33" s="30">
        <v>-10.4</v>
      </c>
      <c r="I33" s="30">
        <v>0.7</v>
      </c>
    </row>
    <row r="34" spans="1:9" ht="9">
      <c r="A34" s="28"/>
      <c r="B34" s="31"/>
      <c r="C34" s="31"/>
      <c r="D34" s="37"/>
      <c r="E34" s="37"/>
      <c r="F34" s="37"/>
      <c r="G34" s="30"/>
      <c r="H34" s="30"/>
      <c r="I34" s="30"/>
    </row>
    <row r="35" spans="1:9" ht="11.25">
      <c r="A35" s="26" t="s">
        <v>34</v>
      </c>
      <c r="B35" s="66"/>
      <c r="C35" s="66"/>
      <c r="D35" s="67"/>
      <c r="E35" s="67"/>
      <c r="F35" s="66"/>
      <c r="G35" s="66"/>
      <c r="H35" s="66"/>
      <c r="I35" s="66"/>
    </row>
    <row r="36" spans="1:9" ht="11.25">
      <c r="A36" s="26"/>
      <c r="B36" s="66"/>
      <c r="C36" s="66"/>
      <c r="D36" s="67"/>
      <c r="E36" s="67"/>
      <c r="F36" s="66"/>
      <c r="G36" s="66"/>
      <c r="H36" s="66"/>
      <c r="I36" s="66"/>
    </row>
    <row r="37" spans="1:9" ht="9">
      <c r="A37" s="16" t="s">
        <v>1</v>
      </c>
      <c r="B37" s="17">
        <v>1250</v>
      </c>
      <c r="C37" s="17">
        <v>831</v>
      </c>
      <c r="D37" s="17">
        <v>2081</v>
      </c>
      <c r="E37" s="17">
        <v>275</v>
      </c>
      <c r="F37" s="17">
        <v>2356</v>
      </c>
      <c r="G37" s="39">
        <v>7.157569515962919</v>
      </c>
      <c r="H37" s="39">
        <v>1.4760147601476064</v>
      </c>
      <c r="I37" s="39">
        <v>6.461816538635333</v>
      </c>
    </row>
    <row r="38" spans="1:9" ht="9">
      <c r="A38" s="16" t="s">
        <v>8</v>
      </c>
      <c r="B38" s="18">
        <v>983</v>
      </c>
      <c r="C38" s="18">
        <v>671</v>
      </c>
      <c r="D38" s="17">
        <v>1654</v>
      </c>
      <c r="E38" s="17">
        <v>232</v>
      </c>
      <c r="F38" s="17">
        <v>1886</v>
      </c>
      <c r="G38" s="39">
        <v>8.887425938117175</v>
      </c>
      <c r="H38" s="39">
        <v>-2.52100840336135</v>
      </c>
      <c r="I38" s="39">
        <v>7.34206033010814</v>
      </c>
    </row>
    <row r="39" spans="1:9" ht="9">
      <c r="A39" s="16" t="s">
        <v>9</v>
      </c>
      <c r="B39" s="18">
        <v>267</v>
      </c>
      <c r="C39" s="18">
        <v>160</v>
      </c>
      <c r="D39" s="17">
        <v>427</v>
      </c>
      <c r="E39" s="17">
        <v>43</v>
      </c>
      <c r="F39" s="17">
        <v>470</v>
      </c>
      <c r="G39" s="39">
        <v>0.9456264775413672</v>
      </c>
      <c r="H39" s="39">
        <v>30.30303030303031</v>
      </c>
      <c r="I39" s="39">
        <v>3.0701754385964932</v>
      </c>
    </row>
    <row r="40" spans="1:9" ht="9">
      <c r="A40" s="16" t="s">
        <v>0</v>
      </c>
      <c r="B40" s="17">
        <v>3054</v>
      </c>
      <c r="C40" s="17">
        <v>2302</v>
      </c>
      <c r="D40" s="17">
        <v>5356</v>
      </c>
      <c r="E40" s="17">
        <v>883</v>
      </c>
      <c r="F40" s="17">
        <v>6239</v>
      </c>
      <c r="G40" s="39">
        <v>5.933544303797461</v>
      </c>
      <c r="H40" s="39">
        <v>40.60509554140128</v>
      </c>
      <c r="I40" s="39">
        <v>9.76425052779733</v>
      </c>
    </row>
    <row r="41" spans="1:9" ht="9">
      <c r="A41" s="35" t="s">
        <v>7</v>
      </c>
      <c r="B41" s="37">
        <v>4304</v>
      </c>
      <c r="C41" s="37">
        <v>3133</v>
      </c>
      <c r="D41" s="37">
        <v>7437</v>
      </c>
      <c r="E41" s="68">
        <v>1158</v>
      </c>
      <c r="F41" s="68">
        <v>8595</v>
      </c>
      <c r="G41" s="32">
        <v>6.273220920262929</v>
      </c>
      <c r="H41" s="32">
        <v>28.80978865406007</v>
      </c>
      <c r="I41" s="32">
        <v>8.838799544130694</v>
      </c>
    </row>
    <row r="42" spans="1:9" ht="9">
      <c r="A42" s="16" t="s">
        <v>10</v>
      </c>
      <c r="B42" s="18">
        <v>2966</v>
      </c>
      <c r="C42" s="18">
        <v>773</v>
      </c>
      <c r="D42" s="17">
        <v>3739</v>
      </c>
      <c r="E42" s="17">
        <v>126</v>
      </c>
      <c r="F42" s="17">
        <v>3865</v>
      </c>
      <c r="G42" s="39">
        <v>2.807625649913348</v>
      </c>
      <c r="H42" s="39">
        <v>21.924290220820183</v>
      </c>
      <c r="I42" s="39">
        <v>6.251776072747944</v>
      </c>
    </row>
    <row r="43" spans="1:9" ht="9">
      <c r="A43" s="28" t="s">
        <v>3</v>
      </c>
      <c r="B43" s="31">
        <v>7270</v>
      </c>
      <c r="C43" s="31">
        <v>3906</v>
      </c>
      <c r="D43" s="37">
        <v>11176</v>
      </c>
      <c r="E43" s="37">
        <v>1284</v>
      </c>
      <c r="F43" s="37">
        <v>12460</v>
      </c>
      <c r="G43" s="32">
        <v>4.785240703372736</v>
      </c>
      <c r="H43" s="32">
        <v>9.136630343671428</v>
      </c>
      <c r="I43" s="32">
        <v>6.266045450223444</v>
      </c>
    </row>
    <row r="44" spans="1:9" ht="9">
      <c r="A44" s="28"/>
      <c r="B44" s="31"/>
      <c r="C44" s="31"/>
      <c r="D44" s="37"/>
      <c r="E44" s="37"/>
      <c r="F44" s="37"/>
      <c r="G44" s="32"/>
      <c r="H44" s="32"/>
      <c r="I44" s="32"/>
    </row>
    <row r="45" spans="1:9" ht="11.25">
      <c r="A45" s="26" t="s">
        <v>15</v>
      </c>
      <c r="B45" s="66"/>
      <c r="C45" s="66"/>
      <c r="D45" s="67"/>
      <c r="E45" s="67"/>
      <c r="F45" s="66"/>
      <c r="G45" s="66"/>
      <c r="H45" s="66"/>
      <c r="I45" s="66"/>
    </row>
    <row r="46" spans="1:9" ht="11.25">
      <c r="A46" s="26"/>
      <c r="B46" s="66"/>
      <c r="C46" s="66"/>
      <c r="D46" s="67"/>
      <c r="E46" s="67"/>
      <c r="F46" s="66"/>
      <c r="G46" s="66"/>
      <c r="H46" s="66"/>
      <c r="I46" s="66"/>
    </row>
    <row r="47" spans="1:9" ht="9">
      <c r="A47" s="16" t="s">
        <v>1</v>
      </c>
      <c r="B47" s="17">
        <v>1227</v>
      </c>
      <c r="C47" s="17">
        <v>844</v>
      </c>
      <c r="D47" s="17">
        <v>2071</v>
      </c>
      <c r="E47" s="17">
        <v>422</v>
      </c>
      <c r="F47" s="17">
        <v>2493</v>
      </c>
      <c r="G47" s="39">
        <f aca="true" t="shared" si="0" ref="G47:I53">+((B47/B37)*100)-100</f>
        <v>-1.8400000000000034</v>
      </c>
      <c r="H47" s="39">
        <f t="shared" si="0"/>
        <v>1.5643802647412883</v>
      </c>
      <c r="I47" s="39">
        <f t="shared" si="0"/>
        <v>-0.4805382027871161</v>
      </c>
    </row>
    <row r="48" spans="1:9" ht="9">
      <c r="A48" s="16" t="s">
        <v>8</v>
      </c>
      <c r="B48" s="18">
        <v>925</v>
      </c>
      <c r="C48" s="18">
        <v>639</v>
      </c>
      <c r="D48" s="17">
        <v>1564</v>
      </c>
      <c r="E48" s="17">
        <v>359</v>
      </c>
      <c r="F48" s="17">
        <v>1923</v>
      </c>
      <c r="G48" s="39">
        <f t="shared" si="0"/>
        <v>-5.900305188199397</v>
      </c>
      <c r="H48" s="39">
        <f t="shared" si="0"/>
        <v>-4.769001490312959</v>
      </c>
      <c r="I48" s="39">
        <f t="shared" si="0"/>
        <v>-5.4413542926239415</v>
      </c>
    </row>
    <row r="49" spans="1:9" ht="9">
      <c r="A49" s="16" t="s">
        <v>9</v>
      </c>
      <c r="B49" s="18">
        <v>302</v>
      </c>
      <c r="C49" s="18">
        <v>205</v>
      </c>
      <c r="D49" s="17">
        <v>507</v>
      </c>
      <c r="E49" s="17">
        <v>63</v>
      </c>
      <c r="F49" s="17">
        <v>570</v>
      </c>
      <c r="G49" s="39">
        <f t="shared" si="0"/>
        <v>13.108614232209746</v>
      </c>
      <c r="H49" s="39">
        <f t="shared" si="0"/>
        <v>28.125</v>
      </c>
      <c r="I49" s="39">
        <f t="shared" si="0"/>
        <v>18.735362997658072</v>
      </c>
    </row>
    <row r="50" spans="1:9" ht="9">
      <c r="A50" s="16" t="s">
        <v>0</v>
      </c>
      <c r="B50" s="18">
        <v>3366</v>
      </c>
      <c r="C50" s="18">
        <v>2554</v>
      </c>
      <c r="D50" s="17">
        <v>5920</v>
      </c>
      <c r="E50" s="17">
        <v>741</v>
      </c>
      <c r="F50" s="17">
        <v>6661</v>
      </c>
      <c r="G50" s="39">
        <f t="shared" si="0"/>
        <v>10.21611001964638</v>
      </c>
      <c r="H50" s="39">
        <f t="shared" si="0"/>
        <v>10.947002606429209</v>
      </c>
      <c r="I50" s="39">
        <f t="shared" si="0"/>
        <v>10.530246452576534</v>
      </c>
    </row>
    <row r="51" spans="1:9" ht="9">
      <c r="A51" s="35" t="s">
        <v>7</v>
      </c>
      <c r="B51" s="37">
        <f>+B47+B50</f>
        <v>4593</v>
      </c>
      <c r="C51" s="37">
        <f>+C47+C50</f>
        <v>3398</v>
      </c>
      <c r="D51" s="37">
        <f>+D47+D50</f>
        <v>7991</v>
      </c>
      <c r="E51" s="37">
        <f>+E47+E50</f>
        <v>1163</v>
      </c>
      <c r="F51" s="37">
        <f>+F47+F50</f>
        <v>9154</v>
      </c>
      <c r="G51" s="32">
        <f t="shared" si="0"/>
        <v>6.714684014869903</v>
      </c>
      <c r="H51" s="32">
        <f t="shared" si="0"/>
        <v>8.45834663262049</v>
      </c>
      <c r="I51" s="32">
        <f t="shared" si="0"/>
        <v>7.44924028506118</v>
      </c>
    </row>
    <row r="52" spans="1:9" ht="9">
      <c r="A52" s="16" t="s">
        <v>10</v>
      </c>
      <c r="B52" s="18">
        <v>3328</v>
      </c>
      <c r="C52" s="18">
        <v>855</v>
      </c>
      <c r="D52" s="17">
        <v>4183</v>
      </c>
      <c r="E52" s="17">
        <v>235</v>
      </c>
      <c r="F52" s="17">
        <v>4418</v>
      </c>
      <c r="G52" s="39">
        <f t="shared" si="0"/>
        <v>12.204989885367496</v>
      </c>
      <c r="H52" s="39">
        <f t="shared" si="0"/>
        <v>10.60802069857698</v>
      </c>
      <c r="I52" s="39">
        <f t="shared" si="0"/>
        <v>11.874832843006146</v>
      </c>
    </row>
    <row r="53" spans="1:9" ht="9">
      <c r="A53" s="28" t="s">
        <v>3</v>
      </c>
      <c r="B53" s="31">
        <f>+B51+B52</f>
        <v>7921</v>
      </c>
      <c r="C53" s="31">
        <f>+C51+C52</f>
        <v>4253</v>
      </c>
      <c r="D53" s="31">
        <f>+D51+D52</f>
        <v>12174</v>
      </c>
      <c r="E53" s="31">
        <f>+E51+E52</f>
        <v>1398</v>
      </c>
      <c r="F53" s="31">
        <f>+F51+F52</f>
        <v>13572</v>
      </c>
      <c r="G53" s="32">
        <f t="shared" si="0"/>
        <v>8.954607977991742</v>
      </c>
      <c r="H53" s="32">
        <f t="shared" si="0"/>
        <v>8.883768561187907</v>
      </c>
      <c r="I53" s="32">
        <f t="shared" si="0"/>
        <v>8.92984967788118</v>
      </c>
    </row>
    <row r="54" spans="1:9" ht="9">
      <c r="A54" s="52"/>
      <c r="B54" s="52"/>
      <c r="C54" s="52"/>
      <c r="D54" s="52"/>
      <c r="E54" s="52"/>
      <c r="F54" s="52"/>
      <c r="G54" s="52"/>
      <c r="H54" s="52"/>
      <c r="I54" s="52"/>
    </row>
  </sheetData>
  <mergeCells count="10">
    <mergeCell ref="A3:A5"/>
    <mergeCell ref="C4:C5"/>
    <mergeCell ref="A22:A23"/>
    <mergeCell ref="B22:D22"/>
    <mergeCell ref="E22:E23"/>
    <mergeCell ref="F22:F23"/>
    <mergeCell ref="G22:I22"/>
    <mergeCell ref="C3:G3"/>
    <mergeCell ref="H3:I3"/>
    <mergeCell ref="E4:F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5" sqref="G15"/>
    </sheetView>
  </sheetViews>
  <sheetFormatPr defaultColWidth="9.33203125" defaultRowHeight="11.25"/>
  <cols>
    <col min="1" max="1" width="24.83203125" style="187" customWidth="1"/>
    <col min="2" max="3" width="16.66015625" style="187" customWidth="1"/>
    <col min="4" max="4" width="15.16015625" style="187" customWidth="1"/>
    <col min="5" max="5" width="17" style="187" customWidth="1"/>
    <col min="6" max="6" width="17.66015625" style="187" customWidth="1"/>
    <col min="7" max="16384" width="10.66015625" style="187" customWidth="1"/>
  </cols>
  <sheetData>
    <row r="1" spans="1:6" ht="15" customHeight="1">
      <c r="A1" s="144"/>
      <c r="B1" s="144"/>
      <c r="C1" s="144"/>
      <c r="D1" s="144"/>
      <c r="E1" s="144"/>
      <c r="F1" s="144"/>
    </row>
    <row r="2" spans="1:6" ht="12.75">
      <c r="A2" s="249" t="s">
        <v>355</v>
      </c>
      <c r="B2" s="146"/>
      <c r="C2" s="146"/>
      <c r="D2" s="146"/>
      <c r="E2" s="146"/>
      <c r="F2" s="146"/>
    </row>
    <row r="3" spans="1:6" ht="12.75">
      <c r="A3" s="148"/>
      <c r="B3" s="149"/>
      <c r="C3" s="149"/>
      <c r="D3" s="149"/>
      <c r="E3" s="149"/>
      <c r="F3" s="149"/>
    </row>
    <row r="4" spans="1:6" ht="12.75">
      <c r="A4" s="151"/>
      <c r="B4" s="152"/>
      <c r="C4" s="152"/>
      <c r="D4" s="152"/>
      <c r="E4" s="152"/>
      <c r="F4" s="152"/>
    </row>
    <row r="5" spans="1:6" ht="18" customHeight="1">
      <c r="A5" s="481"/>
      <c r="B5" s="596" t="s">
        <v>28</v>
      </c>
      <c r="C5" s="596"/>
      <c r="D5" s="596"/>
      <c r="E5" s="603" t="s">
        <v>29</v>
      </c>
      <c r="F5" s="599" t="s">
        <v>120</v>
      </c>
    </row>
    <row r="6" spans="1:6" ht="33" customHeight="1">
      <c r="A6" s="259" t="s">
        <v>215</v>
      </c>
      <c r="B6" s="234" t="s">
        <v>31</v>
      </c>
      <c r="C6" s="234" t="s">
        <v>216</v>
      </c>
      <c r="D6" s="234" t="s">
        <v>3</v>
      </c>
      <c r="E6" s="600"/>
      <c r="F6" s="600"/>
    </row>
    <row r="7" spans="1:6" ht="19.5" customHeight="1">
      <c r="A7" s="579" t="s">
        <v>34</v>
      </c>
      <c r="B7" s="579"/>
      <c r="C7" s="579"/>
      <c r="D7" s="579"/>
      <c r="E7" s="579"/>
      <c r="F7" s="579"/>
    </row>
    <row r="8" spans="1:6" ht="10.5" customHeight="1">
      <c r="A8" s="225" t="s">
        <v>217</v>
      </c>
      <c r="B8" s="521">
        <v>182642</v>
      </c>
      <c r="C8" s="521">
        <v>57464</v>
      </c>
      <c r="D8" s="521">
        <v>240107</v>
      </c>
      <c r="E8" s="521">
        <v>27447</v>
      </c>
      <c r="F8" s="521">
        <v>267554</v>
      </c>
    </row>
    <row r="9" spans="1:6" ht="10.5" customHeight="1">
      <c r="A9" s="225" t="s">
        <v>218</v>
      </c>
      <c r="B9" s="522">
        <v>139502</v>
      </c>
      <c r="C9" s="522">
        <v>44692</v>
      </c>
      <c r="D9" s="522">
        <v>184194</v>
      </c>
      <c r="E9" s="522">
        <v>21563</v>
      </c>
      <c r="F9" s="522">
        <v>205757</v>
      </c>
    </row>
    <row r="10" spans="1:6" ht="10.5" customHeight="1">
      <c r="A10" s="225" t="s">
        <v>219</v>
      </c>
      <c r="B10" s="522">
        <v>297126</v>
      </c>
      <c r="C10" s="522">
        <v>127100</v>
      </c>
      <c r="D10" s="522">
        <v>424226</v>
      </c>
      <c r="E10" s="522">
        <v>102274</v>
      </c>
      <c r="F10" s="522">
        <v>526500</v>
      </c>
    </row>
    <row r="11" spans="1:6" ht="10.5" customHeight="1">
      <c r="A11" s="225" t="s">
        <v>220</v>
      </c>
      <c r="B11" s="522">
        <v>344146</v>
      </c>
      <c r="C11" s="522">
        <v>175721</v>
      </c>
      <c r="D11" s="522">
        <v>519868</v>
      </c>
      <c r="E11" s="522">
        <v>71926</v>
      </c>
      <c r="F11" s="522">
        <v>591794</v>
      </c>
    </row>
    <row r="12" spans="1:6" ht="10.5" customHeight="1">
      <c r="A12" s="225" t="s">
        <v>221</v>
      </c>
      <c r="B12" s="522">
        <v>431243</v>
      </c>
      <c r="C12" s="522">
        <v>271724</v>
      </c>
      <c r="D12" s="522">
        <v>702967</v>
      </c>
      <c r="E12" s="522">
        <v>127147</v>
      </c>
      <c r="F12" s="522">
        <v>830113</v>
      </c>
    </row>
    <row r="13" spans="1:6" ht="10.5" customHeight="1">
      <c r="A13" s="225" t="s">
        <v>222</v>
      </c>
      <c r="B13" s="522">
        <v>1659510</v>
      </c>
      <c r="C13" s="522">
        <v>1625703</v>
      </c>
      <c r="D13" s="522">
        <v>3285213</v>
      </c>
      <c r="E13" s="522">
        <v>532105</v>
      </c>
      <c r="F13" s="522">
        <v>3817318</v>
      </c>
    </row>
    <row r="14" spans="1:6" ht="10.5" customHeight="1">
      <c r="A14" s="246" t="s">
        <v>3</v>
      </c>
      <c r="B14" s="523">
        <v>3054169</v>
      </c>
      <c r="C14" s="523">
        <v>2302405</v>
      </c>
      <c r="D14" s="523">
        <v>5356574</v>
      </c>
      <c r="E14" s="523">
        <v>882462</v>
      </c>
      <c r="F14" s="523">
        <v>6239036</v>
      </c>
    </row>
    <row r="15" spans="1:6" ht="19.5" customHeight="1">
      <c r="A15" s="601" t="s">
        <v>15</v>
      </c>
      <c r="B15" s="601"/>
      <c r="C15" s="601"/>
      <c r="D15" s="601"/>
      <c r="E15" s="601"/>
      <c r="F15" s="601"/>
    </row>
    <row r="16" spans="1:6" s="517" customFormat="1" ht="10.5" customHeight="1">
      <c r="A16" s="515" t="s">
        <v>217</v>
      </c>
      <c r="B16" s="516">
        <v>228544</v>
      </c>
      <c r="C16" s="516">
        <v>94413</v>
      </c>
      <c r="D16" s="516">
        <v>322957</v>
      </c>
      <c r="E16" s="516">
        <v>47158</v>
      </c>
      <c r="F16" s="516">
        <v>370115</v>
      </c>
    </row>
    <row r="17" spans="1:6" s="517" customFormat="1" ht="10.5" customHeight="1">
      <c r="A17" s="515" t="s">
        <v>218</v>
      </c>
      <c r="B17" s="518">
        <v>158084</v>
      </c>
      <c r="C17" s="518">
        <v>62265</v>
      </c>
      <c r="D17" s="518">
        <v>220349</v>
      </c>
      <c r="E17" s="518">
        <v>31973</v>
      </c>
      <c r="F17" s="518">
        <v>252322</v>
      </c>
    </row>
    <row r="18" spans="1:6" s="517" customFormat="1" ht="10.5" customHeight="1">
      <c r="A18" s="515" t="s">
        <v>219</v>
      </c>
      <c r="B18" s="518">
        <v>302089</v>
      </c>
      <c r="C18" s="518">
        <v>144814</v>
      </c>
      <c r="D18" s="518">
        <v>446903</v>
      </c>
      <c r="E18" s="518">
        <v>73120</v>
      </c>
      <c r="F18" s="518">
        <v>520023</v>
      </c>
    </row>
    <row r="19" spans="1:6" s="517" customFormat="1" ht="10.5" customHeight="1">
      <c r="A19" s="515" t="s">
        <v>220</v>
      </c>
      <c r="B19" s="518">
        <v>342140</v>
      </c>
      <c r="C19" s="518">
        <v>166890</v>
      </c>
      <c r="D19" s="518">
        <v>509030</v>
      </c>
      <c r="E19" s="518">
        <v>89996</v>
      </c>
      <c r="F19" s="518">
        <v>599026</v>
      </c>
    </row>
    <row r="20" spans="1:6" s="517" customFormat="1" ht="10.5" customHeight="1">
      <c r="A20" s="515" t="s">
        <v>221</v>
      </c>
      <c r="B20" s="518">
        <v>430121</v>
      </c>
      <c r="C20" s="518">
        <v>225702</v>
      </c>
      <c r="D20" s="518">
        <v>655823</v>
      </c>
      <c r="E20" s="518">
        <v>109978</v>
      </c>
      <c r="F20" s="518">
        <v>765801</v>
      </c>
    </row>
    <row r="21" spans="1:6" s="517" customFormat="1" ht="10.5" customHeight="1">
      <c r="A21" s="515" t="s">
        <v>222</v>
      </c>
      <c r="B21" s="518">
        <v>1904345</v>
      </c>
      <c r="C21" s="518">
        <v>1860302</v>
      </c>
      <c r="D21" s="518">
        <v>3764647</v>
      </c>
      <c r="E21" s="518">
        <v>388966</v>
      </c>
      <c r="F21" s="518">
        <v>4153613</v>
      </c>
    </row>
    <row r="22" spans="1:6" s="517" customFormat="1" ht="10.5" customHeight="1">
      <c r="A22" s="519" t="s">
        <v>3</v>
      </c>
      <c r="B22" s="520">
        <v>3365323</v>
      </c>
      <c r="C22" s="520">
        <v>2554386</v>
      </c>
      <c r="D22" s="520">
        <v>5919709</v>
      </c>
      <c r="E22" s="520">
        <v>741191</v>
      </c>
      <c r="F22" s="520">
        <v>6660900</v>
      </c>
    </row>
    <row r="23" spans="1:6" ht="9.75" customHeight="1">
      <c r="A23" s="260"/>
      <c r="B23" s="139"/>
      <c r="C23" s="139"/>
      <c r="D23" s="139"/>
      <c r="E23" s="139"/>
      <c r="F23" s="139"/>
    </row>
  </sheetData>
  <mergeCells count="5">
    <mergeCell ref="A7:F7"/>
    <mergeCell ref="A15:F15"/>
    <mergeCell ref="B5:D5"/>
    <mergeCell ref="E5:E6"/>
    <mergeCell ref="F5:F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49">
      <selection activeCell="G23" sqref="G23"/>
    </sheetView>
  </sheetViews>
  <sheetFormatPr defaultColWidth="9.33203125" defaultRowHeight="11.25"/>
  <cols>
    <col min="1" max="1" width="45" style="451" customWidth="1"/>
    <col min="2" max="2" width="13.83203125" style="451" customWidth="1"/>
    <col min="3" max="3" width="9.83203125" style="451" customWidth="1"/>
    <col min="4" max="4" width="11.16015625" style="451" customWidth="1"/>
    <col min="5" max="5" width="15" style="451" customWidth="1"/>
    <col min="6" max="6" width="13" style="451" customWidth="1"/>
    <col min="7" max="7" width="44.83203125" style="451" customWidth="1"/>
    <col min="8" max="10" width="13.5" style="451" customWidth="1"/>
    <col min="11" max="11" width="11.66015625" style="451" customWidth="1"/>
    <col min="12" max="12" width="12" style="451" customWidth="1"/>
    <col min="13" max="13" width="44.83203125" style="451" customWidth="1"/>
    <col min="14" max="14" width="8.83203125" style="451" customWidth="1"/>
    <col min="15" max="15" width="12" style="451" customWidth="1"/>
    <col min="16" max="16" width="14.16015625" style="451" customWidth="1"/>
    <col min="17" max="17" width="13.66015625" style="451" customWidth="1"/>
    <col min="18" max="18" width="8.5" style="451" customWidth="1"/>
    <col min="19" max="19" width="8.83203125" style="451" customWidth="1"/>
    <col min="20" max="16384" width="10.66015625" style="451" customWidth="1"/>
  </cols>
  <sheetData>
    <row r="1" spans="1:13" ht="15" customHeight="1">
      <c r="A1" s="452" t="s">
        <v>356</v>
      </c>
      <c r="G1" s="452" t="s">
        <v>357</v>
      </c>
      <c r="M1" s="452" t="s">
        <v>357</v>
      </c>
    </row>
    <row r="2" ht="15" customHeight="1">
      <c r="A2" s="452"/>
    </row>
    <row r="3" spans="1:13" ht="7.5" customHeight="1">
      <c r="A3" s="453"/>
      <c r="G3" s="453"/>
      <c r="M3" s="453"/>
    </row>
    <row r="4" spans="1:19" s="454" customFormat="1" ht="80.25" customHeight="1">
      <c r="A4" s="445" t="s">
        <v>391</v>
      </c>
      <c r="B4" s="524" t="s">
        <v>395</v>
      </c>
      <c r="C4" s="524" t="s">
        <v>396</v>
      </c>
      <c r="D4" s="524" t="s">
        <v>397</v>
      </c>
      <c r="E4" s="524" t="s">
        <v>398</v>
      </c>
      <c r="F4" s="524" t="s">
        <v>399</v>
      </c>
      <c r="G4" s="445" t="s">
        <v>391</v>
      </c>
      <c r="H4" s="524" t="s">
        <v>400</v>
      </c>
      <c r="I4" s="524" t="s">
        <v>401</v>
      </c>
      <c r="J4" s="524" t="s">
        <v>402</v>
      </c>
      <c r="K4" s="524" t="s">
        <v>403</v>
      </c>
      <c r="L4" s="524" t="s">
        <v>404</v>
      </c>
      <c r="M4" s="445" t="s">
        <v>391</v>
      </c>
      <c r="N4" s="524" t="s">
        <v>405</v>
      </c>
      <c r="O4" s="524" t="s">
        <v>407</v>
      </c>
      <c r="P4" s="524" t="s">
        <v>413</v>
      </c>
      <c r="Q4" s="524" t="s">
        <v>408</v>
      </c>
      <c r="R4" s="524" t="s">
        <v>406</v>
      </c>
      <c r="S4" s="524" t="s">
        <v>3</v>
      </c>
    </row>
    <row r="5" spans="1:19" ht="30" customHeight="1">
      <c r="A5" s="417" t="s">
        <v>320</v>
      </c>
      <c r="B5" s="464" t="s">
        <v>24</v>
      </c>
      <c r="C5" s="443">
        <v>64575</v>
      </c>
      <c r="D5" s="464" t="s">
        <v>24</v>
      </c>
      <c r="E5" s="464" t="s">
        <v>24</v>
      </c>
      <c r="F5" s="443">
        <v>464</v>
      </c>
      <c r="G5" s="417" t="s">
        <v>320</v>
      </c>
      <c r="H5" s="464" t="s">
        <v>24</v>
      </c>
      <c r="I5" s="443">
        <v>529</v>
      </c>
      <c r="J5" s="464" t="s">
        <v>24</v>
      </c>
      <c r="K5" s="464" t="s">
        <v>24</v>
      </c>
      <c r="L5" s="464" t="s">
        <v>24</v>
      </c>
      <c r="M5" s="417" t="s">
        <v>320</v>
      </c>
      <c r="N5" s="464" t="s">
        <v>24</v>
      </c>
      <c r="O5" s="443">
        <v>1548</v>
      </c>
      <c r="P5" s="464" t="s">
        <v>24</v>
      </c>
      <c r="Q5" s="443">
        <v>3856</v>
      </c>
      <c r="R5" s="443">
        <v>380</v>
      </c>
      <c r="S5" s="444">
        <v>71352</v>
      </c>
    </row>
    <row r="6" spans="1:19" ht="9.75" customHeight="1">
      <c r="A6" s="417" t="s">
        <v>327</v>
      </c>
      <c r="B6" s="443">
        <v>101621</v>
      </c>
      <c r="C6" s="464" t="s">
        <v>24</v>
      </c>
      <c r="D6" s="464" t="s">
        <v>24</v>
      </c>
      <c r="E6" s="464" t="s">
        <v>24</v>
      </c>
      <c r="F6" s="443">
        <v>2238</v>
      </c>
      <c r="G6" s="417" t="s">
        <v>327</v>
      </c>
      <c r="H6" s="443">
        <v>238</v>
      </c>
      <c r="I6" s="464" t="s">
        <v>24</v>
      </c>
      <c r="J6" s="464" t="s">
        <v>24</v>
      </c>
      <c r="K6" s="443">
        <v>255</v>
      </c>
      <c r="L6" s="464" t="s">
        <v>24</v>
      </c>
      <c r="M6" s="417" t="s">
        <v>327</v>
      </c>
      <c r="N6" s="464" t="s">
        <v>24</v>
      </c>
      <c r="O6" s="449">
        <v>0</v>
      </c>
      <c r="P6" s="464" t="s">
        <v>24</v>
      </c>
      <c r="Q6" s="449">
        <v>0</v>
      </c>
      <c r="R6" s="449">
        <v>0</v>
      </c>
      <c r="S6" s="444">
        <v>104352</v>
      </c>
    </row>
    <row r="7" spans="1:19" ht="9.75" customHeight="1">
      <c r="A7" s="417" t="s">
        <v>186</v>
      </c>
      <c r="B7" s="464" t="s">
        <v>24</v>
      </c>
      <c r="C7" s="464" t="s">
        <v>24</v>
      </c>
      <c r="D7" s="443">
        <v>38041</v>
      </c>
      <c r="E7" s="443">
        <v>558</v>
      </c>
      <c r="F7" s="443">
        <v>4234</v>
      </c>
      <c r="G7" s="417" t="s">
        <v>186</v>
      </c>
      <c r="H7" s="443">
        <v>263</v>
      </c>
      <c r="I7" s="464" t="s">
        <v>24</v>
      </c>
      <c r="J7" s="464" t="s">
        <v>24</v>
      </c>
      <c r="K7" s="443">
        <v>1043</v>
      </c>
      <c r="L7" s="443">
        <v>85</v>
      </c>
      <c r="M7" s="417" t="s">
        <v>186</v>
      </c>
      <c r="N7" s="443">
        <v>785</v>
      </c>
      <c r="O7" s="443">
        <v>61</v>
      </c>
      <c r="P7" s="464" t="s">
        <v>24</v>
      </c>
      <c r="Q7" s="443">
        <v>232</v>
      </c>
      <c r="R7" s="443" t="s">
        <v>334</v>
      </c>
      <c r="S7" s="444">
        <v>45302</v>
      </c>
    </row>
    <row r="8" spans="1:19" ht="19.5" customHeight="1">
      <c r="A8" s="417" t="s">
        <v>187</v>
      </c>
      <c r="B8" s="464" t="s">
        <v>24</v>
      </c>
      <c r="C8" s="464" t="s">
        <v>24</v>
      </c>
      <c r="D8" s="443">
        <v>31464</v>
      </c>
      <c r="E8" s="464" t="s">
        <v>24</v>
      </c>
      <c r="F8" s="464" t="s">
        <v>24</v>
      </c>
      <c r="G8" s="417" t="s">
        <v>187</v>
      </c>
      <c r="H8" s="443" t="s">
        <v>24</v>
      </c>
      <c r="I8" s="464" t="s">
        <v>24</v>
      </c>
      <c r="J8" s="464" t="s">
        <v>24</v>
      </c>
      <c r="K8" s="464" t="s">
        <v>24</v>
      </c>
      <c r="L8" s="464" t="s">
        <v>24</v>
      </c>
      <c r="M8" s="417" t="s">
        <v>187</v>
      </c>
      <c r="N8" s="464" t="s">
        <v>24</v>
      </c>
      <c r="O8" s="464" t="s">
        <v>24</v>
      </c>
      <c r="P8" s="464" t="s">
        <v>24</v>
      </c>
      <c r="Q8" s="443">
        <v>310</v>
      </c>
      <c r="R8" s="443">
        <v>325</v>
      </c>
      <c r="S8" s="444">
        <v>32099</v>
      </c>
    </row>
    <row r="9" spans="1:19" s="530" customFormat="1" ht="23.25" customHeight="1">
      <c r="A9" s="525" t="s">
        <v>188</v>
      </c>
      <c r="B9" s="526" t="s">
        <v>24</v>
      </c>
      <c r="C9" s="526" t="s">
        <v>24</v>
      </c>
      <c r="D9" s="527">
        <v>4073</v>
      </c>
      <c r="E9" s="526" t="s">
        <v>24</v>
      </c>
      <c r="F9" s="526" t="s">
        <v>24</v>
      </c>
      <c r="G9" s="525" t="s">
        <v>188</v>
      </c>
      <c r="H9" s="527">
        <v>2729</v>
      </c>
      <c r="I9" s="526" t="s">
        <v>24</v>
      </c>
      <c r="J9" s="526" t="s">
        <v>24</v>
      </c>
      <c r="K9" s="528">
        <v>0</v>
      </c>
      <c r="L9" s="526" t="s">
        <v>24</v>
      </c>
      <c r="M9" s="525" t="s">
        <v>188</v>
      </c>
      <c r="N9" s="526" t="s">
        <v>24</v>
      </c>
      <c r="O9" s="526" t="s">
        <v>24</v>
      </c>
      <c r="P9" s="526" t="s">
        <v>24</v>
      </c>
      <c r="Q9" s="527">
        <v>194</v>
      </c>
      <c r="R9" s="526" t="s">
        <v>24</v>
      </c>
      <c r="S9" s="529">
        <v>6996</v>
      </c>
    </row>
    <row r="10" spans="1:19" s="530" customFormat="1" ht="24.75" customHeight="1">
      <c r="A10" s="525" t="s">
        <v>189</v>
      </c>
      <c r="B10" s="526" t="s">
        <v>24</v>
      </c>
      <c r="C10" s="526" t="s">
        <v>24</v>
      </c>
      <c r="D10" s="526" t="s">
        <v>24</v>
      </c>
      <c r="E10" s="527">
        <v>7574</v>
      </c>
      <c r="F10" s="526" t="s">
        <v>24</v>
      </c>
      <c r="G10" s="525" t="s">
        <v>189</v>
      </c>
      <c r="H10" s="526" t="s">
        <v>24</v>
      </c>
      <c r="I10" s="526" t="s">
        <v>24</v>
      </c>
      <c r="J10" s="526" t="s">
        <v>24</v>
      </c>
      <c r="K10" s="527">
        <v>385</v>
      </c>
      <c r="L10" s="526" t="s">
        <v>24</v>
      </c>
      <c r="M10" s="525" t="s">
        <v>189</v>
      </c>
      <c r="N10" s="526" t="s">
        <v>24</v>
      </c>
      <c r="O10" s="527">
        <v>330</v>
      </c>
      <c r="P10" s="526" t="s">
        <v>24</v>
      </c>
      <c r="Q10" s="526" t="s">
        <v>24</v>
      </c>
      <c r="R10" s="527">
        <v>450</v>
      </c>
      <c r="S10" s="529">
        <v>8739</v>
      </c>
    </row>
    <row r="11" spans="1:19" ht="21.75" customHeight="1">
      <c r="A11" s="417" t="s">
        <v>190</v>
      </c>
      <c r="B11" s="443">
        <v>36</v>
      </c>
      <c r="C11" s="443" t="s">
        <v>334</v>
      </c>
      <c r="D11" s="443">
        <v>175</v>
      </c>
      <c r="E11" s="443">
        <v>13895</v>
      </c>
      <c r="F11" s="443">
        <v>3351</v>
      </c>
      <c r="G11" s="417" t="s">
        <v>190</v>
      </c>
      <c r="H11" s="443">
        <v>702</v>
      </c>
      <c r="I11" s="464" t="s">
        <v>24</v>
      </c>
      <c r="J11" s="464" t="s">
        <v>24</v>
      </c>
      <c r="K11" s="449">
        <v>0</v>
      </c>
      <c r="L11" s="464" t="s">
        <v>24</v>
      </c>
      <c r="M11" s="417" t="s">
        <v>190</v>
      </c>
      <c r="N11" s="464" t="s">
        <v>24</v>
      </c>
      <c r="O11" s="464" t="s">
        <v>24</v>
      </c>
      <c r="P11" s="464" t="s">
        <v>24</v>
      </c>
      <c r="Q11" s="464" t="s">
        <v>24</v>
      </c>
      <c r="R11" s="443">
        <v>489</v>
      </c>
      <c r="S11" s="444">
        <v>18648</v>
      </c>
    </row>
    <row r="12" spans="1:19" ht="9">
      <c r="A12" s="417" t="s">
        <v>191</v>
      </c>
      <c r="B12" s="464" t="s">
        <v>24</v>
      </c>
      <c r="C12" s="464" t="s">
        <v>24</v>
      </c>
      <c r="D12" s="464" t="s">
        <v>24</v>
      </c>
      <c r="E12" s="443">
        <v>3121</v>
      </c>
      <c r="F12" s="464" t="s">
        <v>24</v>
      </c>
      <c r="G12" s="417" t="s">
        <v>191</v>
      </c>
      <c r="H12" s="464" t="s">
        <v>24</v>
      </c>
      <c r="I12" s="443">
        <v>470</v>
      </c>
      <c r="J12" s="464" t="s">
        <v>24</v>
      </c>
      <c r="K12" s="443">
        <v>721</v>
      </c>
      <c r="L12" s="464" t="s">
        <v>24</v>
      </c>
      <c r="M12" s="417" t="s">
        <v>191</v>
      </c>
      <c r="N12" s="464" t="s">
        <v>24</v>
      </c>
      <c r="O12" s="464" t="s">
        <v>24</v>
      </c>
      <c r="P12" s="464" t="s">
        <v>24</v>
      </c>
      <c r="Q12" s="464" t="s">
        <v>24</v>
      </c>
      <c r="R12" s="464" t="s">
        <v>24</v>
      </c>
      <c r="S12" s="444">
        <v>4312</v>
      </c>
    </row>
    <row r="13" spans="1:19" ht="21" customHeight="1">
      <c r="A13" s="417" t="s">
        <v>192</v>
      </c>
      <c r="B13" s="443">
        <v>2275</v>
      </c>
      <c r="C13" s="443">
        <v>22300</v>
      </c>
      <c r="D13" s="443">
        <v>1294</v>
      </c>
      <c r="E13" s="443">
        <v>9740</v>
      </c>
      <c r="F13" s="443">
        <v>679045</v>
      </c>
      <c r="G13" s="417" t="s">
        <v>192</v>
      </c>
      <c r="H13" s="443">
        <v>117277</v>
      </c>
      <c r="I13" s="443">
        <v>1156</v>
      </c>
      <c r="J13" s="443">
        <v>1350</v>
      </c>
      <c r="K13" s="443">
        <v>60</v>
      </c>
      <c r="L13" s="443">
        <v>5473</v>
      </c>
      <c r="M13" s="417" t="s">
        <v>192</v>
      </c>
      <c r="N13" s="443">
        <v>622</v>
      </c>
      <c r="O13" s="443">
        <v>4181</v>
      </c>
      <c r="P13" s="464" t="s">
        <v>24</v>
      </c>
      <c r="Q13" s="449">
        <v>0</v>
      </c>
      <c r="R13" s="443">
        <v>8902</v>
      </c>
      <c r="S13" s="444">
        <v>853675</v>
      </c>
    </row>
    <row r="14" spans="1:19" ht="20.25" customHeight="1">
      <c r="A14" s="417" t="s">
        <v>193</v>
      </c>
      <c r="B14" s="450">
        <v>1035</v>
      </c>
      <c r="C14" s="464" t="s">
        <v>24</v>
      </c>
      <c r="D14" s="464" t="s">
        <v>24</v>
      </c>
      <c r="E14" s="450">
        <v>9740</v>
      </c>
      <c r="F14" s="443">
        <v>493991</v>
      </c>
      <c r="G14" s="417" t="s">
        <v>193</v>
      </c>
      <c r="H14" s="464" t="s">
        <v>24</v>
      </c>
      <c r="I14" s="464" t="s">
        <v>24</v>
      </c>
      <c r="J14" s="464" t="s">
        <v>24</v>
      </c>
      <c r="K14" s="464" t="s">
        <v>24</v>
      </c>
      <c r="L14" s="444">
        <v>512</v>
      </c>
      <c r="M14" s="417" t="s">
        <v>193</v>
      </c>
      <c r="N14" s="449">
        <v>0</v>
      </c>
      <c r="O14" s="449">
        <v>0</v>
      </c>
      <c r="P14" s="464" t="s">
        <v>24</v>
      </c>
      <c r="Q14" s="449">
        <v>0</v>
      </c>
      <c r="R14" s="444">
        <v>8246</v>
      </c>
      <c r="S14" s="444">
        <v>513524</v>
      </c>
    </row>
    <row r="15" spans="1:19" ht="9">
      <c r="A15" s="417" t="s">
        <v>194</v>
      </c>
      <c r="B15" s="443">
        <v>554</v>
      </c>
      <c r="C15" s="464" t="s">
        <v>24</v>
      </c>
      <c r="D15" s="443">
        <v>150</v>
      </c>
      <c r="E15" s="443">
        <v>227</v>
      </c>
      <c r="F15" s="443">
        <v>106787</v>
      </c>
      <c r="G15" s="417" t="s">
        <v>194</v>
      </c>
      <c r="H15" s="443">
        <v>82916</v>
      </c>
      <c r="I15" s="443">
        <v>457</v>
      </c>
      <c r="J15" s="443">
        <v>234</v>
      </c>
      <c r="K15" s="443">
        <v>1940</v>
      </c>
      <c r="L15" s="443">
        <v>600</v>
      </c>
      <c r="M15" s="417" t="s">
        <v>194</v>
      </c>
      <c r="N15" s="443">
        <v>5923</v>
      </c>
      <c r="O15" s="443">
        <v>1670</v>
      </c>
      <c r="P15" s="443">
        <v>222</v>
      </c>
      <c r="Q15" s="443">
        <v>408</v>
      </c>
      <c r="R15" s="444">
        <v>52</v>
      </c>
      <c r="S15" s="444">
        <v>202140</v>
      </c>
    </row>
    <row r="16" spans="1:19" ht="20.25" customHeight="1">
      <c r="A16" s="417" t="s">
        <v>195</v>
      </c>
      <c r="B16" s="464" t="s">
        <v>24</v>
      </c>
      <c r="C16" s="443">
        <v>966</v>
      </c>
      <c r="D16" s="464" t="s">
        <v>24</v>
      </c>
      <c r="E16" s="464" t="s">
        <v>24</v>
      </c>
      <c r="F16" s="443">
        <v>636</v>
      </c>
      <c r="G16" s="417" t="s">
        <v>195</v>
      </c>
      <c r="H16" s="464" t="s">
        <v>24</v>
      </c>
      <c r="I16" s="443">
        <v>35849</v>
      </c>
      <c r="J16" s="443">
        <v>420</v>
      </c>
      <c r="K16" s="443">
        <v>167</v>
      </c>
      <c r="L16" s="443">
        <v>426</v>
      </c>
      <c r="M16" s="417" t="s">
        <v>195</v>
      </c>
      <c r="N16" s="443">
        <v>68</v>
      </c>
      <c r="O16" s="443">
        <v>1329</v>
      </c>
      <c r="P16" s="443">
        <v>24</v>
      </c>
      <c r="Q16" s="443">
        <v>95</v>
      </c>
      <c r="R16" s="464" t="s">
        <v>24</v>
      </c>
      <c r="S16" s="444">
        <v>39980</v>
      </c>
    </row>
    <row r="17" spans="1:19" ht="9.75" customHeight="1">
      <c r="A17" s="417" t="s">
        <v>196</v>
      </c>
      <c r="B17" s="464" t="s">
        <v>24</v>
      </c>
      <c r="C17" s="443" t="s">
        <v>334</v>
      </c>
      <c r="D17" s="464" t="s">
        <v>24</v>
      </c>
      <c r="E17" s="464" t="s">
        <v>24</v>
      </c>
      <c r="F17" s="443">
        <v>4041</v>
      </c>
      <c r="G17" s="417" t="s">
        <v>196</v>
      </c>
      <c r="H17" s="464" t="s">
        <v>24</v>
      </c>
      <c r="I17" s="443">
        <v>153</v>
      </c>
      <c r="J17" s="443">
        <v>24798</v>
      </c>
      <c r="K17" s="443">
        <v>830</v>
      </c>
      <c r="L17" s="443">
        <v>126</v>
      </c>
      <c r="M17" s="417" t="s">
        <v>196</v>
      </c>
      <c r="N17" s="443">
        <v>2487</v>
      </c>
      <c r="O17" s="443">
        <v>482</v>
      </c>
      <c r="P17" s="443" t="s">
        <v>334</v>
      </c>
      <c r="Q17" s="443" t="s">
        <v>334</v>
      </c>
      <c r="R17" s="464" t="s">
        <v>24</v>
      </c>
      <c r="S17" s="444">
        <v>32917</v>
      </c>
    </row>
    <row r="18" spans="1:19" ht="19.5" customHeight="1">
      <c r="A18" s="417" t="s">
        <v>197</v>
      </c>
      <c r="B18" s="464" t="s">
        <v>24</v>
      </c>
      <c r="C18" s="443">
        <v>720</v>
      </c>
      <c r="D18" s="443">
        <v>131</v>
      </c>
      <c r="E18" s="464" t="s">
        <v>24</v>
      </c>
      <c r="F18" s="464" t="s">
        <v>24</v>
      </c>
      <c r="G18" s="417" t="s">
        <v>197</v>
      </c>
      <c r="H18" s="443">
        <v>3045</v>
      </c>
      <c r="I18" s="464" t="s">
        <v>24</v>
      </c>
      <c r="J18" s="464" t="s">
        <v>24</v>
      </c>
      <c r="K18" s="443">
        <v>8764</v>
      </c>
      <c r="L18" s="443">
        <v>2463</v>
      </c>
      <c r="M18" s="417" t="s">
        <v>197</v>
      </c>
      <c r="N18" s="443">
        <v>3505</v>
      </c>
      <c r="O18" s="443">
        <v>1053</v>
      </c>
      <c r="P18" s="443">
        <v>200</v>
      </c>
      <c r="Q18" s="443">
        <v>20</v>
      </c>
      <c r="R18" s="464" t="s">
        <v>24</v>
      </c>
      <c r="S18" s="444">
        <v>49828</v>
      </c>
    </row>
    <row r="19" spans="1:19" ht="30" customHeight="1">
      <c r="A19" s="417" t="s">
        <v>198</v>
      </c>
      <c r="B19" s="443">
        <v>36708</v>
      </c>
      <c r="C19" s="443">
        <v>694</v>
      </c>
      <c r="D19" s="443">
        <v>16342</v>
      </c>
      <c r="E19" s="443">
        <v>6849</v>
      </c>
      <c r="F19" s="443">
        <v>2172</v>
      </c>
      <c r="G19" s="417" t="s">
        <v>198</v>
      </c>
      <c r="H19" s="443">
        <v>10605</v>
      </c>
      <c r="I19" s="443">
        <v>8614</v>
      </c>
      <c r="J19" s="443">
        <v>45123</v>
      </c>
      <c r="K19" s="443">
        <v>391673</v>
      </c>
      <c r="L19" s="443">
        <v>23596</v>
      </c>
      <c r="M19" s="417" t="s">
        <v>198</v>
      </c>
      <c r="N19" s="443">
        <v>15230</v>
      </c>
      <c r="O19" s="443">
        <v>7960</v>
      </c>
      <c r="P19" s="464" t="s">
        <v>24</v>
      </c>
      <c r="Q19" s="443">
        <v>503</v>
      </c>
      <c r="R19" s="443">
        <v>255</v>
      </c>
      <c r="S19" s="444">
        <v>566324</v>
      </c>
    </row>
    <row r="20" spans="1:19" ht="21" customHeight="1">
      <c r="A20" s="417" t="s">
        <v>199</v>
      </c>
      <c r="B20" s="464" t="s">
        <v>24</v>
      </c>
      <c r="C20" s="464" t="s">
        <v>24</v>
      </c>
      <c r="D20" s="464" t="s">
        <v>24</v>
      </c>
      <c r="E20" s="464" t="s">
        <v>24</v>
      </c>
      <c r="F20" s="464" t="s">
        <v>24</v>
      </c>
      <c r="G20" s="417" t="s">
        <v>199</v>
      </c>
      <c r="H20" s="464" t="s">
        <v>24</v>
      </c>
      <c r="I20" s="464" t="s">
        <v>24</v>
      </c>
      <c r="J20" s="464" t="s">
        <v>24</v>
      </c>
      <c r="K20" s="443">
        <v>733</v>
      </c>
      <c r="L20" s="443">
        <v>42256</v>
      </c>
      <c r="M20" s="417" t="s">
        <v>199</v>
      </c>
      <c r="N20" s="443" t="s">
        <v>334</v>
      </c>
      <c r="O20" s="443">
        <v>524</v>
      </c>
      <c r="P20" s="443">
        <v>726</v>
      </c>
      <c r="Q20" s="443">
        <v>14840</v>
      </c>
      <c r="R20" s="449">
        <v>0</v>
      </c>
      <c r="S20" s="444">
        <v>59079</v>
      </c>
    </row>
    <row r="21" spans="1:19" ht="9">
      <c r="A21" s="417" t="s">
        <v>200</v>
      </c>
      <c r="B21" s="443">
        <v>554</v>
      </c>
      <c r="C21" s="443">
        <v>3</v>
      </c>
      <c r="D21" s="443">
        <v>478</v>
      </c>
      <c r="E21" s="443">
        <v>251</v>
      </c>
      <c r="F21" s="443">
        <v>103</v>
      </c>
      <c r="G21" s="417" t="s">
        <v>200</v>
      </c>
      <c r="H21" s="443">
        <v>6743</v>
      </c>
      <c r="I21" s="443" t="s">
        <v>334</v>
      </c>
      <c r="J21" s="443">
        <v>331</v>
      </c>
      <c r="K21" s="443">
        <v>17343</v>
      </c>
      <c r="L21" s="443">
        <v>166563</v>
      </c>
      <c r="M21" s="417" t="s">
        <v>200</v>
      </c>
      <c r="N21" s="443">
        <v>33441</v>
      </c>
      <c r="O21" s="443">
        <v>5493</v>
      </c>
      <c r="P21" s="443">
        <v>17</v>
      </c>
      <c r="Q21" s="443" t="s">
        <v>334</v>
      </c>
      <c r="R21" s="443">
        <v>272</v>
      </c>
      <c r="S21" s="444">
        <v>231592</v>
      </c>
    </row>
    <row r="22" spans="1:19" ht="19.5" customHeight="1">
      <c r="A22" s="417" t="s">
        <v>201</v>
      </c>
      <c r="B22" s="443">
        <v>1284</v>
      </c>
      <c r="C22" s="464" t="s">
        <v>24</v>
      </c>
      <c r="D22" s="443">
        <v>443</v>
      </c>
      <c r="E22" s="464" t="s">
        <v>24</v>
      </c>
      <c r="F22" s="464" t="s">
        <v>24</v>
      </c>
      <c r="G22" s="417" t="s">
        <v>201</v>
      </c>
      <c r="H22" s="464" t="s">
        <v>24</v>
      </c>
      <c r="I22" s="443">
        <v>123</v>
      </c>
      <c r="J22" s="443">
        <v>1271</v>
      </c>
      <c r="K22" s="443">
        <v>7095</v>
      </c>
      <c r="L22" s="443">
        <v>969951</v>
      </c>
      <c r="M22" s="417" t="s">
        <v>201</v>
      </c>
      <c r="N22" s="443">
        <v>1094</v>
      </c>
      <c r="O22" s="464" t="s">
        <v>24</v>
      </c>
      <c r="P22" s="443">
        <v>716</v>
      </c>
      <c r="Q22" s="443">
        <v>854</v>
      </c>
      <c r="R22" s="443">
        <v>152</v>
      </c>
      <c r="S22" s="444">
        <v>982983</v>
      </c>
    </row>
    <row r="23" spans="1:19" ht="19.5" customHeight="1">
      <c r="A23" s="417" t="s">
        <v>416</v>
      </c>
      <c r="B23" s="443">
        <v>58</v>
      </c>
      <c r="C23" s="464" t="s">
        <v>24</v>
      </c>
      <c r="D23" s="443">
        <v>51</v>
      </c>
      <c r="E23" s="464" t="s">
        <v>24</v>
      </c>
      <c r="F23" s="443">
        <v>10242</v>
      </c>
      <c r="G23" s="417" t="s">
        <v>416</v>
      </c>
      <c r="H23" s="464" t="s">
        <v>24</v>
      </c>
      <c r="I23" s="464" t="s">
        <v>24</v>
      </c>
      <c r="J23" s="443">
        <v>231</v>
      </c>
      <c r="K23" s="443">
        <v>112942</v>
      </c>
      <c r="L23" s="443">
        <v>229760</v>
      </c>
      <c r="M23" s="417" t="s">
        <v>416</v>
      </c>
      <c r="N23" s="443">
        <v>14001</v>
      </c>
      <c r="O23" s="443">
        <v>760</v>
      </c>
      <c r="P23" s="443">
        <v>8513</v>
      </c>
      <c r="Q23" s="464" t="s">
        <v>24</v>
      </c>
      <c r="R23" s="443">
        <v>560</v>
      </c>
      <c r="S23" s="444">
        <v>377118</v>
      </c>
    </row>
    <row r="24" spans="1:19" ht="9">
      <c r="A24" s="417" t="s">
        <v>203</v>
      </c>
      <c r="B24" s="464" t="s">
        <v>24</v>
      </c>
      <c r="C24" s="464" t="s">
        <v>24</v>
      </c>
      <c r="D24" s="449">
        <v>0</v>
      </c>
      <c r="E24" s="464" t="s">
        <v>24</v>
      </c>
      <c r="F24" s="464" t="s">
        <v>24</v>
      </c>
      <c r="G24" s="417" t="s">
        <v>203</v>
      </c>
      <c r="H24" s="443">
        <v>2348</v>
      </c>
      <c r="I24" s="464" t="s">
        <v>24</v>
      </c>
      <c r="J24" s="443">
        <v>611</v>
      </c>
      <c r="K24" s="443">
        <v>52215</v>
      </c>
      <c r="L24" s="443">
        <v>23295</v>
      </c>
      <c r="M24" s="417" t="s">
        <v>203</v>
      </c>
      <c r="N24" s="443">
        <v>725831</v>
      </c>
      <c r="O24" s="443">
        <v>31</v>
      </c>
      <c r="P24" s="443">
        <v>2147</v>
      </c>
      <c r="Q24" s="464" t="s">
        <v>24</v>
      </c>
      <c r="R24" s="464" t="s">
        <v>24</v>
      </c>
      <c r="S24" s="444">
        <v>806478</v>
      </c>
    </row>
    <row r="25" spans="1:19" ht="9">
      <c r="A25" s="417" t="s">
        <v>204</v>
      </c>
      <c r="B25" s="464" t="s">
        <v>24</v>
      </c>
      <c r="C25" s="464" t="s">
        <v>24</v>
      </c>
      <c r="D25" s="443">
        <v>50</v>
      </c>
      <c r="E25" s="464" t="s">
        <v>24</v>
      </c>
      <c r="F25" s="464" t="s">
        <v>24</v>
      </c>
      <c r="G25" s="417" t="s">
        <v>204</v>
      </c>
      <c r="H25" s="443">
        <v>233</v>
      </c>
      <c r="I25" s="464" t="s">
        <v>24</v>
      </c>
      <c r="J25" s="443">
        <v>1643</v>
      </c>
      <c r="K25" s="443">
        <v>20887</v>
      </c>
      <c r="L25" s="443">
        <v>1301</v>
      </c>
      <c r="M25" s="417" t="s">
        <v>204</v>
      </c>
      <c r="N25" s="443">
        <v>633845</v>
      </c>
      <c r="O25" s="443">
        <v>5</v>
      </c>
      <c r="P25" s="464" t="s">
        <v>24</v>
      </c>
      <c r="Q25" s="464" t="s">
        <v>24</v>
      </c>
      <c r="R25" s="464" t="s">
        <v>24</v>
      </c>
      <c r="S25" s="444">
        <v>657964</v>
      </c>
    </row>
    <row r="26" spans="1:19" ht="19.5" customHeight="1">
      <c r="A26" s="417" t="s">
        <v>205</v>
      </c>
      <c r="B26" s="464" t="s">
        <v>24</v>
      </c>
      <c r="C26" s="464" t="s">
        <v>24</v>
      </c>
      <c r="D26" s="464" t="s">
        <v>24</v>
      </c>
      <c r="E26" s="443">
        <v>2773</v>
      </c>
      <c r="F26" s="464" t="s">
        <v>24</v>
      </c>
      <c r="G26" s="417" t="s">
        <v>205</v>
      </c>
      <c r="H26" s="443">
        <v>270</v>
      </c>
      <c r="I26" s="464" t="s">
        <v>24</v>
      </c>
      <c r="J26" s="443">
        <v>714</v>
      </c>
      <c r="K26" s="443">
        <v>120</v>
      </c>
      <c r="L26" s="443">
        <v>591</v>
      </c>
      <c r="M26" s="417" t="s">
        <v>205</v>
      </c>
      <c r="N26" s="443">
        <v>3602</v>
      </c>
      <c r="O26" s="443">
        <v>16698</v>
      </c>
      <c r="P26" s="464" t="s">
        <v>24</v>
      </c>
      <c r="Q26" s="443">
        <v>19</v>
      </c>
      <c r="R26" s="464" t="s">
        <v>24</v>
      </c>
      <c r="S26" s="444">
        <v>24787</v>
      </c>
    </row>
    <row r="27" spans="1:19" ht="19.5" customHeight="1">
      <c r="A27" s="417" t="s">
        <v>206</v>
      </c>
      <c r="B27" s="464" t="s">
        <v>24</v>
      </c>
      <c r="C27" s="464" t="s">
        <v>24</v>
      </c>
      <c r="D27" s="464" t="s">
        <v>24</v>
      </c>
      <c r="E27" s="449">
        <v>0</v>
      </c>
      <c r="F27" s="464" t="s">
        <v>24</v>
      </c>
      <c r="G27" s="417" t="s">
        <v>206</v>
      </c>
      <c r="H27" s="464" t="s">
        <v>24</v>
      </c>
      <c r="I27" s="464" t="s">
        <v>24</v>
      </c>
      <c r="J27" s="464" t="s">
        <v>24</v>
      </c>
      <c r="K27" s="443">
        <v>44</v>
      </c>
      <c r="L27" s="443" t="s">
        <v>24</v>
      </c>
      <c r="M27" s="417" t="s">
        <v>206</v>
      </c>
      <c r="N27" s="464" t="s">
        <v>24</v>
      </c>
      <c r="O27" s="443">
        <v>26975</v>
      </c>
      <c r="P27" s="443">
        <v>32</v>
      </c>
      <c r="Q27" s="443">
        <v>225</v>
      </c>
      <c r="R27" s="443">
        <v>645</v>
      </c>
      <c r="S27" s="444">
        <v>27921</v>
      </c>
    </row>
    <row r="28" spans="1:19" ht="9.75" customHeight="1">
      <c r="A28" s="417" t="s">
        <v>207</v>
      </c>
      <c r="B28" s="464" t="s">
        <v>24</v>
      </c>
      <c r="C28" s="464" t="s">
        <v>24</v>
      </c>
      <c r="D28" s="464" t="s">
        <v>24</v>
      </c>
      <c r="E28" s="443">
        <v>415</v>
      </c>
      <c r="F28" s="443">
        <v>62</v>
      </c>
      <c r="G28" s="417" t="s">
        <v>207</v>
      </c>
      <c r="H28" s="464" t="s">
        <v>24</v>
      </c>
      <c r="I28" s="443">
        <v>431</v>
      </c>
      <c r="J28" s="443">
        <v>417</v>
      </c>
      <c r="K28" s="464" t="s">
        <v>24</v>
      </c>
      <c r="L28" s="443">
        <v>1509</v>
      </c>
      <c r="M28" s="417" t="s">
        <v>207</v>
      </c>
      <c r="N28" s="443">
        <v>972</v>
      </c>
      <c r="O28" s="443">
        <v>10116</v>
      </c>
      <c r="P28" s="443">
        <v>236</v>
      </c>
      <c r="Q28" s="443">
        <v>31</v>
      </c>
      <c r="R28" s="443">
        <v>793</v>
      </c>
      <c r="S28" s="444">
        <v>14982</v>
      </c>
    </row>
    <row r="29" spans="1:19" ht="40.5" customHeight="1">
      <c r="A29" s="525" t="s">
        <v>331</v>
      </c>
      <c r="B29" s="443">
        <v>11004</v>
      </c>
      <c r="C29" s="464" t="s">
        <v>24</v>
      </c>
      <c r="D29" s="443">
        <v>6126</v>
      </c>
      <c r="E29" s="443">
        <v>4852</v>
      </c>
      <c r="F29" s="443">
        <v>88120</v>
      </c>
      <c r="G29" s="417" t="s">
        <v>331</v>
      </c>
      <c r="H29" s="464" t="s">
        <v>24</v>
      </c>
      <c r="I29" s="464" t="s">
        <v>24</v>
      </c>
      <c r="J29" s="464" t="s">
        <v>24</v>
      </c>
      <c r="K29" s="443">
        <v>464</v>
      </c>
      <c r="L29" s="443">
        <v>12871</v>
      </c>
      <c r="M29" s="417" t="s">
        <v>331</v>
      </c>
      <c r="N29" s="443">
        <v>16492</v>
      </c>
      <c r="O29" s="443">
        <v>912</v>
      </c>
      <c r="P29" s="443">
        <v>96</v>
      </c>
      <c r="Q29" s="443">
        <v>2272</v>
      </c>
      <c r="R29" s="464" t="s">
        <v>24</v>
      </c>
      <c r="S29" s="444">
        <v>143209</v>
      </c>
    </row>
    <row r="30" spans="1:19" ht="29.25" customHeight="1">
      <c r="A30" s="417" t="s">
        <v>209</v>
      </c>
      <c r="B30" s="464" t="s">
        <v>24</v>
      </c>
      <c r="C30" s="464" t="s">
        <v>24</v>
      </c>
      <c r="D30" s="464" t="s">
        <v>24</v>
      </c>
      <c r="E30" s="464" t="s">
        <v>24</v>
      </c>
      <c r="F30" s="464" t="s">
        <v>24</v>
      </c>
      <c r="G30" s="417" t="s">
        <v>209</v>
      </c>
      <c r="H30" s="464" t="s">
        <v>24</v>
      </c>
      <c r="I30" s="464" t="s">
        <v>24</v>
      </c>
      <c r="J30" s="464" t="s">
        <v>24</v>
      </c>
      <c r="K30" s="443">
        <v>5700</v>
      </c>
      <c r="L30" s="443">
        <v>3509</v>
      </c>
      <c r="M30" s="417" t="s">
        <v>209</v>
      </c>
      <c r="N30" s="443">
        <v>1400</v>
      </c>
      <c r="O30" s="443">
        <v>330</v>
      </c>
      <c r="P30" s="443">
        <v>8454</v>
      </c>
      <c r="Q30" s="443">
        <v>20</v>
      </c>
      <c r="R30" s="443">
        <v>27</v>
      </c>
      <c r="S30" s="444">
        <v>19440</v>
      </c>
    </row>
    <row r="31" spans="1:19" ht="29.25" customHeight="1">
      <c r="A31" s="417" t="s">
        <v>328</v>
      </c>
      <c r="B31" s="464" t="s">
        <v>24</v>
      </c>
      <c r="C31" s="464" t="s">
        <v>24</v>
      </c>
      <c r="D31" s="464" t="s">
        <v>24</v>
      </c>
      <c r="E31" s="464" t="s">
        <v>24</v>
      </c>
      <c r="F31" s="443">
        <v>6567</v>
      </c>
      <c r="G31" s="417" t="s">
        <v>328</v>
      </c>
      <c r="H31" s="464" t="s">
        <v>24</v>
      </c>
      <c r="I31" s="464" t="s">
        <v>24</v>
      </c>
      <c r="J31" s="464" t="s">
        <v>24</v>
      </c>
      <c r="K31" s="443">
        <v>473</v>
      </c>
      <c r="L31" s="464" t="s">
        <v>24</v>
      </c>
      <c r="M31" s="417" t="s">
        <v>328</v>
      </c>
      <c r="N31" s="464" t="s">
        <v>24</v>
      </c>
      <c r="O31" s="464" t="s">
        <v>24</v>
      </c>
      <c r="P31" s="443">
        <v>143590</v>
      </c>
      <c r="Q31" s="443">
        <v>11169</v>
      </c>
      <c r="R31" s="443">
        <v>24848</v>
      </c>
      <c r="S31" s="444">
        <v>186647</v>
      </c>
    </row>
    <row r="32" spans="1:19" ht="20.25" customHeight="1">
      <c r="A32" s="417" t="s">
        <v>210</v>
      </c>
      <c r="B32" s="443">
        <v>145</v>
      </c>
      <c r="C32" s="464" t="s">
        <v>24</v>
      </c>
      <c r="D32" s="443">
        <v>237</v>
      </c>
      <c r="E32" s="464" t="s">
        <v>24</v>
      </c>
      <c r="F32" s="464" t="s">
        <v>24</v>
      </c>
      <c r="G32" s="417" t="s">
        <v>210</v>
      </c>
      <c r="H32" s="464" t="s">
        <v>24</v>
      </c>
      <c r="I32" s="464" t="s">
        <v>24</v>
      </c>
      <c r="J32" s="464" t="s">
        <v>24</v>
      </c>
      <c r="K32" s="443">
        <v>713</v>
      </c>
      <c r="L32" s="443">
        <v>544</v>
      </c>
      <c r="M32" s="417" t="s">
        <v>210</v>
      </c>
      <c r="N32" s="464" t="s">
        <v>24</v>
      </c>
      <c r="O32" s="443">
        <v>85</v>
      </c>
      <c r="P32" s="464" t="s">
        <v>24</v>
      </c>
      <c r="Q32" s="443">
        <v>233</v>
      </c>
      <c r="R32" s="464" t="s">
        <v>24</v>
      </c>
      <c r="S32" s="444">
        <v>1957</v>
      </c>
    </row>
    <row r="33" spans="1:19" ht="9.75" customHeight="1">
      <c r="A33" s="417" t="s">
        <v>211</v>
      </c>
      <c r="B33" s="443">
        <v>279</v>
      </c>
      <c r="C33" s="464" t="s">
        <v>24</v>
      </c>
      <c r="D33" s="443">
        <v>290</v>
      </c>
      <c r="E33" s="443">
        <v>177</v>
      </c>
      <c r="F33" s="464" t="s">
        <v>24</v>
      </c>
      <c r="G33" s="417" t="s">
        <v>211</v>
      </c>
      <c r="H33" s="443" t="s">
        <v>334</v>
      </c>
      <c r="I33" s="443" t="s">
        <v>334</v>
      </c>
      <c r="J33" s="443">
        <v>27</v>
      </c>
      <c r="K33" s="443">
        <v>1982</v>
      </c>
      <c r="L33" s="443">
        <v>11318</v>
      </c>
      <c r="M33" s="417" t="s">
        <v>211</v>
      </c>
      <c r="N33" s="443">
        <v>2399</v>
      </c>
      <c r="O33" s="443">
        <v>4456</v>
      </c>
      <c r="P33" s="443">
        <v>6129</v>
      </c>
      <c r="Q33" s="443">
        <v>230181</v>
      </c>
      <c r="R33" s="443">
        <v>3289</v>
      </c>
      <c r="S33" s="444">
        <v>260527</v>
      </c>
    </row>
    <row r="34" spans="1:19" ht="9.75" customHeight="1">
      <c r="A34" s="417" t="s">
        <v>212</v>
      </c>
      <c r="B34" s="443">
        <v>32149</v>
      </c>
      <c r="C34" s="443">
        <v>24561</v>
      </c>
      <c r="D34" s="443">
        <v>2473</v>
      </c>
      <c r="E34" s="443">
        <v>30</v>
      </c>
      <c r="F34" s="443">
        <v>95570</v>
      </c>
      <c r="G34" s="417" t="s">
        <v>212</v>
      </c>
      <c r="H34" s="443">
        <v>3311</v>
      </c>
      <c r="I34" s="443">
        <v>1305</v>
      </c>
      <c r="J34" s="443">
        <v>22471</v>
      </c>
      <c r="K34" s="443">
        <v>10227</v>
      </c>
      <c r="L34" s="443">
        <v>190090</v>
      </c>
      <c r="M34" s="417" t="s">
        <v>212</v>
      </c>
      <c r="N34" s="443">
        <v>159288</v>
      </c>
      <c r="O34" s="443">
        <v>46293</v>
      </c>
      <c r="P34" s="443">
        <v>23869</v>
      </c>
      <c r="Q34" s="443">
        <v>17115</v>
      </c>
      <c r="R34" s="443">
        <v>58540</v>
      </c>
      <c r="S34" s="444">
        <v>687292</v>
      </c>
    </row>
    <row r="35" spans="1:19" ht="9">
      <c r="A35" s="417" t="s">
        <v>213</v>
      </c>
      <c r="B35" s="443">
        <v>2176</v>
      </c>
      <c r="C35" s="443">
        <v>5049</v>
      </c>
      <c r="D35" s="443">
        <v>39</v>
      </c>
      <c r="E35" s="443">
        <v>306</v>
      </c>
      <c r="F35" s="443">
        <v>2917</v>
      </c>
      <c r="G35" s="417" t="s">
        <v>213</v>
      </c>
      <c r="H35" s="443">
        <v>354</v>
      </c>
      <c r="I35" s="443">
        <v>4771</v>
      </c>
      <c r="J35" s="443">
        <v>2129</v>
      </c>
      <c r="K35" s="443">
        <v>4337</v>
      </c>
      <c r="L35" s="443">
        <v>12517</v>
      </c>
      <c r="M35" s="417" t="s">
        <v>213</v>
      </c>
      <c r="N35" s="443">
        <v>39127</v>
      </c>
      <c r="O35" s="443">
        <v>37807</v>
      </c>
      <c r="P35" s="443">
        <v>4077</v>
      </c>
      <c r="Q35" s="443">
        <v>10602</v>
      </c>
      <c r="R35" s="443">
        <v>11393</v>
      </c>
      <c r="S35" s="444">
        <v>137601</v>
      </c>
    </row>
    <row r="36" spans="1:19" ht="31.5" customHeight="1">
      <c r="A36" s="417" t="s">
        <v>214</v>
      </c>
      <c r="B36" s="443">
        <v>235</v>
      </c>
      <c r="C36" s="464" t="s">
        <v>24</v>
      </c>
      <c r="D36" s="464" t="s">
        <v>24</v>
      </c>
      <c r="E36" s="464" t="s">
        <v>24</v>
      </c>
      <c r="F36" s="443">
        <v>429</v>
      </c>
      <c r="G36" s="417" t="s">
        <v>214</v>
      </c>
      <c r="H36" s="464" t="s">
        <v>24</v>
      </c>
      <c r="I36" s="464" t="s">
        <v>24</v>
      </c>
      <c r="J36" s="464" t="s">
        <v>24</v>
      </c>
      <c r="K36" s="443">
        <v>159</v>
      </c>
      <c r="L36" s="443">
        <v>219</v>
      </c>
      <c r="M36" s="417" t="s">
        <v>214</v>
      </c>
      <c r="N36" s="449">
        <v>0</v>
      </c>
      <c r="O36" s="443">
        <v>31</v>
      </c>
      <c r="P36" s="443">
        <v>132</v>
      </c>
      <c r="Q36" s="443">
        <v>347</v>
      </c>
      <c r="R36" s="443">
        <v>3107</v>
      </c>
      <c r="S36" s="444">
        <v>4659</v>
      </c>
    </row>
    <row r="37" spans="1:19" ht="3.75" customHeight="1">
      <c r="A37" s="417"/>
      <c r="B37" s="443"/>
      <c r="C37" s="253"/>
      <c r="D37" s="253"/>
      <c r="E37" s="253"/>
      <c r="F37" s="443"/>
      <c r="G37" s="417"/>
      <c r="H37" s="443"/>
      <c r="I37" s="443"/>
      <c r="J37" s="443"/>
      <c r="K37" s="443"/>
      <c r="L37" s="443"/>
      <c r="M37" s="417"/>
      <c r="N37" s="449"/>
      <c r="O37" s="443"/>
      <c r="P37" s="443"/>
      <c r="Q37" s="443"/>
      <c r="R37" s="443"/>
      <c r="S37" s="444"/>
    </row>
    <row r="38" spans="1:19" ht="9.75" customHeight="1">
      <c r="A38" s="419" t="s">
        <v>3</v>
      </c>
      <c r="B38" s="248">
        <v>189078</v>
      </c>
      <c r="C38" s="248">
        <v>118868</v>
      </c>
      <c r="D38" s="248">
        <v>101857</v>
      </c>
      <c r="E38" s="248">
        <v>50768</v>
      </c>
      <c r="F38" s="248">
        <v>1006978</v>
      </c>
      <c r="G38" s="419" t="s">
        <v>3</v>
      </c>
      <c r="H38" s="248">
        <v>231034</v>
      </c>
      <c r="I38" s="248">
        <v>53858</v>
      </c>
      <c r="J38" s="248">
        <v>131697</v>
      </c>
      <c r="K38" s="248">
        <v>641272</v>
      </c>
      <c r="L38" s="248">
        <v>1699063</v>
      </c>
      <c r="M38" s="419" t="s">
        <v>3</v>
      </c>
      <c r="N38" s="248">
        <v>1660112</v>
      </c>
      <c r="O38" s="248">
        <v>169130</v>
      </c>
      <c r="P38" s="248">
        <v>199180</v>
      </c>
      <c r="Q38" s="248">
        <v>293526</v>
      </c>
      <c r="R38" s="248">
        <v>114479</v>
      </c>
      <c r="S38" s="248">
        <v>6660900</v>
      </c>
    </row>
    <row r="39" spans="1:6" ht="11.25" customHeight="1">
      <c r="A39" s="616" t="s">
        <v>415</v>
      </c>
      <c r="B39" s="616"/>
      <c r="C39" s="616"/>
      <c r="D39" s="616"/>
      <c r="E39" s="616"/>
      <c r="F39" s="616"/>
    </row>
    <row r="40" ht="18.75" customHeight="1"/>
  </sheetData>
  <mergeCells count="1">
    <mergeCell ref="A39:F39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22">
      <selection activeCell="G15" sqref="G15"/>
    </sheetView>
  </sheetViews>
  <sheetFormatPr defaultColWidth="9.33203125" defaultRowHeight="11.25"/>
  <cols>
    <col min="1" max="1" width="56" style="144" customWidth="1"/>
    <col min="2" max="3" width="14.5" style="144" customWidth="1"/>
    <col min="4" max="4" width="13" style="144" customWidth="1"/>
    <col min="5" max="5" width="12.66015625" style="144" customWidth="1"/>
    <col min="6" max="6" width="10.66015625" style="144" customWidth="1"/>
    <col min="7" max="7" width="10.83203125" style="144" bestFit="1" customWidth="1"/>
    <col min="8" max="8" width="10.5" style="144" bestFit="1" customWidth="1"/>
    <col min="9" max="9" width="10.83203125" style="144" bestFit="1" customWidth="1"/>
    <col min="10" max="10" width="10.66015625" style="144" customWidth="1"/>
    <col min="11" max="11" width="10.83203125" style="144" bestFit="1" customWidth="1"/>
    <col min="12" max="16384" width="10.66015625" style="144" customWidth="1"/>
  </cols>
  <sheetData>
    <row r="1" ht="15" customHeight="1"/>
    <row r="2" spans="1:5" s="147" customFormat="1" ht="15" customHeight="1">
      <c r="A2" s="145" t="s">
        <v>358</v>
      </c>
      <c r="B2" s="146"/>
      <c r="C2" s="146"/>
      <c r="D2" s="146"/>
      <c r="E2" s="146"/>
    </row>
    <row r="3" spans="1:5" s="147" customFormat="1" ht="15" customHeight="1">
      <c r="A3" s="145"/>
      <c r="B3" s="146"/>
      <c r="C3" s="146"/>
      <c r="D3" s="146"/>
      <c r="E3" s="146"/>
    </row>
    <row r="4" spans="1:5" s="150" customFormat="1" ht="15" customHeight="1">
      <c r="A4" s="217"/>
      <c r="B4" s="240"/>
      <c r="C4" s="240"/>
      <c r="D4" s="240"/>
      <c r="E4" s="240"/>
    </row>
    <row r="5" spans="1:5" ht="47.25" customHeight="1">
      <c r="A5" s="250" t="s">
        <v>391</v>
      </c>
      <c r="B5" s="234" t="s">
        <v>37</v>
      </c>
      <c r="C5" s="234" t="s">
        <v>38</v>
      </c>
      <c r="D5" s="234" t="s">
        <v>223</v>
      </c>
      <c r="E5" s="234" t="s">
        <v>120</v>
      </c>
    </row>
    <row r="6" spans="1:11" ht="31.5" customHeight="1">
      <c r="A6" s="252" t="s">
        <v>320</v>
      </c>
      <c r="B6" s="253">
        <v>21395</v>
      </c>
      <c r="C6" s="253">
        <v>33156</v>
      </c>
      <c r="D6" s="253">
        <v>16801</v>
      </c>
      <c r="E6" s="253">
        <v>71352</v>
      </c>
      <c r="F6" s="112"/>
      <c r="G6" s="112"/>
      <c r="H6" s="112"/>
      <c r="I6" s="112"/>
      <c r="J6" s="112"/>
      <c r="K6" s="112"/>
    </row>
    <row r="7" spans="1:11" ht="9.75" customHeight="1">
      <c r="A7" s="252" t="s">
        <v>319</v>
      </c>
      <c r="B7" s="253">
        <v>6305</v>
      </c>
      <c r="C7" s="253">
        <v>31273</v>
      </c>
      <c r="D7" s="253">
        <v>66774</v>
      </c>
      <c r="E7" s="253">
        <v>104352</v>
      </c>
      <c r="F7" s="112"/>
      <c r="G7" s="112"/>
      <c r="H7" s="112"/>
      <c r="I7" s="112"/>
      <c r="J7" s="112"/>
      <c r="K7" s="112"/>
    </row>
    <row r="8" spans="1:11" ht="9.75" customHeight="1">
      <c r="A8" s="252" t="s">
        <v>186</v>
      </c>
      <c r="B8" s="253">
        <v>4582</v>
      </c>
      <c r="C8" s="253">
        <v>9765</v>
      </c>
      <c r="D8" s="253">
        <v>30955</v>
      </c>
      <c r="E8" s="253">
        <v>45302</v>
      </c>
      <c r="F8" s="112"/>
      <c r="G8" s="112"/>
      <c r="H8" s="112"/>
      <c r="I8" s="112"/>
      <c r="J8" s="112"/>
      <c r="K8" s="112"/>
    </row>
    <row r="9" spans="1:11" ht="9.75" customHeight="1">
      <c r="A9" s="252" t="s">
        <v>187</v>
      </c>
      <c r="B9" s="464" t="s">
        <v>24</v>
      </c>
      <c r="C9" s="253">
        <v>15929</v>
      </c>
      <c r="D9" s="253">
        <v>16170</v>
      </c>
      <c r="E9" s="253">
        <v>32099</v>
      </c>
      <c r="F9" s="112"/>
      <c r="G9" s="112"/>
      <c r="H9" s="112"/>
      <c r="I9" s="112"/>
      <c r="J9" s="112"/>
      <c r="K9" s="112"/>
    </row>
    <row r="10" spans="1:11" ht="21" customHeight="1">
      <c r="A10" s="252" t="s">
        <v>188</v>
      </c>
      <c r="B10" s="253">
        <v>100</v>
      </c>
      <c r="C10" s="253">
        <v>1984</v>
      </c>
      <c r="D10" s="253">
        <v>4912</v>
      </c>
      <c r="E10" s="253">
        <v>6996</v>
      </c>
      <c r="F10" s="112"/>
      <c r="G10" s="112"/>
      <c r="H10" s="112"/>
      <c r="I10" s="112"/>
      <c r="J10" s="112"/>
      <c r="K10" s="112"/>
    </row>
    <row r="11" spans="1:11" ht="21" customHeight="1">
      <c r="A11" s="252" t="s">
        <v>189</v>
      </c>
      <c r="B11" s="253">
        <v>350</v>
      </c>
      <c r="C11" s="253">
        <v>2218</v>
      </c>
      <c r="D11" s="253">
        <v>6171</v>
      </c>
      <c r="E11" s="253">
        <v>8739</v>
      </c>
      <c r="F11" s="112"/>
      <c r="G11" s="112"/>
      <c r="H11" s="112"/>
      <c r="I11" s="112"/>
      <c r="J11" s="112"/>
      <c r="K11" s="112"/>
    </row>
    <row r="12" spans="1:11" ht="12.75" customHeight="1">
      <c r="A12" s="252" t="s">
        <v>190</v>
      </c>
      <c r="B12" s="464" t="s">
        <v>24</v>
      </c>
      <c r="C12" s="253">
        <v>6939</v>
      </c>
      <c r="D12" s="253">
        <v>11709</v>
      </c>
      <c r="E12" s="253">
        <v>18648</v>
      </c>
      <c r="F12" s="112"/>
      <c r="G12" s="112"/>
      <c r="H12" s="112"/>
      <c r="I12" s="112"/>
      <c r="J12" s="112"/>
      <c r="K12" s="112"/>
    </row>
    <row r="13" spans="1:11" ht="9.75" customHeight="1">
      <c r="A13" s="252" t="s">
        <v>191</v>
      </c>
      <c r="B13" s="464" t="s">
        <v>24</v>
      </c>
      <c r="C13" s="253">
        <v>845</v>
      </c>
      <c r="D13" s="253">
        <v>3467</v>
      </c>
      <c r="E13" s="253">
        <v>4312</v>
      </c>
      <c r="F13" s="112"/>
      <c r="G13" s="112"/>
      <c r="H13" s="112"/>
      <c r="I13" s="112"/>
      <c r="J13" s="112"/>
      <c r="K13" s="112"/>
    </row>
    <row r="14" spans="1:11" ht="9.75" customHeight="1">
      <c r="A14" s="252" t="s">
        <v>192</v>
      </c>
      <c r="B14" s="253">
        <v>87346</v>
      </c>
      <c r="C14" s="253">
        <v>394337</v>
      </c>
      <c r="D14" s="253">
        <v>371992</v>
      </c>
      <c r="E14" s="253">
        <v>853675</v>
      </c>
      <c r="F14" s="112"/>
      <c r="G14" s="112"/>
      <c r="H14" s="112"/>
      <c r="I14" s="112"/>
      <c r="J14" s="112"/>
      <c r="K14" s="112"/>
    </row>
    <row r="15" spans="1:11" ht="21" customHeight="1">
      <c r="A15" s="252" t="s">
        <v>193</v>
      </c>
      <c r="B15" s="253">
        <v>63722</v>
      </c>
      <c r="C15" s="253">
        <v>222665</v>
      </c>
      <c r="D15" s="253">
        <v>227137</v>
      </c>
      <c r="E15" s="253">
        <v>513524</v>
      </c>
      <c r="F15" s="112"/>
      <c r="G15" s="112"/>
      <c r="H15" s="112"/>
      <c r="I15" s="112"/>
      <c r="J15" s="112"/>
      <c r="K15" s="112"/>
    </row>
    <row r="16" spans="1:11" ht="9.75" customHeight="1">
      <c r="A16" s="252" t="s">
        <v>194</v>
      </c>
      <c r="B16" s="253">
        <v>22338</v>
      </c>
      <c r="C16" s="253">
        <v>127004</v>
      </c>
      <c r="D16" s="253">
        <v>52798</v>
      </c>
      <c r="E16" s="253">
        <v>202140</v>
      </c>
      <c r="F16" s="112"/>
      <c r="G16" s="112"/>
      <c r="H16" s="112"/>
      <c r="I16" s="112"/>
      <c r="J16" s="112"/>
      <c r="K16" s="112"/>
    </row>
    <row r="17" spans="1:11" ht="9.75" customHeight="1">
      <c r="A17" s="252" t="s">
        <v>195</v>
      </c>
      <c r="B17" s="253">
        <v>2222</v>
      </c>
      <c r="C17" s="253">
        <v>18977</v>
      </c>
      <c r="D17" s="253">
        <v>18781</v>
      </c>
      <c r="E17" s="253">
        <v>39980</v>
      </c>
      <c r="F17" s="112"/>
      <c r="G17" s="112"/>
      <c r="H17" s="112"/>
      <c r="I17" s="112"/>
      <c r="J17" s="112"/>
      <c r="K17" s="112"/>
    </row>
    <row r="18" spans="1:11" ht="9.75" customHeight="1">
      <c r="A18" s="252" t="s">
        <v>196</v>
      </c>
      <c r="B18" s="464" t="s">
        <v>24</v>
      </c>
      <c r="C18" s="253">
        <v>15766</v>
      </c>
      <c r="D18" s="253">
        <v>17151</v>
      </c>
      <c r="E18" s="253">
        <v>32917</v>
      </c>
      <c r="F18" s="112"/>
      <c r="G18" s="112"/>
      <c r="H18" s="112"/>
      <c r="I18" s="112"/>
      <c r="J18" s="112"/>
      <c r="K18" s="112"/>
    </row>
    <row r="19" spans="1:11" ht="18">
      <c r="A19" s="252" t="s">
        <v>197</v>
      </c>
      <c r="B19" s="253">
        <v>200</v>
      </c>
      <c r="C19" s="253">
        <v>30051</v>
      </c>
      <c r="D19" s="253">
        <v>19577</v>
      </c>
      <c r="E19" s="253">
        <v>49828</v>
      </c>
      <c r="F19" s="112"/>
      <c r="G19" s="112"/>
      <c r="H19" s="112"/>
      <c r="I19" s="112"/>
      <c r="J19" s="112"/>
      <c r="K19" s="112"/>
    </row>
    <row r="20" spans="1:11" ht="18">
      <c r="A20" s="252" t="s">
        <v>198</v>
      </c>
      <c r="B20" s="253">
        <v>22083</v>
      </c>
      <c r="C20" s="253">
        <v>271168</v>
      </c>
      <c r="D20" s="253">
        <v>273073</v>
      </c>
      <c r="E20" s="253">
        <v>566324</v>
      </c>
      <c r="F20" s="112"/>
      <c r="G20" s="112"/>
      <c r="H20" s="112"/>
      <c r="I20" s="112"/>
      <c r="J20" s="112"/>
      <c r="K20" s="112"/>
    </row>
    <row r="21" spans="1:11" ht="9.75" customHeight="1">
      <c r="A21" s="252" t="s">
        <v>199</v>
      </c>
      <c r="B21" s="253">
        <v>2972</v>
      </c>
      <c r="C21" s="253">
        <v>36745</v>
      </c>
      <c r="D21" s="253">
        <v>19362</v>
      </c>
      <c r="E21" s="253">
        <v>59079</v>
      </c>
      <c r="F21" s="112"/>
      <c r="G21" s="112"/>
      <c r="H21" s="112"/>
      <c r="I21" s="112"/>
      <c r="J21" s="112"/>
      <c r="K21" s="112"/>
    </row>
    <row r="22" spans="1:11" ht="9.75" customHeight="1">
      <c r="A22" s="252" t="s">
        <v>200</v>
      </c>
      <c r="B22" s="253">
        <v>23525</v>
      </c>
      <c r="C22" s="253">
        <v>112788</v>
      </c>
      <c r="D22" s="253">
        <v>95279</v>
      </c>
      <c r="E22" s="253">
        <v>231592</v>
      </c>
      <c r="F22" s="112"/>
      <c r="G22" s="112"/>
      <c r="H22" s="112"/>
      <c r="I22" s="112"/>
      <c r="J22" s="112"/>
      <c r="K22" s="112"/>
    </row>
    <row r="23" spans="1:11" ht="21" customHeight="1">
      <c r="A23" s="252" t="s">
        <v>201</v>
      </c>
      <c r="B23" s="253">
        <v>11957</v>
      </c>
      <c r="C23" s="253">
        <v>572698</v>
      </c>
      <c r="D23" s="253">
        <v>398328</v>
      </c>
      <c r="E23" s="253">
        <v>982983</v>
      </c>
      <c r="F23" s="112"/>
      <c r="G23" s="112"/>
      <c r="H23" s="112"/>
      <c r="I23" s="112"/>
      <c r="J23" s="112"/>
      <c r="K23" s="112"/>
    </row>
    <row r="24" spans="1:11" ht="20.25" customHeight="1">
      <c r="A24" s="252" t="s">
        <v>416</v>
      </c>
      <c r="B24" s="253">
        <v>8634</v>
      </c>
      <c r="C24" s="253">
        <v>135745</v>
      </c>
      <c r="D24" s="253">
        <v>232739</v>
      </c>
      <c r="E24" s="253">
        <v>377118</v>
      </c>
      <c r="F24" s="112"/>
      <c r="G24" s="112"/>
      <c r="H24" s="112"/>
      <c r="I24" s="112"/>
      <c r="J24" s="112"/>
      <c r="K24" s="112"/>
    </row>
    <row r="25" spans="1:11" ht="9.75" customHeight="1">
      <c r="A25" s="252" t="s">
        <v>203</v>
      </c>
      <c r="B25" s="253">
        <v>5230</v>
      </c>
      <c r="C25" s="253">
        <v>257326</v>
      </c>
      <c r="D25" s="253">
        <v>543922</v>
      </c>
      <c r="E25" s="253">
        <v>806478</v>
      </c>
      <c r="F25" s="112"/>
      <c r="G25" s="112"/>
      <c r="H25" s="112"/>
      <c r="I25" s="112"/>
      <c r="J25" s="112"/>
      <c r="K25" s="112"/>
    </row>
    <row r="26" spans="1:11" ht="9.75" customHeight="1">
      <c r="A26" s="252" t="s">
        <v>204</v>
      </c>
      <c r="B26" s="253">
        <v>8993</v>
      </c>
      <c r="C26" s="253">
        <v>319281</v>
      </c>
      <c r="D26" s="253">
        <v>329690</v>
      </c>
      <c r="E26" s="253">
        <v>657964</v>
      </c>
      <c r="F26" s="112"/>
      <c r="G26" s="112"/>
      <c r="H26" s="112"/>
      <c r="I26" s="112"/>
      <c r="J26" s="112"/>
      <c r="K26" s="112"/>
    </row>
    <row r="27" spans="1:11" ht="18.75" customHeight="1">
      <c r="A27" s="252" t="s">
        <v>205</v>
      </c>
      <c r="B27" s="253">
        <v>940</v>
      </c>
      <c r="C27" s="253">
        <v>8949</v>
      </c>
      <c r="D27" s="253">
        <v>14898</v>
      </c>
      <c r="E27" s="253">
        <v>24787</v>
      </c>
      <c r="F27" s="112"/>
      <c r="G27" s="112"/>
      <c r="H27" s="112"/>
      <c r="I27" s="112"/>
      <c r="J27" s="112"/>
      <c r="K27" s="112"/>
    </row>
    <row r="28" spans="1:11" ht="20.25" customHeight="1">
      <c r="A28" s="252" t="s">
        <v>206</v>
      </c>
      <c r="B28" s="253">
        <v>490</v>
      </c>
      <c r="C28" s="253">
        <v>8291</v>
      </c>
      <c r="D28" s="253">
        <v>19140</v>
      </c>
      <c r="E28" s="253">
        <v>27921</v>
      </c>
      <c r="F28" s="112"/>
      <c r="G28" s="112"/>
      <c r="H28" s="112"/>
      <c r="I28" s="112"/>
      <c r="J28" s="112"/>
      <c r="K28" s="112"/>
    </row>
    <row r="29" spans="1:11" ht="9.75" customHeight="1">
      <c r="A29" s="252" t="s">
        <v>207</v>
      </c>
      <c r="B29" s="253">
        <v>389</v>
      </c>
      <c r="C29" s="253">
        <v>12510</v>
      </c>
      <c r="D29" s="253">
        <v>2083</v>
      </c>
      <c r="E29" s="253">
        <v>14982</v>
      </c>
      <c r="F29" s="112"/>
      <c r="G29" s="112"/>
      <c r="H29" s="112"/>
      <c r="I29" s="112"/>
      <c r="J29" s="112"/>
      <c r="K29" s="112"/>
    </row>
    <row r="30" spans="1:11" ht="38.25" customHeight="1">
      <c r="A30" s="252" t="s">
        <v>331</v>
      </c>
      <c r="B30" s="253">
        <v>97</v>
      </c>
      <c r="C30" s="253">
        <v>95716</v>
      </c>
      <c r="D30" s="253">
        <v>47396</v>
      </c>
      <c r="E30" s="253">
        <v>143209</v>
      </c>
      <c r="F30" s="112"/>
      <c r="G30" s="112"/>
      <c r="H30" s="112"/>
      <c r="I30" s="112"/>
      <c r="J30" s="112"/>
      <c r="K30" s="112"/>
    </row>
    <row r="31" spans="1:11" ht="32.25" customHeight="1">
      <c r="A31" s="252" t="s">
        <v>209</v>
      </c>
      <c r="B31" s="253">
        <v>485</v>
      </c>
      <c r="C31" s="253">
        <v>11288</v>
      </c>
      <c r="D31" s="253">
        <v>7667</v>
      </c>
      <c r="E31" s="253">
        <v>19440</v>
      </c>
      <c r="F31" s="112"/>
      <c r="G31" s="112"/>
      <c r="H31" s="112"/>
      <c r="I31" s="112"/>
      <c r="J31" s="112"/>
      <c r="K31" s="112"/>
    </row>
    <row r="32" spans="1:11" ht="33" customHeight="1">
      <c r="A32" s="252" t="s">
        <v>318</v>
      </c>
      <c r="B32" s="253">
        <v>1467</v>
      </c>
      <c r="C32" s="253">
        <v>92631</v>
      </c>
      <c r="D32" s="253">
        <v>92549</v>
      </c>
      <c r="E32" s="253">
        <v>186647</v>
      </c>
      <c r="F32" s="112"/>
      <c r="G32" s="112"/>
      <c r="H32" s="112"/>
      <c r="I32" s="112"/>
      <c r="J32" s="112"/>
      <c r="K32" s="112"/>
    </row>
    <row r="33" spans="1:11" ht="9.75" customHeight="1">
      <c r="A33" s="252" t="s">
        <v>210</v>
      </c>
      <c r="B33" s="464" t="s">
        <v>24</v>
      </c>
      <c r="C33" s="253">
        <v>644</v>
      </c>
      <c r="D33" s="253">
        <v>1313</v>
      </c>
      <c r="E33" s="253">
        <v>1957</v>
      </c>
      <c r="F33" s="112"/>
      <c r="G33" s="112"/>
      <c r="H33" s="112"/>
      <c r="I33" s="112"/>
      <c r="J33" s="112"/>
      <c r="K33" s="112"/>
    </row>
    <row r="34" spans="1:11" ht="9.75" customHeight="1">
      <c r="A34" s="252" t="s">
        <v>211</v>
      </c>
      <c r="B34" s="253">
        <v>10640</v>
      </c>
      <c r="C34" s="253">
        <v>176024</v>
      </c>
      <c r="D34" s="253">
        <v>73863</v>
      </c>
      <c r="E34" s="253">
        <v>260527</v>
      </c>
      <c r="F34" s="112"/>
      <c r="G34" s="112"/>
      <c r="H34" s="112"/>
      <c r="I34" s="112"/>
      <c r="J34" s="112"/>
      <c r="K34" s="112"/>
    </row>
    <row r="35" spans="1:11" ht="9.75" customHeight="1">
      <c r="A35" s="252" t="s">
        <v>212</v>
      </c>
      <c r="B35" s="253">
        <v>98886</v>
      </c>
      <c r="C35" s="253">
        <v>383821</v>
      </c>
      <c r="D35" s="253">
        <v>204585</v>
      </c>
      <c r="E35" s="253">
        <v>687292</v>
      </c>
      <c r="F35" s="112"/>
      <c r="G35" s="112"/>
      <c r="H35" s="112"/>
      <c r="I35" s="112"/>
      <c r="J35" s="112"/>
      <c r="K35" s="112"/>
    </row>
    <row r="36" spans="1:11" ht="9.75" customHeight="1">
      <c r="A36" s="252" t="s">
        <v>213</v>
      </c>
      <c r="B36" s="253">
        <v>4463</v>
      </c>
      <c r="C36" s="253">
        <v>98846</v>
      </c>
      <c r="D36" s="253">
        <v>34292</v>
      </c>
      <c r="E36" s="253">
        <v>137601</v>
      </c>
      <c r="F36" s="112"/>
      <c r="G36" s="112"/>
      <c r="H36" s="112"/>
      <c r="I36" s="112"/>
      <c r="J36" s="112"/>
      <c r="K36" s="112"/>
    </row>
    <row r="37" spans="1:11" ht="30.75" customHeight="1">
      <c r="A37" s="252" t="s">
        <v>214</v>
      </c>
      <c r="B37" s="253">
        <v>973</v>
      </c>
      <c r="C37" s="253">
        <v>1675</v>
      </c>
      <c r="D37" s="253">
        <v>2011</v>
      </c>
      <c r="E37" s="253">
        <v>4659</v>
      </c>
      <c r="F37" s="110"/>
      <c r="G37" s="110"/>
      <c r="H37" s="110"/>
      <c r="I37" s="110"/>
      <c r="J37" s="110"/>
      <c r="K37" s="110"/>
    </row>
    <row r="38" spans="1:5" ht="9">
      <c r="A38" s="267"/>
      <c r="B38" s="255"/>
      <c r="C38" s="255"/>
      <c r="D38" s="255"/>
      <c r="E38" s="255"/>
    </row>
    <row r="39" spans="1:5" ht="9">
      <c r="A39" s="252" t="s">
        <v>3</v>
      </c>
      <c r="B39" s="256">
        <v>347062</v>
      </c>
      <c r="C39" s="256">
        <v>3284390</v>
      </c>
      <c r="D39" s="256">
        <v>3029448</v>
      </c>
      <c r="E39" s="256">
        <v>6660900</v>
      </c>
    </row>
    <row r="40" spans="1:5" ht="9">
      <c r="A40" s="153"/>
      <c r="B40" s="153"/>
      <c r="C40" s="153"/>
      <c r="D40" s="153"/>
      <c r="E40" s="153"/>
    </row>
    <row r="43" spans="2:5" ht="9">
      <c r="B43" s="397"/>
      <c r="C43" s="397"/>
      <c r="D43" s="397"/>
      <c r="E43" s="397"/>
    </row>
    <row r="44" spans="2:5" ht="9">
      <c r="B44" s="397"/>
      <c r="C44" s="397"/>
      <c r="D44" s="397"/>
      <c r="E44" s="397"/>
    </row>
    <row r="45" spans="2:5" ht="9">
      <c r="B45" s="397"/>
      <c r="C45" s="397"/>
      <c r="D45" s="397"/>
      <c r="E45" s="397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H8" sqref="H8"/>
    </sheetView>
  </sheetViews>
  <sheetFormatPr defaultColWidth="9.33203125" defaultRowHeight="11.25"/>
  <cols>
    <col min="1" max="4" width="22.33203125" style="144" customWidth="1"/>
    <col min="5" max="5" width="19.5" style="144" customWidth="1"/>
    <col min="6" max="6" width="10.66015625" style="144" customWidth="1"/>
    <col min="7" max="7" width="10.83203125" style="144" bestFit="1" customWidth="1"/>
    <col min="8" max="8" width="10.5" style="144" bestFit="1" customWidth="1"/>
    <col min="9" max="9" width="10.83203125" style="144" bestFit="1" customWidth="1"/>
    <col min="10" max="10" width="10.66015625" style="144" customWidth="1"/>
    <col min="11" max="11" width="10.83203125" style="144" bestFit="1" customWidth="1"/>
    <col min="12" max="16384" width="10.66015625" style="144" customWidth="1"/>
  </cols>
  <sheetData>
    <row r="1" ht="15" customHeight="1"/>
    <row r="2" spans="1:5" ht="15" customHeight="1">
      <c r="A2" s="145" t="s">
        <v>359</v>
      </c>
      <c r="B2" s="146"/>
      <c r="C2" s="146"/>
      <c r="D2" s="146"/>
      <c r="E2" s="146"/>
    </row>
    <row r="3" spans="1:5" ht="15" customHeight="1">
      <c r="A3" s="145"/>
      <c r="B3" s="146"/>
      <c r="C3" s="146"/>
      <c r="D3" s="146"/>
      <c r="E3" s="146"/>
    </row>
    <row r="4" spans="1:5" ht="15" customHeight="1">
      <c r="A4" s="151"/>
      <c r="B4" s="152"/>
      <c r="C4" s="152"/>
      <c r="D4" s="152"/>
      <c r="E4" s="152"/>
    </row>
    <row r="5" spans="1:5" ht="32.25" customHeight="1">
      <c r="A5" s="490" t="s">
        <v>215</v>
      </c>
      <c r="B5" s="491" t="s">
        <v>37</v>
      </c>
      <c r="C5" s="491" t="s">
        <v>38</v>
      </c>
      <c r="D5" s="491" t="s">
        <v>223</v>
      </c>
      <c r="E5" s="491" t="s">
        <v>120</v>
      </c>
    </row>
    <row r="6" spans="1:5" ht="9.75" customHeight="1">
      <c r="A6" s="489"/>
      <c r="B6" s="484"/>
      <c r="C6" s="484"/>
      <c r="D6" s="484"/>
      <c r="E6" s="484"/>
    </row>
    <row r="7" spans="1:5" ht="15" customHeight="1">
      <c r="A7" s="601" t="s">
        <v>34</v>
      </c>
      <c r="B7" s="601"/>
      <c r="C7" s="601"/>
      <c r="D7" s="601"/>
      <c r="E7" s="601"/>
    </row>
    <row r="8" spans="1:5" ht="9.75" customHeight="1">
      <c r="A8" s="483"/>
      <c r="B8" s="483"/>
      <c r="C8" s="483"/>
      <c r="D8" s="483"/>
      <c r="E8" s="483"/>
    </row>
    <row r="9" spans="1:5" ht="9.75" customHeight="1">
      <c r="A9" s="225" t="s">
        <v>217</v>
      </c>
      <c r="B9" s="229">
        <v>8653</v>
      </c>
      <c r="C9" s="229">
        <v>171503</v>
      </c>
      <c r="D9" s="229">
        <v>189031</v>
      </c>
      <c r="E9" s="229">
        <v>369187</v>
      </c>
    </row>
    <row r="10" spans="1:5" ht="9.75" customHeight="1">
      <c r="A10" s="225" t="s">
        <v>218</v>
      </c>
      <c r="B10" s="229">
        <v>10329</v>
      </c>
      <c r="C10" s="229">
        <v>102552</v>
      </c>
      <c r="D10" s="229">
        <v>92876</v>
      </c>
      <c r="E10" s="229">
        <v>205757</v>
      </c>
    </row>
    <row r="11" spans="1:5" ht="9.75" customHeight="1">
      <c r="A11" s="225" t="s">
        <v>224</v>
      </c>
      <c r="B11" s="229">
        <v>57493</v>
      </c>
      <c r="C11" s="229">
        <v>262654</v>
      </c>
      <c r="D11" s="229">
        <v>206353</v>
      </c>
      <c r="E11" s="229">
        <v>526500</v>
      </c>
    </row>
    <row r="12" spans="1:5" ht="9.75" customHeight="1">
      <c r="A12" s="225" t="s">
        <v>225</v>
      </c>
      <c r="B12" s="229">
        <v>28371</v>
      </c>
      <c r="C12" s="229">
        <v>263152</v>
      </c>
      <c r="D12" s="229">
        <v>300271</v>
      </c>
      <c r="E12" s="229">
        <v>591794</v>
      </c>
    </row>
    <row r="13" spans="1:5" ht="9.75" customHeight="1">
      <c r="A13" s="225" t="s">
        <v>221</v>
      </c>
      <c r="B13" s="229">
        <v>35224</v>
      </c>
      <c r="C13" s="229">
        <v>509274</v>
      </c>
      <c r="D13" s="229">
        <v>285615</v>
      </c>
      <c r="E13" s="229">
        <v>830113</v>
      </c>
    </row>
    <row r="14" spans="1:5" ht="9.75" customHeight="1">
      <c r="A14" s="225" t="s">
        <v>222</v>
      </c>
      <c r="B14" s="229">
        <v>133889</v>
      </c>
      <c r="C14" s="229">
        <v>1560092</v>
      </c>
      <c r="D14" s="229">
        <v>2021704</v>
      </c>
      <c r="E14" s="229">
        <v>3715685</v>
      </c>
    </row>
    <row r="15" spans="1:5" ht="9.75" customHeight="1">
      <c r="A15" s="226" t="s">
        <v>3</v>
      </c>
      <c r="B15" s="227">
        <v>273959</v>
      </c>
      <c r="C15" s="227">
        <v>2869228</v>
      </c>
      <c r="D15" s="227">
        <v>3095849</v>
      </c>
      <c r="E15" s="227">
        <v>6239036</v>
      </c>
    </row>
    <row r="16" spans="1:5" ht="9.75" customHeight="1">
      <c r="A16" s="226"/>
      <c r="B16" s="227"/>
      <c r="C16" s="227"/>
      <c r="D16" s="227"/>
      <c r="E16" s="227"/>
    </row>
    <row r="17" spans="1:5" ht="15" customHeight="1">
      <c r="A17" s="601" t="s">
        <v>15</v>
      </c>
      <c r="B17" s="601"/>
      <c r="C17" s="601"/>
      <c r="D17" s="601"/>
      <c r="E17" s="601"/>
    </row>
    <row r="18" spans="1:5" ht="9.75" customHeight="1">
      <c r="A18" s="483"/>
      <c r="B18" s="483"/>
      <c r="C18" s="483"/>
      <c r="D18" s="483"/>
      <c r="E18" s="483"/>
    </row>
    <row r="19" spans="1:11" ht="9.75" customHeight="1">
      <c r="A19" s="225" t="s">
        <v>217</v>
      </c>
      <c r="B19" s="229">
        <v>18901</v>
      </c>
      <c r="C19" s="229">
        <v>208822</v>
      </c>
      <c r="D19" s="229">
        <v>142392</v>
      </c>
      <c r="E19" s="229">
        <v>370115</v>
      </c>
      <c r="F19" s="112"/>
      <c r="G19" s="112"/>
      <c r="H19" s="112"/>
      <c r="I19" s="112"/>
      <c r="J19" s="112"/>
      <c r="K19" s="112"/>
    </row>
    <row r="20" spans="1:11" ht="9.75" customHeight="1">
      <c r="A20" s="225" t="s">
        <v>218</v>
      </c>
      <c r="B20" s="229">
        <v>10234</v>
      </c>
      <c r="C20" s="229">
        <v>129487</v>
      </c>
      <c r="D20" s="229">
        <v>112601</v>
      </c>
      <c r="E20" s="229">
        <v>252322</v>
      </c>
      <c r="F20" s="112"/>
      <c r="G20" s="112"/>
      <c r="H20" s="112"/>
      <c r="I20" s="112"/>
      <c r="J20" s="112"/>
      <c r="K20" s="112"/>
    </row>
    <row r="21" spans="1:11" ht="9.75" customHeight="1">
      <c r="A21" s="225" t="s">
        <v>219</v>
      </c>
      <c r="B21" s="229">
        <v>62949</v>
      </c>
      <c r="C21" s="229">
        <v>266119</v>
      </c>
      <c r="D21" s="229">
        <v>190955</v>
      </c>
      <c r="E21" s="229">
        <v>520023</v>
      </c>
      <c r="F21" s="112"/>
      <c r="G21" s="112"/>
      <c r="H21" s="112"/>
      <c r="I21" s="112"/>
      <c r="J21" s="112"/>
      <c r="K21" s="112"/>
    </row>
    <row r="22" spans="1:11" ht="9.75" customHeight="1">
      <c r="A22" s="225" t="s">
        <v>220</v>
      </c>
      <c r="B22" s="229">
        <v>15528</v>
      </c>
      <c r="C22" s="229">
        <v>297600</v>
      </c>
      <c r="D22" s="229">
        <v>285898</v>
      </c>
      <c r="E22" s="229">
        <v>599026</v>
      </c>
      <c r="F22" s="112"/>
      <c r="G22" s="112"/>
      <c r="H22" s="112"/>
      <c r="I22" s="112"/>
      <c r="J22" s="112"/>
      <c r="K22" s="112"/>
    </row>
    <row r="23" spans="1:11" ht="9.75" customHeight="1">
      <c r="A23" s="225" t="s">
        <v>221</v>
      </c>
      <c r="B23" s="229">
        <v>18690</v>
      </c>
      <c r="C23" s="229">
        <v>469037</v>
      </c>
      <c r="D23" s="229">
        <v>278074</v>
      </c>
      <c r="E23" s="229">
        <v>765801</v>
      </c>
      <c r="F23" s="112"/>
      <c r="G23" s="112"/>
      <c r="H23" s="112"/>
      <c r="I23" s="112"/>
      <c r="J23" s="112"/>
      <c r="K23" s="112"/>
    </row>
    <row r="24" spans="1:11" ht="9.75" customHeight="1">
      <c r="A24" s="225" t="s">
        <v>222</v>
      </c>
      <c r="B24" s="229">
        <v>220760</v>
      </c>
      <c r="C24" s="229">
        <v>1913325</v>
      </c>
      <c r="D24" s="229">
        <v>2019528</v>
      </c>
      <c r="E24" s="229">
        <v>4153613</v>
      </c>
      <c r="F24" s="112"/>
      <c r="G24" s="112"/>
      <c r="H24" s="112"/>
      <c r="I24" s="112"/>
      <c r="J24" s="112"/>
      <c r="K24" s="112"/>
    </row>
    <row r="25" spans="1:11" ht="9.75" customHeight="1">
      <c r="A25" s="226" t="s">
        <v>3</v>
      </c>
      <c r="B25" s="227">
        <v>347062</v>
      </c>
      <c r="C25" s="227">
        <v>3284390</v>
      </c>
      <c r="D25" s="227">
        <v>3029448</v>
      </c>
      <c r="E25" s="227">
        <v>6660900</v>
      </c>
      <c r="F25" s="110"/>
      <c r="G25" s="110"/>
      <c r="H25" s="110"/>
      <c r="I25" s="110"/>
      <c r="J25" s="110"/>
      <c r="K25" s="110"/>
    </row>
    <row r="26" spans="1:5" ht="9.75" customHeight="1">
      <c r="A26" s="153"/>
      <c r="B26" s="153"/>
      <c r="C26" s="153"/>
      <c r="D26" s="153"/>
      <c r="E26" s="153"/>
    </row>
  </sheetData>
  <mergeCells count="2">
    <mergeCell ref="A7:E7"/>
    <mergeCell ref="A17:E1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2" sqref="A2"/>
    </sheetView>
  </sheetViews>
  <sheetFormatPr defaultColWidth="9.33203125" defaultRowHeight="11.25"/>
  <cols>
    <col min="1" max="1" width="21" style="144" customWidth="1"/>
    <col min="2" max="3" width="7.16015625" style="144" customWidth="1"/>
    <col min="4" max="4" width="7.33203125" style="144" customWidth="1"/>
    <col min="5" max="5" width="7.5" style="144" customWidth="1"/>
    <col min="6" max="6" width="8" style="144" customWidth="1"/>
    <col min="7" max="7" width="8.66015625" style="144" customWidth="1"/>
    <col min="8" max="8" width="6.83203125" style="144" customWidth="1"/>
    <col min="9" max="9" width="6.5" style="144" customWidth="1"/>
    <col min="10" max="10" width="7.33203125" style="144" customWidth="1"/>
    <col min="11" max="11" width="8" style="144" customWidth="1"/>
    <col min="12" max="12" width="6.83203125" style="144" customWidth="1"/>
    <col min="13" max="13" width="8.66015625" style="144" customWidth="1"/>
    <col min="14" max="16384" width="10.66015625" style="144" customWidth="1"/>
  </cols>
  <sheetData>
    <row r="1" spans="1:11" s="147" customFormat="1" ht="15" customHeight="1">
      <c r="A1" s="145" t="s">
        <v>360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147" customFormat="1" ht="12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3" ht="8.25" customHeigh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153"/>
    </row>
    <row r="4" spans="1:13" s="541" customFormat="1" ht="15.75" customHeight="1">
      <c r="A4" s="621" t="s">
        <v>391</v>
      </c>
      <c r="B4" s="618" t="s">
        <v>50</v>
      </c>
      <c r="C4" s="618"/>
      <c r="D4" s="618"/>
      <c r="E4" s="618" t="s">
        <v>226</v>
      </c>
      <c r="F4" s="618"/>
      <c r="G4" s="618"/>
      <c r="H4" s="619" t="s">
        <v>423</v>
      </c>
      <c r="I4" s="619" t="s">
        <v>424</v>
      </c>
      <c r="J4" s="618" t="s">
        <v>49</v>
      </c>
      <c r="K4" s="618"/>
      <c r="L4" s="618"/>
      <c r="M4" s="619" t="s">
        <v>3</v>
      </c>
    </row>
    <row r="5" spans="1:13" s="541" customFormat="1" ht="66" customHeight="1">
      <c r="A5" s="622"/>
      <c r="B5" s="542" t="s">
        <v>229</v>
      </c>
      <c r="C5" s="542" t="s">
        <v>230</v>
      </c>
      <c r="D5" s="542" t="s">
        <v>231</v>
      </c>
      <c r="E5" s="542" t="s">
        <v>63</v>
      </c>
      <c r="F5" s="542" t="s">
        <v>60</v>
      </c>
      <c r="G5" s="542" t="s">
        <v>232</v>
      </c>
      <c r="H5" s="623"/>
      <c r="I5" s="623"/>
      <c r="J5" s="542" t="s">
        <v>63</v>
      </c>
      <c r="K5" s="542" t="s">
        <v>60</v>
      </c>
      <c r="L5" s="542" t="s">
        <v>425</v>
      </c>
      <c r="M5" s="620"/>
    </row>
    <row r="6" spans="1:13" s="541" customFormat="1" ht="7.5" customHeight="1">
      <c r="A6" s="543"/>
      <c r="B6" s="544"/>
      <c r="C6" s="544"/>
      <c r="D6" s="544"/>
      <c r="E6" s="544"/>
      <c r="F6" s="544"/>
      <c r="G6" s="544"/>
      <c r="H6" s="545"/>
      <c r="I6" s="545"/>
      <c r="J6" s="544"/>
      <c r="K6" s="544"/>
      <c r="L6" s="544"/>
      <c r="M6" s="546"/>
    </row>
    <row r="7" spans="1:24" s="548" customFormat="1" ht="69.75" customHeight="1">
      <c r="A7" s="553" t="s">
        <v>426</v>
      </c>
      <c r="B7" s="557">
        <v>3267</v>
      </c>
      <c r="C7" s="557">
        <v>12</v>
      </c>
      <c r="D7" s="557">
        <v>1074</v>
      </c>
      <c r="E7" s="557">
        <v>4573</v>
      </c>
      <c r="F7" s="557">
        <v>433</v>
      </c>
      <c r="G7" s="557">
        <v>58240</v>
      </c>
      <c r="H7" s="555" t="s">
        <v>24</v>
      </c>
      <c r="I7" s="555" t="s">
        <v>24</v>
      </c>
      <c r="J7" s="555" t="s">
        <v>24</v>
      </c>
      <c r="K7" s="557">
        <v>2613</v>
      </c>
      <c r="L7" s="557">
        <v>1140</v>
      </c>
      <c r="M7" s="557">
        <v>71352</v>
      </c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</row>
    <row r="8" spans="1:24" s="541" customFormat="1" ht="19.5" customHeight="1">
      <c r="A8" s="554" t="s">
        <v>427</v>
      </c>
      <c r="B8" s="557">
        <v>3090</v>
      </c>
      <c r="C8" s="557">
        <v>929</v>
      </c>
      <c r="D8" s="557">
        <v>278</v>
      </c>
      <c r="E8" s="557">
        <v>29285</v>
      </c>
      <c r="F8" s="555" t="s">
        <v>24</v>
      </c>
      <c r="G8" s="557">
        <v>53785</v>
      </c>
      <c r="H8" s="555" t="s">
        <v>24</v>
      </c>
      <c r="I8" s="555" t="s">
        <v>24</v>
      </c>
      <c r="J8" s="557">
        <v>16714</v>
      </c>
      <c r="K8" s="555" t="s">
        <v>24</v>
      </c>
      <c r="L8" s="557">
        <v>271</v>
      </c>
      <c r="M8" s="557">
        <v>104352</v>
      </c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</row>
    <row r="9" spans="1:24" s="541" customFormat="1" ht="9.75" customHeight="1">
      <c r="A9" s="554" t="s">
        <v>428</v>
      </c>
      <c r="B9" s="557">
        <v>3899</v>
      </c>
      <c r="C9" s="557">
        <v>468</v>
      </c>
      <c r="D9" s="557">
        <v>380</v>
      </c>
      <c r="E9" s="555" t="s">
        <v>24</v>
      </c>
      <c r="F9" s="555" t="s">
        <v>24</v>
      </c>
      <c r="G9" s="557">
        <v>40088</v>
      </c>
      <c r="H9" s="557">
        <v>77</v>
      </c>
      <c r="I9" s="555" t="s">
        <v>24</v>
      </c>
      <c r="J9" s="557">
        <v>0</v>
      </c>
      <c r="K9" s="555" t="s">
        <v>24</v>
      </c>
      <c r="L9" s="557">
        <v>390</v>
      </c>
      <c r="M9" s="557">
        <v>45302</v>
      </c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</row>
    <row r="10" spans="1:24" s="550" customFormat="1" ht="30" customHeight="1">
      <c r="A10" s="554" t="s">
        <v>429</v>
      </c>
      <c r="B10" s="557">
        <v>201</v>
      </c>
      <c r="C10" s="557">
        <v>54</v>
      </c>
      <c r="D10" s="555" t="s">
        <v>24</v>
      </c>
      <c r="E10" s="555" t="s">
        <v>24</v>
      </c>
      <c r="F10" s="555" t="s">
        <v>24</v>
      </c>
      <c r="G10" s="557">
        <v>31844</v>
      </c>
      <c r="H10" s="555" t="s">
        <v>24</v>
      </c>
      <c r="I10" s="555" t="s">
        <v>24</v>
      </c>
      <c r="J10" s="555" t="s">
        <v>24</v>
      </c>
      <c r="K10" s="555" t="s">
        <v>24</v>
      </c>
      <c r="L10" s="557">
        <v>0</v>
      </c>
      <c r="M10" s="557">
        <v>32099</v>
      </c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</row>
    <row r="11" spans="1:24" s="551" customFormat="1" ht="49.5" customHeight="1">
      <c r="A11" s="554" t="s">
        <v>430</v>
      </c>
      <c r="B11" s="557">
        <v>613</v>
      </c>
      <c r="C11" s="557">
        <v>23</v>
      </c>
      <c r="D11" s="555" t="s">
        <v>24</v>
      </c>
      <c r="E11" s="557">
        <v>230</v>
      </c>
      <c r="F11" s="555" t="s">
        <v>24</v>
      </c>
      <c r="G11" s="557">
        <v>6115</v>
      </c>
      <c r="H11" s="555" t="s">
        <v>24</v>
      </c>
      <c r="I11" s="555" t="s">
        <v>24</v>
      </c>
      <c r="J11" s="555" t="s">
        <v>24</v>
      </c>
      <c r="K11" s="555" t="s">
        <v>24</v>
      </c>
      <c r="L11" s="557">
        <v>15</v>
      </c>
      <c r="M11" s="557">
        <v>6996</v>
      </c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</row>
    <row r="12" spans="1:24" s="548" customFormat="1" ht="49.5" customHeight="1">
      <c r="A12" s="554" t="s">
        <v>431</v>
      </c>
      <c r="B12" s="557">
        <v>199</v>
      </c>
      <c r="C12" s="557">
        <v>110</v>
      </c>
      <c r="D12" s="555" t="s">
        <v>24</v>
      </c>
      <c r="E12" s="555" t="s">
        <v>24</v>
      </c>
      <c r="F12" s="555" t="s">
        <v>24</v>
      </c>
      <c r="G12" s="557">
        <v>8125</v>
      </c>
      <c r="H12" s="555" t="s">
        <v>24</v>
      </c>
      <c r="I12" s="555" t="s">
        <v>24</v>
      </c>
      <c r="J12" s="555" t="s">
        <v>24</v>
      </c>
      <c r="K12" s="555" t="s">
        <v>24</v>
      </c>
      <c r="L12" s="557">
        <v>305</v>
      </c>
      <c r="M12" s="557">
        <v>8739</v>
      </c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</row>
    <row r="13" spans="1:24" s="548" customFormat="1" ht="30" customHeight="1">
      <c r="A13" s="554" t="s">
        <v>432</v>
      </c>
      <c r="B13" s="557">
        <v>927</v>
      </c>
      <c r="C13" s="557">
        <v>0</v>
      </c>
      <c r="D13" s="555" t="s">
        <v>24</v>
      </c>
      <c r="E13" s="555" t="s">
        <v>24</v>
      </c>
      <c r="F13" s="555" t="s">
        <v>24</v>
      </c>
      <c r="G13" s="557">
        <v>16896</v>
      </c>
      <c r="H13" s="557">
        <v>825</v>
      </c>
      <c r="I13" s="555" t="s">
        <v>24</v>
      </c>
      <c r="J13" s="555" t="s">
        <v>24</v>
      </c>
      <c r="K13" s="555" t="s">
        <v>24</v>
      </c>
      <c r="L13" s="557">
        <v>0</v>
      </c>
      <c r="M13" s="557">
        <v>18648</v>
      </c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</row>
    <row r="14" spans="1:24" s="548" customFormat="1" ht="30" customHeight="1">
      <c r="A14" s="554" t="s">
        <v>433</v>
      </c>
      <c r="B14" s="555" t="s">
        <v>24</v>
      </c>
      <c r="C14" s="557">
        <v>22</v>
      </c>
      <c r="D14" s="555" t="s">
        <v>24</v>
      </c>
      <c r="E14" s="555" t="s">
        <v>24</v>
      </c>
      <c r="F14" s="555" t="s">
        <v>24</v>
      </c>
      <c r="G14" s="557">
        <v>4290</v>
      </c>
      <c r="H14" s="555" t="s">
        <v>24</v>
      </c>
      <c r="I14" s="555" t="s">
        <v>24</v>
      </c>
      <c r="J14" s="555" t="s">
        <v>24</v>
      </c>
      <c r="K14" s="555" t="s">
        <v>24</v>
      </c>
      <c r="L14" s="557">
        <v>0</v>
      </c>
      <c r="M14" s="557">
        <v>4312</v>
      </c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</row>
    <row r="15" spans="1:24" s="548" customFormat="1" ht="30" customHeight="1">
      <c r="A15" s="554" t="s">
        <v>434</v>
      </c>
      <c r="B15" s="557">
        <v>38560</v>
      </c>
      <c r="C15" s="557">
        <v>5325</v>
      </c>
      <c r="D15" s="557">
        <v>922</v>
      </c>
      <c r="E15" s="557">
        <v>11681</v>
      </c>
      <c r="F15" s="557">
        <v>32881</v>
      </c>
      <c r="G15" s="557">
        <v>696632</v>
      </c>
      <c r="H15" s="555" t="s">
        <v>24</v>
      </c>
      <c r="I15" s="555" t="s">
        <v>24</v>
      </c>
      <c r="J15" s="557">
        <v>66185</v>
      </c>
      <c r="K15" s="555" t="s">
        <v>24</v>
      </c>
      <c r="L15" s="557">
        <v>1489</v>
      </c>
      <c r="M15" s="557">
        <v>853675</v>
      </c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</row>
    <row r="16" spans="1:24" s="548" customFormat="1" ht="39.75" customHeight="1">
      <c r="A16" s="554" t="s">
        <v>435</v>
      </c>
      <c r="B16" s="557">
        <v>21771</v>
      </c>
      <c r="C16" s="557">
        <v>4813</v>
      </c>
      <c r="D16" s="557">
        <v>10</v>
      </c>
      <c r="E16" s="557">
        <v>3812</v>
      </c>
      <c r="F16" s="557">
        <v>32784</v>
      </c>
      <c r="G16" s="557">
        <v>439330</v>
      </c>
      <c r="H16" s="555" t="s">
        <v>24</v>
      </c>
      <c r="I16" s="555" t="s">
        <v>24</v>
      </c>
      <c r="J16" s="557">
        <v>10117</v>
      </c>
      <c r="K16" s="555" t="s">
        <v>24</v>
      </c>
      <c r="L16" s="557">
        <v>887</v>
      </c>
      <c r="M16" s="557">
        <v>513524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</row>
    <row r="17" spans="1:24" s="548" customFormat="1" ht="19.5" customHeight="1">
      <c r="A17" s="554" t="s">
        <v>436</v>
      </c>
      <c r="B17" s="557">
        <v>6005</v>
      </c>
      <c r="C17" s="557">
        <v>242</v>
      </c>
      <c r="D17" s="557">
        <v>350</v>
      </c>
      <c r="E17" s="557">
        <v>1792</v>
      </c>
      <c r="F17" s="557">
        <v>100</v>
      </c>
      <c r="G17" s="557">
        <v>165467</v>
      </c>
      <c r="H17" s="557">
        <v>258</v>
      </c>
      <c r="I17" s="555" t="s">
        <v>24</v>
      </c>
      <c r="J17" s="557">
        <v>27480</v>
      </c>
      <c r="K17" s="555" t="s">
        <v>24</v>
      </c>
      <c r="L17" s="557">
        <v>446</v>
      </c>
      <c r="M17" s="557">
        <v>202140</v>
      </c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</row>
    <row r="18" spans="1:24" s="548" customFormat="1" ht="30" customHeight="1">
      <c r="A18" s="554" t="s">
        <v>437</v>
      </c>
      <c r="B18" s="557">
        <v>4558</v>
      </c>
      <c r="C18" s="557">
        <v>346</v>
      </c>
      <c r="D18" s="555" t="s">
        <v>24</v>
      </c>
      <c r="E18" s="557">
        <v>1142</v>
      </c>
      <c r="F18" s="555" t="s">
        <v>24</v>
      </c>
      <c r="G18" s="557">
        <v>33851</v>
      </c>
      <c r="H18" s="557">
        <v>6</v>
      </c>
      <c r="I18" s="555" t="s">
        <v>24</v>
      </c>
      <c r="J18" s="557">
        <v>77</v>
      </c>
      <c r="K18" s="555" t="s">
        <v>24</v>
      </c>
      <c r="L18" s="555" t="s">
        <v>24</v>
      </c>
      <c r="M18" s="557">
        <v>39980</v>
      </c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</row>
    <row r="19" spans="1:24" s="548" customFormat="1" ht="19.5" customHeight="1">
      <c r="A19" s="554" t="s">
        <v>438</v>
      </c>
      <c r="B19" s="557">
        <v>3722</v>
      </c>
      <c r="C19" s="557">
        <v>2323</v>
      </c>
      <c r="D19" s="555" t="s">
        <v>24</v>
      </c>
      <c r="E19" s="555" t="s">
        <v>24</v>
      </c>
      <c r="F19" s="555" t="s">
        <v>24</v>
      </c>
      <c r="G19" s="557">
        <v>25904</v>
      </c>
      <c r="H19" s="555" t="s">
        <v>24</v>
      </c>
      <c r="I19" s="555" t="s">
        <v>24</v>
      </c>
      <c r="J19" s="555" t="s">
        <v>24</v>
      </c>
      <c r="K19" s="555" t="s">
        <v>24</v>
      </c>
      <c r="L19" s="557">
        <v>968</v>
      </c>
      <c r="M19" s="557">
        <v>32917</v>
      </c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</row>
    <row r="20" spans="1:24" s="548" customFormat="1" ht="39.75" customHeight="1">
      <c r="A20" s="554" t="s">
        <v>439</v>
      </c>
      <c r="B20" s="557">
        <v>3495</v>
      </c>
      <c r="C20" s="557">
        <v>1430</v>
      </c>
      <c r="D20" s="555" t="s">
        <v>24</v>
      </c>
      <c r="E20" s="557">
        <v>746</v>
      </c>
      <c r="F20" s="557">
        <v>2703</v>
      </c>
      <c r="G20" s="557">
        <v>41212</v>
      </c>
      <c r="H20" s="555" t="s">
        <v>24</v>
      </c>
      <c r="I20" s="555" t="s">
        <v>24</v>
      </c>
      <c r="J20" s="555" t="s">
        <v>24</v>
      </c>
      <c r="K20" s="555" t="s">
        <v>24</v>
      </c>
      <c r="L20" s="557">
        <v>242</v>
      </c>
      <c r="M20" s="557">
        <v>49828</v>
      </c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</row>
    <row r="21" spans="1:13" s="548" customFormat="1" ht="49.5" customHeight="1">
      <c r="A21" s="554" t="s">
        <v>440</v>
      </c>
      <c r="B21" s="557">
        <v>35643</v>
      </c>
      <c r="C21" s="557">
        <v>5384</v>
      </c>
      <c r="D21" s="557">
        <v>699</v>
      </c>
      <c r="E21" s="557">
        <v>3734</v>
      </c>
      <c r="F21" s="557">
        <v>2728</v>
      </c>
      <c r="G21" s="557">
        <v>473983</v>
      </c>
      <c r="H21" s="557">
        <v>573</v>
      </c>
      <c r="I21" s="557">
        <v>213</v>
      </c>
      <c r="J21" s="557">
        <v>39796</v>
      </c>
      <c r="K21" s="557">
        <v>1062</v>
      </c>
      <c r="L21" s="557">
        <v>2509</v>
      </c>
      <c r="M21" s="557">
        <v>566324</v>
      </c>
    </row>
    <row r="22" spans="1:13" s="548" customFormat="1" ht="39.75" customHeight="1">
      <c r="A22" s="554" t="s">
        <v>441</v>
      </c>
      <c r="B22" s="557">
        <v>7336</v>
      </c>
      <c r="C22" s="557">
        <v>453</v>
      </c>
      <c r="D22" s="555" t="s">
        <v>24</v>
      </c>
      <c r="E22" s="557">
        <v>3374</v>
      </c>
      <c r="F22" s="557">
        <v>409</v>
      </c>
      <c r="G22" s="557">
        <v>46890</v>
      </c>
      <c r="H22" s="555" t="s">
        <v>24</v>
      </c>
      <c r="I22" s="555" t="s">
        <v>24</v>
      </c>
      <c r="J22" s="555" t="s">
        <v>24</v>
      </c>
      <c r="K22" s="555" t="s">
        <v>24</v>
      </c>
      <c r="L22" s="557">
        <v>617</v>
      </c>
      <c r="M22" s="557">
        <v>59079</v>
      </c>
    </row>
    <row r="23" spans="1:13" s="552" customFormat="1" ht="30" customHeight="1">
      <c r="A23" s="554" t="s">
        <v>442</v>
      </c>
      <c r="B23" s="556">
        <v>18795</v>
      </c>
      <c r="C23" s="556">
        <v>1799</v>
      </c>
      <c r="D23" s="556">
        <v>1297</v>
      </c>
      <c r="E23" s="556">
        <v>8947</v>
      </c>
      <c r="F23" s="556">
        <v>999</v>
      </c>
      <c r="G23" s="556">
        <v>197360</v>
      </c>
      <c r="H23" s="556">
        <v>0</v>
      </c>
      <c r="I23" s="556">
        <v>0</v>
      </c>
      <c r="J23" s="556">
        <v>0</v>
      </c>
      <c r="K23" s="556">
        <v>464</v>
      </c>
      <c r="L23" s="556">
        <v>1931</v>
      </c>
      <c r="M23" s="556">
        <v>231592</v>
      </c>
    </row>
    <row r="24" spans="1:13" ht="7.5" customHeight="1">
      <c r="A24" s="264"/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</row>
    <row r="25" spans="1:13" ht="7.5" customHeight="1">
      <c r="A25" s="266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</row>
    <row r="26" spans="1:13" ht="7.5" customHeight="1">
      <c r="A26" s="266"/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</row>
    <row r="27" spans="1:11" s="147" customFormat="1" ht="12.75" customHeight="1">
      <c r="A27" s="145" t="s">
        <v>361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1" s="147" customFormat="1" ht="16.5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3" ht="13.5" customHeight="1">
      <c r="A29" s="581" t="s">
        <v>391</v>
      </c>
      <c r="B29" s="583" t="s">
        <v>50</v>
      </c>
      <c r="C29" s="583"/>
      <c r="D29" s="583"/>
      <c r="E29" s="583" t="s">
        <v>226</v>
      </c>
      <c r="F29" s="583"/>
      <c r="G29" s="583"/>
      <c r="H29" s="603" t="s">
        <v>423</v>
      </c>
      <c r="I29" s="603" t="s">
        <v>424</v>
      </c>
      <c r="J29" s="583" t="s">
        <v>49</v>
      </c>
      <c r="K29" s="583"/>
      <c r="L29" s="583"/>
      <c r="M29" s="603" t="s">
        <v>3</v>
      </c>
    </row>
    <row r="30" spans="1:13" ht="61.5" customHeight="1">
      <c r="A30" s="617"/>
      <c r="B30" s="234" t="s">
        <v>229</v>
      </c>
      <c r="C30" s="234" t="s">
        <v>230</v>
      </c>
      <c r="D30" s="234" t="s">
        <v>231</v>
      </c>
      <c r="E30" s="234" t="s">
        <v>63</v>
      </c>
      <c r="F30" s="234" t="s">
        <v>60</v>
      </c>
      <c r="G30" s="234" t="s">
        <v>232</v>
      </c>
      <c r="H30" s="604"/>
      <c r="I30" s="604"/>
      <c r="J30" s="234" t="s">
        <v>63</v>
      </c>
      <c r="K30" s="234" t="s">
        <v>60</v>
      </c>
      <c r="L30" s="234" t="s">
        <v>425</v>
      </c>
      <c r="M30" s="600"/>
    </row>
    <row r="31" spans="1:13" s="532" customFormat="1" ht="39.75" customHeight="1">
      <c r="A31" s="252" t="s">
        <v>201</v>
      </c>
      <c r="B31" s="556">
        <v>222513</v>
      </c>
      <c r="C31" s="556">
        <v>10583</v>
      </c>
      <c r="D31" s="556">
        <v>1241</v>
      </c>
      <c r="E31" s="556">
        <v>1250</v>
      </c>
      <c r="F31" s="556">
        <v>30924</v>
      </c>
      <c r="G31" s="556">
        <v>707507</v>
      </c>
      <c r="H31" s="556">
        <v>9</v>
      </c>
      <c r="I31" s="556">
        <v>65</v>
      </c>
      <c r="J31" s="556">
        <v>5289</v>
      </c>
      <c r="K31" s="556">
        <v>75</v>
      </c>
      <c r="L31" s="556">
        <v>3527</v>
      </c>
      <c r="M31" s="556">
        <v>982983</v>
      </c>
    </row>
    <row r="32" spans="1:13" s="533" customFormat="1" ht="39.75" customHeight="1">
      <c r="A32" s="252" t="s">
        <v>202</v>
      </c>
      <c r="B32" s="556">
        <v>46429</v>
      </c>
      <c r="C32" s="556">
        <v>643</v>
      </c>
      <c r="D32" s="556">
        <v>4570</v>
      </c>
      <c r="E32" s="556">
        <v>4166</v>
      </c>
      <c r="F32" s="556">
        <v>69286</v>
      </c>
      <c r="G32" s="556">
        <v>156487</v>
      </c>
      <c r="H32" s="556">
        <v>9388</v>
      </c>
      <c r="I32" s="556">
        <v>0</v>
      </c>
      <c r="J32" s="556">
        <v>0</v>
      </c>
      <c r="K32" s="556">
        <v>75460</v>
      </c>
      <c r="L32" s="556">
        <v>10689</v>
      </c>
      <c r="M32" s="556">
        <v>377118</v>
      </c>
    </row>
    <row r="33" spans="1:13" s="533" customFormat="1" ht="30" customHeight="1">
      <c r="A33" s="252" t="s">
        <v>203</v>
      </c>
      <c r="B33" s="556">
        <v>14753</v>
      </c>
      <c r="C33" s="556">
        <v>824</v>
      </c>
      <c r="D33" s="556">
        <v>0</v>
      </c>
      <c r="E33" s="556">
        <v>49336</v>
      </c>
      <c r="F33" s="556">
        <v>5537</v>
      </c>
      <c r="G33" s="556">
        <v>728503</v>
      </c>
      <c r="H33" s="556">
        <v>0</v>
      </c>
      <c r="I33" s="556">
        <v>0</v>
      </c>
      <c r="J33" s="556">
        <v>2126</v>
      </c>
      <c r="K33" s="556">
        <v>5399</v>
      </c>
      <c r="L33" s="556">
        <v>0</v>
      </c>
      <c r="M33" s="556">
        <v>806478</v>
      </c>
    </row>
    <row r="34" spans="1:13" s="532" customFormat="1" ht="19.5" customHeight="1">
      <c r="A34" s="252" t="s">
        <v>204</v>
      </c>
      <c r="B34" s="556">
        <v>293471</v>
      </c>
      <c r="C34" s="556">
        <v>1207</v>
      </c>
      <c r="D34" s="556">
        <v>3100</v>
      </c>
      <c r="E34" s="556">
        <v>9763</v>
      </c>
      <c r="F34" s="556">
        <v>21624</v>
      </c>
      <c r="G34" s="556">
        <v>237252</v>
      </c>
      <c r="H34" s="556">
        <v>0</v>
      </c>
      <c r="I34" s="556">
        <v>0</v>
      </c>
      <c r="J34" s="556">
        <v>1447</v>
      </c>
      <c r="K34" s="556">
        <v>55717</v>
      </c>
      <c r="L34" s="556">
        <v>34383</v>
      </c>
      <c r="M34" s="556">
        <v>657964</v>
      </c>
    </row>
    <row r="35" spans="1:13" s="532" customFormat="1" ht="39.75" customHeight="1">
      <c r="A35" s="252" t="s">
        <v>205</v>
      </c>
      <c r="B35" s="556">
        <v>1030</v>
      </c>
      <c r="C35" s="556">
        <v>638</v>
      </c>
      <c r="D35" s="556">
        <v>0</v>
      </c>
      <c r="E35" s="556">
        <v>32</v>
      </c>
      <c r="F35" s="556">
        <v>200</v>
      </c>
      <c r="G35" s="556">
        <v>22652</v>
      </c>
      <c r="H35" s="556">
        <v>72</v>
      </c>
      <c r="I35" s="556">
        <v>0</v>
      </c>
      <c r="J35" s="556">
        <v>0</v>
      </c>
      <c r="K35" s="556">
        <v>0</v>
      </c>
      <c r="L35" s="556">
        <v>163</v>
      </c>
      <c r="M35" s="556">
        <v>24787</v>
      </c>
    </row>
    <row r="36" spans="1:13" s="532" customFormat="1" ht="49.5" customHeight="1">
      <c r="A36" s="252" t="s">
        <v>206</v>
      </c>
      <c r="B36" s="556">
        <v>866</v>
      </c>
      <c r="C36" s="556">
        <v>0</v>
      </c>
      <c r="D36" s="556">
        <v>213</v>
      </c>
      <c r="E36" s="556">
        <v>7783</v>
      </c>
      <c r="F36" s="556">
        <v>1520</v>
      </c>
      <c r="G36" s="556">
        <v>14891</v>
      </c>
      <c r="H36" s="556">
        <v>0</v>
      </c>
      <c r="I36" s="556">
        <v>0</v>
      </c>
      <c r="J36" s="556">
        <v>0</v>
      </c>
      <c r="K36" s="556">
        <v>1500</v>
      </c>
      <c r="L36" s="556">
        <v>1148</v>
      </c>
      <c r="M36" s="556">
        <v>27921</v>
      </c>
    </row>
    <row r="37" spans="1:24" s="532" customFormat="1" ht="9.75" customHeight="1">
      <c r="A37" s="252" t="s">
        <v>207</v>
      </c>
      <c r="B37" s="556">
        <v>1307</v>
      </c>
      <c r="C37" s="556">
        <v>0</v>
      </c>
      <c r="D37" s="556">
        <v>0</v>
      </c>
      <c r="E37" s="556">
        <v>1771</v>
      </c>
      <c r="F37" s="556">
        <v>0</v>
      </c>
      <c r="G37" s="556">
        <v>11764</v>
      </c>
      <c r="H37" s="556">
        <v>0</v>
      </c>
      <c r="I37" s="556">
        <v>0</v>
      </c>
      <c r="J37" s="556">
        <v>0</v>
      </c>
      <c r="K37" s="556">
        <v>0</v>
      </c>
      <c r="L37" s="556">
        <v>140</v>
      </c>
      <c r="M37" s="556">
        <v>14982</v>
      </c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</row>
    <row r="38" spans="1:24" s="532" customFormat="1" ht="90" customHeight="1">
      <c r="A38" s="252" t="s">
        <v>331</v>
      </c>
      <c r="B38" s="556">
        <v>7320</v>
      </c>
      <c r="C38" s="556">
        <v>110</v>
      </c>
      <c r="D38" s="556">
        <v>0</v>
      </c>
      <c r="E38" s="556">
        <v>3184</v>
      </c>
      <c r="F38" s="556">
        <v>26</v>
      </c>
      <c r="G38" s="556">
        <v>127640</v>
      </c>
      <c r="H38" s="556">
        <v>610</v>
      </c>
      <c r="I38" s="556">
        <v>15</v>
      </c>
      <c r="J38" s="556">
        <v>3693</v>
      </c>
      <c r="K38" s="556">
        <v>0</v>
      </c>
      <c r="L38" s="556">
        <v>611</v>
      </c>
      <c r="M38" s="556">
        <v>143209</v>
      </c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</row>
    <row r="39" spans="1:24" s="532" customFormat="1" ht="69.75" customHeight="1">
      <c r="A39" s="252" t="s">
        <v>209</v>
      </c>
      <c r="B39" s="556">
        <v>1792</v>
      </c>
      <c r="C39" s="556">
        <v>252</v>
      </c>
      <c r="D39" s="556">
        <v>256</v>
      </c>
      <c r="E39" s="556">
        <v>0</v>
      </c>
      <c r="F39" s="556">
        <v>0</v>
      </c>
      <c r="G39" s="556">
        <v>13722</v>
      </c>
      <c r="H39" s="556">
        <v>0</v>
      </c>
      <c r="I39" s="556">
        <v>0</v>
      </c>
      <c r="J39" s="556">
        <v>0</v>
      </c>
      <c r="K39" s="556">
        <v>175</v>
      </c>
      <c r="L39" s="556">
        <v>3243</v>
      </c>
      <c r="M39" s="556">
        <v>19440</v>
      </c>
      <c r="N39" s="538"/>
      <c r="O39" s="539"/>
      <c r="P39" s="539"/>
      <c r="Q39" s="539"/>
      <c r="R39" s="539"/>
      <c r="S39" s="539"/>
      <c r="T39" s="537"/>
      <c r="U39" s="537"/>
      <c r="V39" s="537"/>
      <c r="W39" s="537"/>
      <c r="X39" s="537"/>
    </row>
    <row r="40" spans="1:24" s="532" customFormat="1" ht="79.5" customHeight="1">
      <c r="A40" s="252" t="s">
        <v>318</v>
      </c>
      <c r="B40" s="556">
        <v>258</v>
      </c>
      <c r="C40" s="556">
        <v>0</v>
      </c>
      <c r="D40" s="556">
        <v>0</v>
      </c>
      <c r="E40" s="556">
        <v>2028</v>
      </c>
      <c r="F40" s="556">
        <v>75</v>
      </c>
      <c r="G40" s="556">
        <v>184261</v>
      </c>
      <c r="H40" s="556">
        <v>10</v>
      </c>
      <c r="I40" s="556">
        <v>15</v>
      </c>
      <c r="J40" s="556">
        <v>0</v>
      </c>
      <c r="K40" s="556">
        <v>0</v>
      </c>
      <c r="L40" s="556">
        <v>0</v>
      </c>
      <c r="M40" s="556">
        <v>186647</v>
      </c>
      <c r="N40" s="538"/>
      <c r="O40" s="539"/>
      <c r="P40" s="539"/>
      <c r="Q40" s="539"/>
      <c r="R40" s="539"/>
      <c r="S40" s="539"/>
      <c r="T40" s="537"/>
      <c r="U40" s="537"/>
      <c r="V40" s="537"/>
      <c r="W40" s="537"/>
      <c r="X40" s="537"/>
    </row>
    <row r="41" spans="1:24" s="532" customFormat="1" ht="30" customHeight="1">
      <c r="A41" s="252" t="s">
        <v>210</v>
      </c>
      <c r="B41" s="556">
        <v>0</v>
      </c>
      <c r="C41" s="556">
        <v>160</v>
      </c>
      <c r="D41" s="556">
        <v>0</v>
      </c>
      <c r="E41" s="556">
        <v>0</v>
      </c>
      <c r="F41" s="556">
        <v>0</v>
      </c>
      <c r="G41" s="556">
        <v>1797</v>
      </c>
      <c r="H41" s="556">
        <v>0</v>
      </c>
      <c r="I41" s="556">
        <v>0</v>
      </c>
      <c r="J41" s="556">
        <v>0</v>
      </c>
      <c r="K41" s="556">
        <v>0</v>
      </c>
      <c r="L41" s="556">
        <v>0</v>
      </c>
      <c r="M41" s="556">
        <v>1957</v>
      </c>
      <c r="N41" s="538"/>
      <c r="O41" s="539"/>
      <c r="P41" s="539"/>
      <c r="Q41" s="539"/>
      <c r="R41" s="539"/>
      <c r="S41" s="539"/>
      <c r="T41" s="537"/>
      <c r="U41" s="537"/>
      <c r="V41" s="537"/>
      <c r="W41" s="537"/>
      <c r="X41" s="537"/>
    </row>
    <row r="42" spans="1:24" s="540" customFormat="1" ht="19.5" customHeight="1">
      <c r="A42" s="252" t="s">
        <v>211</v>
      </c>
      <c r="B42" s="556">
        <v>11948</v>
      </c>
      <c r="C42" s="556">
        <v>9027</v>
      </c>
      <c r="D42" s="556">
        <v>69</v>
      </c>
      <c r="E42" s="556">
        <v>57485</v>
      </c>
      <c r="F42" s="556">
        <v>5452</v>
      </c>
      <c r="G42" s="556">
        <v>173444</v>
      </c>
      <c r="H42" s="556">
        <v>133</v>
      </c>
      <c r="I42" s="556">
        <v>320</v>
      </c>
      <c r="J42" s="556">
        <v>0</v>
      </c>
      <c r="K42" s="556">
        <v>296</v>
      </c>
      <c r="L42" s="556">
        <v>2353</v>
      </c>
      <c r="M42" s="556">
        <v>260527</v>
      </c>
      <c r="N42" s="538"/>
      <c r="O42" s="539"/>
      <c r="P42" s="539"/>
      <c r="Q42" s="539"/>
      <c r="R42" s="539"/>
      <c r="S42" s="539"/>
      <c r="T42" s="537"/>
      <c r="U42" s="537"/>
      <c r="V42" s="537"/>
      <c r="W42" s="537"/>
      <c r="X42" s="537"/>
    </row>
    <row r="43" spans="1:24" s="532" customFormat="1" ht="9.75" customHeight="1">
      <c r="A43" s="252" t="s">
        <v>212</v>
      </c>
      <c r="B43" s="556">
        <v>115842</v>
      </c>
      <c r="C43" s="556">
        <v>25406</v>
      </c>
      <c r="D43" s="556">
        <v>8716</v>
      </c>
      <c r="E43" s="556">
        <v>306893</v>
      </c>
      <c r="F43" s="556">
        <v>72201</v>
      </c>
      <c r="G43" s="556">
        <v>90582</v>
      </c>
      <c r="H43" s="556">
        <v>4373</v>
      </c>
      <c r="I43" s="556">
        <v>980</v>
      </c>
      <c r="J43" s="556">
        <v>7910</v>
      </c>
      <c r="K43" s="556">
        <v>22114</v>
      </c>
      <c r="L43" s="556">
        <v>32275</v>
      </c>
      <c r="M43" s="556">
        <v>687292</v>
      </c>
      <c r="N43" s="538"/>
      <c r="O43" s="539"/>
      <c r="P43" s="539"/>
      <c r="Q43" s="539"/>
      <c r="R43" s="539"/>
      <c r="S43" s="539"/>
      <c r="T43" s="537"/>
      <c r="U43" s="537"/>
      <c r="V43" s="537"/>
      <c r="W43" s="537"/>
      <c r="X43" s="537"/>
    </row>
    <row r="44" spans="1:24" s="532" customFormat="1" ht="24" customHeight="1">
      <c r="A44" s="252" t="s">
        <v>213</v>
      </c>
      <c r="B44" s="556">
        <v>46964</v>
      </c>
      <c r="C44" s="556">
        <v>831</v>
      </c>
      <c r="D44" s="556">
        <v>1463</v>
      </c>
      <c r="E44" s="556">
        <v>10773</v>
      </c>
      <c r="F44" s="556">
        <v>8744</v>
      </c>
      <c r="G44" s="556">
        <v>60616</v>
      </c>
      <c r="H44" s="556">
        <v>38</v>
      </c>
      <c r="I44" s="556">
        <v>62</v>
      </c>
      <c r="J44" s="556">
        <v>2149</v>
      </c>
      <c r="K44" s="556">
        <v>255</v>
      </c>
      <c r="L44" s="556">
        <v>5706</v>
      </c>
      <c r="M44" s="556">
        <v>137601</v>
      </c>
      <c r="N44" s="538"/>
      <c r="O44" s="539"/>
      <c r="P44" s="539"/>
      <c r="Q44" s="539"/>
      <c r="R44" s="539"/>
      <c r="S44" s="539"/>
      <c r="T44" s="537"/>
      <c r="U44" s="537"/>
      <c r="V44" s="537"/>
      <c r="W44" s="537"/>
      <c r="X44" s="537"/>
    </row>
    <row r="45" spans="1:24" s="532" customFormat="1" ht="63.75" customHeight="1">
      <c r="A45" s="252" t="s">
        <v>214</v>
      </c>
      <c r="B45" s="556">
        <v>248</v>
      </c>
      <c r="C45" s="556">
        <v>1124</v>
      </c>
      <c r="D45" s="556">
        <v>36</v>
      </c>
      <c r="E45" s="556">
        <v>224</v>
      </c>
      <c r="F45" s="556">
        <v>91</v>
      </c>
      <c r="G45" s="556">
        <v>866</v>
      </c>
      <c r="H45" s="556">
        <v>2019</v>
      </c>
      <c r="I45" s="556">
        <v>24</v>
      </c>
      <c r="J45" s="556">
        <v>0</v>
      </c>
      <c r="K45" s="556">
        <v>0</v>
      </c>
      <c r="L45" s="556">
        <v>27</v>
      </c>
      <c r="M45" s="556">
        <v>4659</v>
      </c>
      <c r="N45" s="538"/>
      <c r="O45" s="539"/>
      <c r="P45" s="539"/>
      <c r="Q45" s="539"/>
      <c r="R45" s="539"/>
      <c r="S45" s="539"/>
      <c r="T45" s="537"/>
      <c r="U45" s="537"/>
      <c r="V45" s="537"/>
      <c r="W45" s="537"/>
      <c r="X45" s="537"/>
    </row>
    <row r="46" spans="1:24" ht="3.75" customHeight="1">
      <c r="A46" s="267"/>
      <c r="B46" s="555"/>
      <c r="C46" s="555"/>
      <c r="D46" s="557"/>
      <c r="E46" s="555"/>
      <c r="F46" s="555"/>
      <c r="G46" s="555"/>
      <c r="H46" s="555"/>
      <c r="I46" s="555"/>
      <c r="J46" s="555"/>
      <c r="K46" s="555"/>
      <c r="L46" s="555"/>
      <c r="M46" s="555"/>
      <c r="N46" s="270"/>
      <c r="O46" s="271"/>
      <c r="P46" s="271"/>
      <c r="Q46" s="271"/>
      <c r="R46" s="271"/>
      <c r="S46" s="271"/>
      <c r="T46" s="269"/>
      <c r="U46" s="269"/>
      <c r="V46" s="269"/>
      <c r="W46" s="269"/>
      <c r="X46" s="269"/>
    </row>
    <row r="47" spans="1:13" ht="9">
      <c r="A47" s="252" t="s">
        <v>3</v>
      </c>
      <c r="B47" s="558">
        <v>895051</v>
      </c>
      <c r="C47" s="558">
        <v>69725</v>
      </c>
      <c r="D47" s="558">
        <v>24664</v>
      </c>
      <c r="E47" s="558">
        <v>520192</v>
      </c>
      <c r="F47" s="558">
        <v>255933</v>
      </c>
      <c r="G47" s="558">
        <v>4432666</v>
      </c>
      <c r="H47" s="558">
        <v>18391</v>
      </c>
      <c r="I47" s="558">
        <v>1694</v>
      </c>
      <c r="J47" s="558">
        <v>172866</v>
      </c>
      <c r="K47" s="558">
        <v>165130</v>
      </c>
      <c r="L47" s="558">
        <v>104588</v>
      </c>
      <c r="M47" s="559">
        <v>6660900</v>
      </c>
    </row>
    <row r="48" spans="1:13" ht="5.25" customHeight="1">
      <c r="A48" s="264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153"/>
    </row>
    <row r="51" spans="2:13" ht="9"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</row>
    <row r="52" spans="2:13" ht="9"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</row>
    <row r="53" spans="2:13" ht="9"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</row>
  </sheetData>
  <mergeCells count="14">
    <mergeCell ref="J4:L4"/>
    <mergeCell ref="M4:M5"/>
    <mergeCell ref="A4:A5"/>
    <mergeCell ref="B4:D4"/>
    <mergeCell ref="E4:G4"/>
    <mergeCell ref="I4:I5"/>
    <mergeCell ref="H4:H5"/>
    <mergeCell ref="I29:I30"/>
    <mergeCell ref="J29:L29"/>
    <mergeCell ref="M29:M30"/>
    <mergeCell ref="A29:A30"/>
    <mergeCell ref="B29:D29"/>
    <mergeCell ref="E29:G29"/>
    <mergeCell ref="H29:H30"/>
  </mergeCells>
  <printOptions horizontalCentered="1"/>
  <pageMargins left="0.6692913385826772" right="0.7086614173228347" top="0.984251968503937" bottom="1.3779527559055118" header="0" footer="0.8661417322834646"/>
  <pageSetup firstPageNumber="60" useFirstPageNumber="1" horizontalDpi="600" verticalDpi="600" orientation="portrait" paperSize="9" r:id="rId2"/>
  <headerFooter alignWithMargins="0">
    <oddFooter>&amp;C&amp;10 &amp;P</oddFooter>
  </headerFooter>
  <colBreaks count="1" manualBreakCount="1">
    <brk id="13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G15" sqref="G15"/>
    </sheetView>
  </sheetViews>
  <sheetFormatPr defaultColWidth="9.33203125" defaultRowHeight="11.25"/>
  <cols>
    <col min="1" max="1" width="10.33203125" style="144" customWidth="1"/>
    <col min="2" max="2" width="8.5" style="144" customWidth="1"/>
    <col min="3" max="3" width="7.66015625" style="144" customWidth="1"/>
    <col min="4" max="4" width="7.5" style="144" customWidth="1"/>
    <col min="5" max="5" width="8.83203125" style="144" customWidth="1"/>
    <col min="6" max="6" width="8.33203125" style="144" customWidth="1"/>
    <col min="7" max="7" width="10" style="144" customWidth="1"/>
    <col min="8" max="8" width="6.83203125" style="144" customWidth="1"/>
    <col min="9" max="9" width="7.83203125" style="144" customWidth="1"/>
    <col min="10" max="10" width="8.83203125" style="144" customWidth="1"/>
    <col min="11" max="11" width="7.83203125" style="144" customWidth="1"/>
    <col min="12" max="12" width="8.83203125" style="144" customWidth="1"/>
    <col min="13" max="13" width="10" style="144" customWidth="1"/>
    <col min="14" max="18" width="10.66015625" style="144" customWidth="1"/>
    <col min="19" max="19" width="10.16015625" style="144" bestFit="1" customWidth="1"/>
    <col min="20" max="23" width="10.66015625" style="144" customWidth="1"/>
    <col min="24" max="24" width="10.83203125" style="144" bestFit="1" customWidth="1"/>
    <col min="25" max="16384" width="10.66015625" style="144" customWidth="1"/>
  </cols>
  <sheetData>
    <row r="1" ht="15" customHeight="1"/>
    <row r="2" spans="1:13" ht="15" customHeight="1">
      <c r="A2" s="145" t="s">
        <v>362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47"/>
    </row>
    <row r="3" spans="1:13" ht="1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47"/>
    </row>
    <row r="4" spans="1:13" ht="1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53"/>
    </row>
    <row r="5" spans="1:13" ht="30" customHeight="1">
      <c r="A5" s="626" t="s">
        <v>215</v>
      </c>
      <c r="B5" s="583" t="s">
        <v>50</v>
      </c>
      <c r="C5" s="583"/>
      <c r="D5" s="583"/>
      <c r="E5" s="583" t="s">
        <v>226</v>
      </c>
      <c r="F5" s="583"/>
      <c r="G5" s="583"/>
      <c r="H5" s="624" t="s">
        <v>227</v>
      </c>
      <c r="I5" s="624" t="s">
        <v>228</v>
      </c>
      <c r="J5" s="583" t="s">
        <v>49</v>
      </c>
      <c r="K5" s="583"/>
      <c r="L5" s="583"/>
      <c r="M5" s="603" t="s">
        <v>3</v>
      </c>
    </row>
    <row r="6" spans="1:13" ht="56.25" customHeight="1">
      <c r="A6" s="627"/>
      <c r="B6" s="268" t="s">
        <v>229</v>
      </c>
      <c r="C6" s="268" t="s">
        <v>234</v>
      </c>
      <c r="D6" s="268" t="s">
        <v>235</v>
      </c>
      <c r="E6" s="268" t="s">
        <v>63</v>
      </c>
      <c r="F6" s="268" t="s">
        <v>60</v>
      </c>
      <c r="G6" s="268" t="s">
        <v>232</v>
      </c>
      <c r="H6" s="625"/>
      <c r="I6" s="625"/>
      <c r="J6" s="268" t="s">
        <v>63</v>
      </c>
      <c r="K6" s="268" t="s">
        <v>60</v>
      </c>
      <c r="L6" s="268" t="s">
        <v>233</v>
      </c>
      <c r="M6" s="604"/>
    </row>
    <row r="7" spans="1:13" s="182" customFormat="1" ht="9.75" customHeight="1">
      <c r="A7" s="492"/>
      <c r="B7" s="493"/>
      <c r="C7" s="493"/>
      <c r="D7" s="493"/>
      <c r="E7" s="493"/>
      <c r="F7" s="493"/>
      <c r="G7" s="493"/>
      <c r="H7" s="494"/>
      <c r="I7" s="494"/>
      <c r="J7" s="493"/>
      <c r="K7" s="493"/>
      <c r="L7" s="493"/>
      <c r="M7" s="495"/>
    </row>
    <row r="8" spans="1:13" ht="15" customHeight="1">
      <c r="A8" s="601" t="s">
        <v>34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</row>
    <row r="9" spans="1:13" ht="9.75" customHeight="1">
      <c r="A9" s="483"/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</row>
    <row r="10" spans="1:13" ht="9.75" customHeight="1">
      <c r="A10" s="225" t="s">
        <v>217</v>
      </c>
      <c r="B10" s="229">
        <v>28423</v>
      </c>
      <c r="C10" s="229">
        <v>14805</v>
      </c>
      <c r="D10" s="229">
        <v>6699</v>
      </c>
      <c r="E10" s="229">
        <v>17195</v>
      </c>
      <c r="F10" s="229">
        <v>19853</v>
      </c>
      <c r="G10" s="229">
        <v>166675</v>
      </c>
      <c r="H10" s="229">
        <v>2814</v>
      </c>
      <c r="I10" s="272" t="s">
        <v>103</v>
      </c>
      <c r="J10" s="229">
        <v>1366</v>
      </c>
      <c r="K10" s="229">
        <v>2151</v>
      </c>
      <c r="L10" s="229">
        <v>7574</v>
      </c>
      <c r="M10" s="229">
        <v>267554</v>
      </c>
    </row>
    <row r="11" spans="1:13" ht="9.75" customHeight="1">
      <c r="A11" s="225" t="s">
        <v>218</v>
      </c>
      <c r="B11" s="229">
        <v>21906</v>
      </c>
      <c r="C11" s="229">
        <v>3506</v>
      </c>
      <c r="D11" s="229">
        <v>1507</v>
      </c>
      <c r="E11" s="229">
        <v>14853</v>
      </c>
      <c r="F11" s="229">
        <v>2388</v>
      </c>
      <c r="G11" s="229">
        <v>150041</v>
      </c>
      <c r="H11" s="229">
        <v>1178</v>
      </c>
      <c r="I11" s="272" t="s">
        <v>103</v>
      </c>
      <c r="J11" s="229">
        <v>4135</v>
      </c>
      <c r="K11" s="229">
        <v>4565</v>
      </c>
      <c r="L11" s="229">
        <v>1678</v>
      </c>
      <c r="M11" s="229">
        <v>205757</v>
      </c>
    </row>
    <row r="12" spans="1:13" ht="9.75" customHeight="1">
      <c r="A12" s="225" t="s">
        <v>219</v>
      </c>
      <c r="B12" s="229">
        <v>86453</v>
      </c>
      <c r="C12" s="229">
        <v>11032</v>
      </c>
      <c r="D12" s="229">
        <v>6468</v>
      </c>
      <c r="E12" s="229">
        <v>42705</v>
      </c>
      <c r="F12" s="229">
        <v>17332</v>
      </c>
      <c r="G12" s="229">
        <v>328974</v>
      </c>
      <c r="H12" s="229">
        <v>1427</v>
      </c>
      <c r="I12" s="272" t="s">
        <v>103</v>
      </c>
      <c r="J12" s="229">
        <v>21683</v>
      </c>
      <c r="K12" s="229">
        <v>2335</v>
      </c>
      <c r="L12" s="229">
        <v>8089</v>
      </c>
      <c r="M12" s="229">
        <v>526500</v>
      </c>
    </row>
    <row r="13" spans="1:13" ht="9.75" customHeight="1">
      <c r="A13" s="225" t="s">
        <v>220</v>
      </c>
      <c r="B13" s="229">
        <v>47830</v>
      </c>
      <c r="C13" s="229">
        <v>6745</v>
      </c>
      <c r="D13" s="229">
        <v>2245</v>
      </c>
      <c r="E13" s="229">
        <v>91237</v>
      </c>
      <c r="F13" s="229">
        <v>26852</v>
      </c>
      <c r="G13" s="229">
        <v>345769</v>
      </c>
      <c r="H13" s="229">
        <v>7826</v>
      </c>
      <c r="I13" s="272" t="s">
        <v>103</v>
      </c>
      <c r="J13" s="229">
        <v>44712</v>
      </c>
      <c r="K13" s="229">
        <v>5032</v>
      </c>
      <c r="L13" s="229">
        <v>13547</v>
      </c>
      <c r="M13" s="229">
        <v>591794</v>
      </c>
    </row>
    <row r="14" spans="1:13" ht="9.75" customHeight="1">
      <c r="A14" s="225" t="s">
        <v>221</v>
      </c>
      <c r="B14" s="229">
        <v>36712</v>
      </c>
      <c r="C14" s="229">
        <v>4424</v>
      </c>
      <c r="D14" s="229">
        <v>5004</v>
      </c>
      <c r="E14" s="229">
        <v>131420</v>
      </c>
      <c r="F14" s="229">
        <v>64304</v>
      </c>
      <c r="G14" s="229">
        <v>521877</v>
      </c>
      <c r="H14" s="229">
        <v>5</v>
      </c>
      <c r="I14" s="272" t="s">
        <v>103</v>
      </c>
      <c r="J14" s="229">
        <v>45367</v>
      </c>
      <c r="K14" s="229">
        <v>9373</v>
      </c>
      <c r="L14" s="229">
        <v>11626</v>
      </c>
      <c r="M14" s="229">
        <v>830113</v>
      </c>
    </row>
    <row r="15" spans="1:13" ht="9.75" customHeight="1">
      <c r="A15" s="225" t="s">
        <v>222</v>
      </c>
      <c r="B15" s="229">
        <v>372678</v>
      </c>
      <c r="C15" s="229">
        <v>5441</v>
      </c>
      <c r="D15" s="229">
        <v>28151</v>
      </c>
      <c r="E15" s="229">
        <v>208753</v>
      </c>
      <c r="F15" s="229">
        <v>113953</v>
      </c>
      <c r="G15" s="229">
        <v>2758320</v>
      </c>
      <c r="H15" s="229">
        <v>2960</v>
      </c>
      <c r="I15" s="272" t="s">
        <v>103</v>
      </c>
      <c r="J15" s="229">
        <v>92275</v>
      </c>
      <c r="K15" s="229">
        <v>188197</v>
      </c>
      <c r="L15" s="229">
        <v>46588</v>
      </c>
      <c r="M15" s="229">
        <v>3817318</v>
      </c>
    </row>
    <row r="16" spans="1:13" ht="9.75" customHeight="1">
      <c r="A16" s="246" t="s">
        <v>3</v>
      </c>
      <c r="B16" s="227">
        <v>594002</v>
      </c>
      <c r="C16" s="227">
        <v>45954</v>
      </c>
      <c r="D16" s="227">
        <v>50074</v>
      </c>
      <c r="E16" s="227">
        <v>506163</v>
      </c>
      <c r="F16" s="227">
        <v>244681</v>
      </c>
      <c r="G16" s="227">
        <v>4271657</v>
      </c>
      <c r="H16" s="227">
        <v>16211</v>
      </c>
      <c r="I16" s="272" t="s">
        <v>103</v>
      </c>
      <c r="J16" s="227">
        <v>209539</v>
      </c>
      <c r="K16" s="227">
        <v>211653</v>
      </c>
      <c r="L16" s="227">
        <v>89103</v>
      </c>
      <c r="M16" s="227">
        <v>6239036</v>
      </c>
    </row>
    <row r="17" spans="1:13" ht="9.75" customHeight="1">
      <c r="A17" s="246"/>
      <c r="B17" s="227"/>
      <c r="C17" s="227"/>
      <c r="D17" s="227"/>
      <c r="E17" s="227"/>
      <c r="F17" s="227"/>
      <c r="G17" s="227"/>
      <c r="H17" s="227"/>
      <c r="I17" s="272"/>
      <c r="J17" s="227"/>
      <c r="K17" s="227"/>
      <c r="L17" s="227"/>
      <c r="M17" s="227"/>
    </row>
    <row r="18" spans="1:13" ht="15" customHeight="1">
      <c r="A18" s="601" t="s">
        <v>15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</row>
    <row r="19" spans="1:13" ht="9.75" customHeight="1">
      <c r="A19" s="483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</row>
    <row r="20" spans="1:24" ht="9.75" customHeight="1">
      <c r="A20" s="225" t="s">
        <v>217</v>
      </c>
      <c r="B20" s="273">
        <v>59606</v>
      </c>
      <c r="C20" s="273">
        <v>21063</v>
      </c>
      <c r="D20" s="273">
        <v>7417</v>
      </c>
      <c r="E20" s="273">
        <v>21024</v>
      </c>
      <c r="F20" s="273">
        <v>19454</v>
      </c>
      <c r="G20" s="273">
        <v>219883</v>
      </c>
      <c r="H20" s="273">
        <v>6613</v>
      </c>
      <c r="I20" s="93">
        <v>1066</v>
      </c>
      <c r="J20" s="273">
        <v>1295</v>
      </c>
      <c r="K20" s="273">
        <v>1222</v>
      </c>
      <c r="L20" s="273">
        <v>11472</v>
      </c>
      <c r="M20" s="273">
        <f aca="true" t="shared" si="0" ref="M20:M26">SUM(B20:L20)</f>
        <v>370115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ht="9.75" customHeight="1">
      <c r="A21" s="225" t="s">
        <v>218</v>
      </c>
      <c r="B21" s="273">
        <v>24162</v>
      </c>
      <c r="C21" s="273">
        <v>8912</v>
      </c>
      <c r="D21" s="273">
        <v>2469</v>
      </c>
      <c r="E21" s="273">
        <v>20564</v>
      </c>
      <c r="F21" s="273">
        <v>3183</v>
      </c>
      <c r="G21" s="273">
        <v>183511</v>
      </c>
      <c r="H21" s="273">
        <v>1398</v>
      </c>
      <c r="I21" s="93">
        <v>305</v>
      </c>
      <c r="J21" s="273">
        <v>3245</v>
      </c>
      <c r="K21" s="273">
        <v>1879</v>
      </c>
      <c r="L21" s="273">
        <v>2694</v>
      </c>
      <c r="M21" s="273">
        <f t="shared" si="0"/>
        <v>252322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ht="9.75" customHeight="1">
      <c r="A22" s="225" t="s">
        <v>219</v>
      </c>
      <c r="B22" s="273">
        <v>77624</v>
      </c>
      <c r="C22" s="273">
        <v>13558</v>
      </c>
      <c r="D22" s="273">
        <v>5073</v>
      </c>
      <c r="E22" s="273">
        <v>43318</v>
      </c>
      <c r="F22" s="273">
        <v>23332</v>
      </c>
      <c r="G22" s="273">
        <v>330562</v>
      </c>
      <c r="H22" s="273">
        <v>746</v>
      </c>
      <c r="I22" s="93">
        <v>323</v>
      </c>
      <c r="J22" s="273">
        <v>14626</v>
      </c>
      <c r="K22" s="273">
        <v>3161</v>
      </c>
      <c r="L22" s="273">
        <v>7700</v>
      </c>
      <c r="M22" s="273">
        <f t="shared" si="0"/>
        <v>520023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ht="9.75" customHeight="1">
      <c r="A23" s="225" t="s">
        <v>220</v>
      </c>
      <c r="B23" s="273">
        <v>46069</v>
      </c>
      <c r="C23" s="273">
        <v>2037</v>
      </c>
      <c r="D23" s="273">
        <v>1044</v>
      </c>
      <c r="E23" s="273">
        <v>92160</v>
      </c>
      <c r="F23" s="273">
        <v>25553</v>
      </c>
      <c r="G23" s="273">
        <v>365124</v>
      </c>
      <c r="H23" s="273">
        <v>9588</v>
      </c>
      <c r="I23" s="174" t="s">
        <v>24</v>
      </c>
      <c r="J23" s="273">
        <v>43085</v>
      </c>
      <c r="K23" s="273">
        <v>2410</v>
      </c>
      <c r="L23" s="273">
        <v>11956</v>
      </c>
      <c r="M23" s="273">
        <f t="shared" si="0"/>
        <v>599026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ht="9.75" customHeight="1">
      <c r="A24" s="225" t="s">
        <v>221</v>
      </c>
      <c r="B24" s="273">
        <v>46638</v>
      </c>
      <c r="C24" s="273">
        <v>3072</v>
      </c>
      <c r="D24" s="273">
        <v>3700</v>
      </c>
      <c r="E24" s="273">
        <v>90674</v>
      </c>
      <c r="F24" s="273">
        <v>50504</v>
      </c>
      <c r="G24" s="273">
        <v>531762</v>
      </c>
      <c r="H24" s="273">
        <v>46</v>
      </c>
      <c r="I24" s="174" t="s">
        <v>24</v>
      </c>
      <c r="J24" s="273">
        <v>16605</v>
      </c>
      <c r="K24" s="273">
        <v>11054</v>
      </c>
      <c r="L24" s="273">
        <v>11746</v>
      </c>
      <c r="M24" s="273">
        <f t="shared" si="0"/>
        <v>765801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ht="9.75" customHeight="1">
      <c r="A25" s="225" t="s">
        <v>222</v>
      </c>
      <c r="B25" s="273">
        <v>640952</v>
      </c>
      <c r="C25" s="273">
        <v>21083</v>
      </c>
      <c r="D25" s="273">
        <v>4961</v>
      </c>
      <c r="E25" s="273">
        <v>252452</v>
      </c>
      <c r="F25" s="273">
        <v>133907</v>
      </c>
      <c r="G25" s="273">
        <v>2801824</v>
      </c>
      <c r="H25" s="273">
        <v>0</v>
      </c>
      <c r="I25" s="174" t="s">
        <v>24</v>
      </c>
      <c r="J25" s="273">
        <v>94010</v>
      </c>
      <c r="K25" s="273">
        <v>145404</v>
      </c>
      <c r="L25" s="273">
        <v>59020</v>
      </c>
      <c r="M25" s="273">
        <f t="shared" si="0"/>
        <v>4153613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ht="9.75" customHeight="1">
      <c r="A26" s="274" t="s">
        <v>3</v>
      </c>
      <c r="B26" s="275">
        <v>895051</v>
      </c>
      <c r="C26" s="275">
        <v>69725</v>
      </c>
      <c r="D26" s="275">
        <v>24664</v>
      </c>
      <c r="E26" s="275">
        <v>520192</v>
      </c>
      <c r="F26" s="275">
        <v>255933</v>
      </c>
      <c r="G26" s="275">
        <v>4432666</v>
      </c>
      <c r="H26" s="275">
        <v>18391</v>
      </c>
      <c r="I26" s="117">
        <v>1694</v>
      </c>
      <c r="J26" s="275">
        <v>172866</v>
      </c>
      <c r="K26" s="275">
        <v>165130</v>
      </c>
      <c r="L26" s="275">
        <v>104588</v>
      </c>
      <c r="M26" s="275">
        <f t="shared" si="0"/>
        <v>6660900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13" ht="9.75" customHeight="1">
      <c r="A27" s="161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9">
    <mergeCell ref="J5:L5"/>
    <mergeCell ref="M5:M6"/>
    <mergeCell ref="A8:M8"/>
    <mergeCell ref="A18:M18"/>
    <mergeCell ref="I5:I6"/>
    <mergeCell ref="A5:A6"/>
    <mergeCell ref="B5:D5"/>
    <mergeCell ref="E5:G5"/>
    <mergeCell ref="H5:H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V52"/>
  <sheetViews>
    <sheetView workbookViewId="0" topLeftCell="A2">
      <selection activeCell="G15" sqref="G15"/>
    </sheetView>
  </sheetViews>
  <sheetFormatPr defaultColWidth="9.33203125" defaultRowHeight="11.25"/>
  <cols>
    <col min="1" max="1" width="24" style="144" customWidth="1"/>
    <col min="2" max="2" width="16.33203125" style="144" customWidth="1"/>
    <col min="3" max="4" width="13.66015625" style="144" customWidth="1"/>
    <col min="5" max="5" width="16.33203125" style="144" customWidth="1"/>
    <col min="6" max="7" width="13.66015625" style="144" customWidth="1"/>
    <col min="8" max="8" width="10.83203125" style="144" bestFit="1" customWidth="1"/>
    <col min="9" max="14" width="10.66015625" style="144" customWidth="1"/>
    <col min="15" max="15" width="11.33203125" style="144" bestFit="1" customWidth="1"/>
    <col min="16" max="16384" width="10.66015625" style="144" customWidth="1"/>
  </cols>
  <sheetData>
    <row r="1" ht="15" customHeight="1"/>
    <row r="2" spans="1:7" s="147" customFormat="1" ht="15" customHeight="1">
      <c r="A2" s="145" t="s">
        <v>363</v>
      </c>
      <c r="B2" s="146"/>
      <c r="C2" s="146"/>
      <c r="D2" s="146"/>
      <c r="E2" s="146"/>
      <c r="F2" s="146"/>
      <c r="G2" s="146"/>
    </row>
    <row r="3" spans="1:7" s="150" customFormat="1" ht="15" customHeight="1">
      <c r="A3" s="148"/>
      <c r="B3" s="149"/>
      <c r="C3" s="149"/>
      <c r="D3" s="149"/>
      <c r="E3" s="149"/>
      <c r="F3" s="149"/>
      <c r="G3" s="149"/>
    </row>
    <row r="4" spans="1:7" ht="15" customHeight="1">
      <c r="A4" s="151"/>
      <c r="B4" s="152"/>
      <c r="C4" s="152"/>
      <c r="D4" s="152"/>
      <c r="E4" s="152"/>
      <c r="F4" s="152"/>
      <c r="G4" s="152"/>
    </row>
    <row r="5" spans="1:7" s="241" customFormat="1" ht="21" customHeight="1">
      <c r="A5" s="629" t="s">
        <v>124</v>
      </c>
      <c r="B5" s="596" t="s">
        <v>36</v>
      </c>
      <c r="C5" s="596"/>
      <c r="D5" s="596"/>
      <c r="E5" s="276" t="s">
        <v>5</v>
      </c>
      <c r="F5" s="276"/>
      <c r="G5" s="276"/>
    </row>
    <row r="6" spans="1:7" s="241" customFormat="1" ht="30.75" customHeight="1">
      <c r="A6" s="630"/>
      <c r="B6" s="628" t="s">
        <v>242</v>
      </c>
      <c r="C6" s="584" t="s">
        <v>236</v>
      </c>
      <c r="D6" s="584"/>
      <c r="E6" s="628" t="s">
        <v>242</v>
      </c>
      <c r="F6" s="584" t="s">
        <v>236</v>
      </c>
      <c r="G6" s="584"/>
    </row>
    <row r="7" spans="1:7" s="241" customFormat="1" ht="30.75" customHeight="1">
      <c r="A7" s="608"/>
      <c r="B7" s="604"/>
      <c r="C7" s="277" t="s">
        <v>237</v>
      </c>
      <c r="D7" s="277" t="s">
        <v>238</v>
      </c>
      <c r="E7" s="604"/>
      <c r="F7" s="277" t="s">
        <v>237</v>
      </c>
      <c r="G7" s="277" t="s">
        <v>238</v>
      </c>
    </row>
    <row r="8" spans="1:7" ht="19.5" customHeight="1">
      <c r="A8" s="579" t="s">
        <v>34</v>
      </c>
      <c r="B8" s="579"/>
      <c r="C8" s="579"/>
      <c r="D8" s="579"/>
      <c r="E8" s="579"/>
      <c r="F8" s="579"/>
      <c r="G8" s="579"/>
    </row>
    <row r="9" spans="1:8" ht="9.75" customHeight="1">
      <c r="A9" s="144" t="s">
        <v>126</v>
      </c>
      <c r="B9" s="229">
        <v>1385299</v>
      </c>
      <c r="C9" s="229">
        <v>15197</v>
      </c>
      <c r="D9" s="229">
        <v>13807</v>
      </c>
      <c r="E9" s="164">
        <v>22.2</v>
      </c>
      <c r="F9" s="164">
        <v>20</v>
      </c>
      <c r="G9" s="164">
        <v>21.6</v>
      </c>
      <c r="H9" s="112"/>
    </row>
    <row r="10" spans="1:8" ht="9.75" customHeight="1">
      <c r="A10" s="144" t="s">
        <v>127</v>
      </c>
      <c r="B10" s="229">
        <v>2065827</v>
      </c>
      <c r="C10" s="229">
        <v>22295</v>
      </c>
      <c r="D10" s="229">
        <v>18965</v>
      </c>
      <c r="E10" s="164">
        <v>33.1</v>
      </c>
      <c r="F10" s="164">
        <v>29.3</v>
      </c>
      <c r="G10" s="164">
        <v>29.6</v>
      </c>
      <c r="H10" s="112"/>
    </row>
    <row r="11" spans="1:8" s="156" customFormat="1" ht="9.75" customHeight="1">
      <c r="A11" s="144" t="s">
        <v>392</v>
      </c>
      <c r="B11" s="229">
        <v>29425</v>
      </c>
      <c r="C11" s="229">
        <v>563</v>
      </c>
      <c r="D11" s="229">
        <v>474</v>
      </c>
      <c r="E11" s="164">
        <f>+(B11/B27)*100</f>
        <v>0.4716273475581805</v>
      </c>
      <c r="F11" s="164">
        <f>+(C11/C27)*100</f>
        <v>0.7399716103254298</v>
      </c>
      <c r="G11" s="164">
        <f>+(D11/D27)*100</f>
        <v>0.7406481452545393</v>
      </c>
      <c r="H11" s="112"/>
    </row>
    <row r="12" spans="1:8" s="156" customFormat="1" ht="9.75" customHeight="1">
      <c r="A12" s="144" t="s">
        <v>393</v>
      </c>
      <c r="B12" s="229">
        <v>25703</v>
      </c>
      <c r="C12" s="229">
        <v>360</v>
      </c>
      <c r="D12" s="229">
        <v>286</v>
      </c>
      <c r="E12" s="164">
        <f>+(B12/B27)*100</f>
        <v>0.4119706954728263</v>
      </c>
      <c r="F12" s="164">
        <f>+(C12/C27)*100</f>
        <v>0.4731612428368645</v>
      </c>
      <c r="G12" s="164">
        <f>+(D12/D27)*100</f>
        <v>0.446888965280165</v>
      </c>
      <c r="H12" s="112"/>
    </row>
    <row r="13" spans="1:8" s="156" customFormat="1" ht="9.75" customHeight="1">
      <c r="A13" s="144" t="s">
        <v>129</v>
      </c>
      <c r="B13" s="229">
        <v>271920</v>
      </c>
      <c r="C13" s="229">
        <v>5184</v>
      </c>
      <c r="D13" s="229">
        <v>3906</v>
      </c>
      <c r="E13" s="164">
        <v>4.4</v>
      </c>
      <c r="F13" s="164">
        <v>6.8</v>
      </c>
      <c r="G13" s="164">
        <v>6.1</v>
      </c>
      <c r="H13" s="112"/>
    </row>
    <row r="14" spans="1:8" ht="9.75" customHeight="1">
      <c r="A14" s="144" t="s">
        <v>130</v>
      </c>
      <c r="B14" s="229">
        <v>148319</v>
      </c>
      <c r="C14" s="229">
        <v>1775</v>
      </c>
      <c r="D14" s="229">
        <v>1408</v>
      </c>
      <c r="E14" s="164">
        <v>2.4</v>
      </c>
      <c r="F14" s="164">
        <v>2.3</v>
      </c>
      <c r="G14" s="164">
        <v>2.2</v>
      </c>
      <c r="H14" s="112"/>
    </row>
    <row r="15" spans="1:8" ht="9.75" customHeight="1">
      <c r="A15" s="144" t="s">
        <v>131</v>
      </c>
      <c r="B15" s="229">
        <v>172052</v>
      </c>
      <c r="C15" s="229">
        <v>2599</v>
      </c>
      <c r="D15" s="229">
        <v>2183</v>
      </c>
      <c r="E15" s="164">
        <v>2.8</v>
      </c>
      <c r="F15" s="164">
        <v>3.4</v>
      </c>
      <c r="G15" s="164">
        <v>3.4</v>
      </c>
      <c r="H15" s="112"/>
    </row>
    <row r="16" spans="1:8" ht="9.75" customHeight="1">
      <c r="A16" s="144" t="s">
        <v>132</v>
      </c>
      <c r="B16" s="229">
        <v>507221</v>
      </c>
      <c r="C16" s="229">
        <v>8651</v>
      </c>
      <c r="D16" s="229">
        <v>6663</v>
      </c>
      <c r="E16" s="164">
        <v>8.1</v>
      </c>
      <c r="F16" s="164">
        <v>11.4</v>
      </c>
      <c r="G16" s="164">
        <v>10.4</v>
      </c>
      <c r="H16" s="112"/>
    </row>
    <row r="17" spans="1:8" ht="9.75" customHeight="1">
      <c r="A17" s="144" t="s">
        <v>133</v>
      </c>
      <c r="B17" s="229">
        <v>240197</v>
      </c>
      <c r="C17" s="229">
        <v>2932</v>
      </c>
      <c r="D17" s="229">
        <v>2546</v>
      </c>
      <c r="E17" s="164">
        <v>3.8</v>
      </c>
      <c r="F17" s="164">
        <v>3.9</v>
      </c>
      <c r="G17" s="164">
        <v>4</v>
      </c>
      <c r="H17" s="112"/>
    </row>
    <row r="18" spans="1:8" ht="9.75" customHeight="1">
      <c r="A18" s="144" t="s">
        <v>134</v>
      </c>
      <c r="B18" s="229">
        <v>26165</v>
      </c>
      <c r="C18" s="229">
        <v>528</v>
      </c>
      <c r="D18" s="229">
        <v>421</v>
      </c>
      <c r="E18" s="164">
        <v>0.4</v>
      </c>
      <c r="F18" s="164">
        <v>0.7</v>
      </c>
      <c r="G18" s="164">
        <v>0.7</v>
      </c>
      <c r="H18" s="112"/>
    </row>
    <row r="19" spans="1:8" ht="9.75" customHeight="1">
      <c r="A19" s="144" t="s">
        <v>135</v>
      </c>
      <c r="B19" s="229">
        <v>40740</v>
      </c>
      <c r="C19" s="229">
        <v>988</v>
      </c>
      <c r="D19" s="229">
        <v>755</v>
      </c>
      <c r="E19" s="164">
        <v>0.7</v>
      </c>
      <c r="F19" s="164">
        <v>1.3</v>
      </c>
      <c r="G19" s="164">
        <v>1.2</v>
      </c>
      <c r="H19" s="112"/>
    </row>
    <row r="20" spans="1:8" ht="9.75" customHeight="1">
      <c r="A20" s="144" t="s">
        <v>136</v>
      </c>
      <c r="B20" s="229">
        <v>720961</v>
      </c>
      <c r="C20" s="229">
        <v>7972</v>
      </c>
      <c r="D20" s="229">
        <v>6118</v>
      </c>
      <c r="E20" s="164">
        <v>11.6</v>
      </c>
      <c r="F20" s="164">
        <v>10.5</v>
      </c>
      <c r="G20" s="164">
        <v>9.6</v>
      </c>
      <c r="H20" s="112"/>
    </row>
    <row r="21" spans="1:8" ht="9.75" customHeight="1">
      <c r="A21" s="144" t="s">
        <v>137</v>
      </c>
      <c r="B21" s="229">
        <v>101489</v>
      </c>
      <c r="C21" s="229">
        <v>1361</v>
      </c>
      <c r="D21" s="229">
        <v>1256</v>
      </c>
      <c r="E21" s="164">
        <v>1.6</v>
      </c>
      <c r="F21" s="164">
        <v>1.8</v>
      </c>
      <c r="G21" s="164">
        <v>2</v>
      </c>
      <c r="H21" s="112"/>
    </row>
    <row r="22" spans="1:8" ht="9.75" customHeight="1">
      <c r="A22" s="144" t="s">
        <v>138</v>
      </c>
      <c r="B22" s="229">
        <v>259325</v>
      </c>
      <c r="C22" s="229">
        <v>2765</v>
      </c>
      <c r="D22" s="229">
        <v>2590</v>
      </c>
      <c r="E22" s="164">
        <v>4.2</v>
      </c>
      <c r="F22" s="164">
        <v>3.6</v>
      </c>
      <c r="G22" s="164">
        <v>4</v>
      </c>
      <c r="H22" s="112"/>
    </row>
    <row r="23" spans="1:8" ht="9.75" customHeight="1">
      <c r="A23" s="144" t="s">
        <v>171</v>
      </c>
      <c r="B23" s="229">
        <v>72103</v>
      </c>
      <c r="C23" s="229">
        <v>1184</v>
      </c>
      <c r="D23" s="229">
        <v>1102</v>
      </c>
      <c r="E23" s="164">
        <v>1.2</v>
      </c>
      <c r="F23" s="164">
        <v>1.6</v>
      </c>
      <c r="G23" s="164">
        <v>1.7</v>
      </c>
      <c r="H23" s="112"/>
    </row>
    <row r="24" spans="1:8" ht="9.75" customHeight="1">
      <c r="A24" s="144" t="s">
        <v>239</v>
      </c>
      <c r="B24" s="229">
        <v>16732</v>
      </c>
      <c r="C24" s="229">
        <v>484</v>
      </c>
      <c r="D24" s="229">
        <v>344</v>
      </c>
      <c r="E24" s="164">
        <v>0.3</v>
      </c>
      <c r="F24" s="164">
        <v>0.6</v>
      </c>
      <c r="G24" s="164">
        <v>0.5</v>
      </c>
      <c r="H24" s="112"/>
    </row>
    <row r="25" spans="1:8" ht="9.75" customHeight="1">
      <c r="A25" s="144" t="s">
        <v>140</v>
      </c>
      <c r="B25" s="229">
        <v>140635</v>
      </c>
      <c r="C25" s="229">
        <v>944</v>
      </c>
      <c r="D25" s="229">
        <v>939</v>
      </c>
      <c r="E25" s="164">
        <v>2.3</v>
      </c>
      <c r="F25" s="164">
        <v>1.2</v>
      </c>
      <c r="G25" s="164">
        <v>1.5</v>
      </c>
      <c r="H25" s="112"/>
    </row>
    <row r="26" spans="1:8" ht="9.75" customHeight="1">
      <c r="A26" s="144" t="s">
        <v>141</v>
      </c>
      <c r="B26" s="229">
        <v>14921</v>
      </c>
      <c r="C26" s="229">
        <v>302</v>
      </c>
      <c r="D26" s="229">
        <v>235</v>
      </c>
      <c r="E26" s="164">
        <v>0.2</v>
      </c>
      <c r="F26" s="164">
        <v>0.4</v>
      </c>
      <c r="G26" s="164">
        <v>0.4</v>
      </c>
      <c r="H26" s="112"/>
    </row>
    <row r="27" spans="1:8" ht="9.75" customHeight="1">
      <c r="A27" s="158" t="s">
        <v>3</v>
      </c>
      <c r="B27" s="227">
        <v>6239036</v>
      </c>
      <c r="C27" s="227">
        <v>76084</v>
      </c>
      <c r="D27" s="227">
        <v>63998</v>
      </c>
      <c r="E27" s="237">
        <v>100</v>
      </c>
      <c r="F27" s="237">
        <v>100</v>
      </c>
      <c r="G27" s="237">
        <v>100</v>
      </c>
      <c r="H27" s="110"/>
    </row>
    <row r="28" spans="1:22" ht="19.5" customHeight="1">
      <c r="A28" s="601" t="s">
        <v>15</v>
      </c>
      <c r="B28" s="601"/>
      <c r="C28" s="601"/>
      <c r="D28" s="601"/>
      <c r="E28" s="601"/>
      <c r="F28" s="601"/>
      <c r="G28" s="601"/>
      <c r="P28" s="147"/>
      <c r="Q28" s="147"/>
      <c r="R28" s="147"/>
      <c r="S28" s="147"/>
      <c r="T28" s="147"/>
      <c r="U28" s="147"/>
      <c r="V28" s="147"/>
    </row>
    <row r="29" spans="1:12" ht="9.75" customHeight="1">
      <c r="A29" s="144" t="s">
        <v>126</v>
      </c>
      <c r="B29" s="229">
        <v>1480557</v>
      </c>
      <c r="C29" s="93">
        <v>15652</v>
      </c>
      <c r="D29" s="93">
        <v>13853</v>
      </c>
      <c r="E29" s="164">
        <v>22.3</v>
      </c>
      <c r="F29" s="164">
        <v>20.1</v>
      </c>
      <c r="G29" s="164">
        <v>21.2</v>
      </c>
      <c r="H29" s="164"/>
      <c r="I29" s="164"/>
      <c r="J29" s="164"/>
      <c r="K29" s="164"/>
      <c r="L29" s="278"/>
    </row>
    <row r="30" spans="1:12" ht="9.75" customHeight="1">
      <c r="A30" s="144" t="s">
        <v>127</v>
      </c>
      <c r="B30" s="229">
        <v>2172117</v>
      </c>
      <c r="C30" s="93">
        <v>21722</v>
      </c>
      <c r="D30" s="93">
        <v>18691</v>
      </c>
      <c r="E30" s="164">
        <v>32.7</v>
      </c>
      <c r="F30" s="164">
        <v>27.9</v>
      </c>
      <c r="G30" s="164">
        <v>28.6</v>
      </c>
      <c r="H30" s="164"/>
      <c r="I30" s="164"/>
      <c r="J30" s="164"/>
      <c r="K30" s="164"/>
      <c r="L30" s="278"/>
    </row>
    <row r="31" spans="1:12" ht="9.75" customHeight="1">
      <c r="A31" s="144" t="s">
        <v>392</v>
      </c>
      <c r="B31" s="112">
        <v>32687</v>
      </c>
      <c r="C31" s="93">
        <v>499</v>
      </c>
      <c r="D31" s="93">
        <v>495</v>
      </c>
      <c r="E31" s="164">
        <f>+(B31/B47)*100</f>
        <v>0.4907294810010659</v>
      </c>
      <c r="F31" s="164">
        <f>+(C31/C47)*100</f>
        <v>0.6410421109426787</v>
      </c>
      <c r="G31" s="164">
        <f>+(D31/D47)*100</f>
        <v>0.7583766144229444</v>
      </c>
      <c r="I31" s="164"/>
      <c r="J31" s="164"/>
      <c r="K31" s="164"/>
      <c r="L31" s="279"/>
    </row>
    <row r="32" spans="1:12" ht="9.75" customHeight="1">
      <c r="A32" s="144" t="s">
        <v>393</v>
      </c>
      <c r="B32" s="112">
        <v>22901</v>
      </c>
      <c r="C32" s="93">
        <v>415</v>
      </c>
      <c r="D32" s="93">
        <v>354</v>
      </c>
      <c r="E32" s="164">
        <f>+(B32/B47)*100</f>
        <v>0.34381239772403127</v>
      </c>
      <c r="F32" s="164">
        <f>+(C32/C47)*100</f>
        <v>0.5331312145114463</v>
      </c>
      <c r="G32" s="164">
        <f>+(D32/D47)*100</f>
        <v>0.542354184860045</v>
      </c>
      <c r="I32" s="164"/>
      <c r="J32" s="164"/>
      <c r="K32" s="164"/>
      <c r="L32" s="279"/>
    </row>
    <row r="33" spans="1:12" ht="9.75" customHeight="1">
      <c r="A33" s="144" t="s">
        <v>129</v>
      </c>
      <c r="B33" s="229">
        <v>346805</v>
      </c>
      <c r="C33" s="93">
        <v>5477</v>
      </c>
      <c r="D33" s="93">
        <v>4215</v>
      </c>
      <c r="E33" s="164">
        <v>5.2</v>
      </c>
      <c r="F33" s="164">
        <v>7</v>
      </c>
      <c r="G33" s="164">
        <v>6.5</v>
      </c>
      <c r="H33" s="164"/>
      <c r="I33" s="164"/>
      <c r="J33" s="164"/>
      <c r="K33" s="164"/>
      <c r="L33" s="278"/>
    </row>
    <row r="34" spans="1:12" ht="9.75" customHeight="1">
      <c r="A34" s="144" t="s">
        <v>130</v>
      </c>
      <c r="B34" s="229">
        <v>155810</v>
      </c>
      <c r="C34" s="93">
        <v>1915</v>
      </c>
      <c r="D34" s="93">
        <v>1475</v>
      </c>
      <c r="E34" s="164">
        <v>2.3</v>
      </c>
      <c r="F34" s="164">
        <v>2.5</v>
      </c>
      <c r="G34" s="164">
        <v>2.3</v>
      </c>
      <c r="H34" s="164"/>
      <c r="I34" s="164"/>
      <c r="J34" s="164"/>
      <c r="K34" s="164"/>
      <c r="L34" s="278"/>
    </row>
    <row r="35" spans="1:12" ht="9.75" customHeight="1">
      <c r="A35" s="144" t="s">
        <v>131</v>
      </c>
      <c r="B35" s="229">
        <v>139046</v>
      </c>
      <c r="C35" s="93">
        <v>2461</v>
      </c>
      <c r="D35" s="93">
        <v>2124</v>
      </c>
      <c r="E35" s="164">
        <v>2.1</v>
      </c>
      <c r="F35" s="164">
        <v>3.2</v>
      </c>
      <c r="G35" s="164">
        <v>3.3</v>
      </c>
      <c r="I35" s="164"/>
      <c r="J35" s="164"/>
      <c r="K35" s="164"/>
      <c r="L35" s="278"/>
    </row>
    <row r="36" spans="1:12" ht="9.75" customHeight="1">
      <c r="A36" s="144" t="s">
        <v>132</v>
      </c>
      <c r="B36" s="229">
        <v>680355</v>
      </c>
      <c r="C36" s="93">
        <v>9859</v>
      </c>
      <c r="D36" s="93">
        <v>7704</v>
      </c>
      <c r="E36" s="164">
        <v>10.2</v>
      </c>
      <c r="F36" s="164">
        <v>12.7</v>
      </c>
      <c r="G36" s="164">
        <v>11.8</v>
      </c>
      <c r="I36" s="164"/>
      <c r="J36" s="164"/>
      <c r="K36" s="164"/>
      <c r="L36" s="278"/>
    </row>
    <row r="37" spans="1:12" ht="9.75" customHeight="1">
      <c r="A37" s="144" t="s">
        <v>133</v>
      </c>
      <c r="B37" s="229">
        <v>301572</v>
      </c>
      <c r="C37" s="93">
        <v>3441</v>
      </c>
      <c r="D37" s="93">
        <v>2922</v>
      </c>
      <c r="E37" s="164">
        <v>4.5</v>
      </c>
      <c r="F37" s="164">
        <v>4.4</v>
      </c>
      <c r="G37" s="164">
        <v>4.5</v>
      </c>
      <c r="I37" s="164"/>
      <c r="J37" s="164"/>
      <c r="K37" s="164"/>
      <c r="L37" s="278"/>
    </row>
    <row r="38" spans="1:12" ht="9.75" customHeight="1">
      <c r="A38" s="144" t="s">
        <v>134</v>
      </c>
      <c r="B38" s="229">
        <v>26528</v>
      </c>
      <c r="C38" s="93">
        <v>614</v>
      </c>
      <c r="D38" s="93">
        <v>419</v>
      </c>
      <c r="E38" s="164">
        <v>0.4</v>
      </c>
      <c r="F38" s="164">
        <v>0.8</v>
      </c>
      <c r="G38" s="164">
        <v>0.6</v>
      </c>
      <c r="I38" s="164"/>
      <c r="J38" s="164"/>
      <c r="K38" s="164"/>
      <c r="L38" s="278"/>
    </row>
    <row r="39" spans="1:12" ht="9.75" customHeight="1">
      <c r="A39" s="144" t="s">
        <v>135</v>
      </c>
      <c r="B39" s="229">
        <v>63090</v>
      </c>
      <c r="C39" s="93">
        <v>1149</v>
      </c>
      <c r="D39" s="93">
        <v>915</v>
      </c>
      <c r="E39" s="164">
        <v>0.9</v>
      </c>
      <c r="F39" s="164">
        <v>1.5</v>
      </c>
      <c r="G39" s="164">
        <v>1.4</v>
      </c>
      <c r="I39" s="164"/>
      <c r="J39" s="164"/>
      <c r="K39" s="164"/>
      <c r="L39" s="278"/>
    </row>
    <row r="40" spans="1:12" ht="9.75" customHeight="1">
      <c r="A40" s="144" t="s">
        <v>136</v>
      </c>
      <c r="B40" s="229">
        <v>650960</v>
      </c>
      <c r="C40" s="93">
        <v>7511</v>
      </c>
      <c r="D40" s="93">
        <v>5795</v>
      </c>
      <c r="E40" s="164">
        <v>9.9</v>
      </c>
      <c r="F40" s="164">
        <v>9.6</v>
      </c>
      <c r="G40" s="164">
        <v>8.9</v>
      </c>
      <c r="I40" s="164"/>
      <c r="J40" s="164"/>
      <c r="K40" s="164"/>
      <c r="L40" s="278"/>
    </row>
    <row r="41" spans="1:12" ht="9.75" customHeight="1">
      <c r="A41" s="144" t="s">
        <v>137</v>
      </c>
      <c r="B41" s="229">
        <v>95817</v>
      </c>
      <c r="C41" s="93">
        <v>1302</v>
      </c>
      <c r="D41" s="93">
        <v>1184</v>
      </c>
      <c r="E41" s="164">
        <v>1.4</v>
      </c>
      <c r="F41" s="164">
        <v>1.7</v>
      </c>
      <c r="G41" s="164">
        <v>1.8</v>
      </c>
      <c r="I41" s="164"/>
      <c r="J41" s="164"/>
      <c r="K41" s="164"/>
      <c r="L41" s="278"/>
    </row>
    <row r="42" spans="1:12" ht="9.75" customHeight="1">
      <c r="A42" s="144" t="s">
        <v>138</v>
      </c>
      <c r="B42" s="229">
        <v>232928</v>
      </c>
      <c r="C42" s="93">
        <v>2682</v>
      </c>
      <c r="D42" s="93">
        <v>2555</v>
      </c>
      <c r="E42" s="164">
        <v>3.5</v>
      </c>
      <c r="F42" s="164">
        <v>3.4</v>
      </c>
      <c r="G42" s="164">
        <v>3.9</v>
      </c>
      <c r="I42" s="164"/>
      <c r="J42" s="164"/>
      <c r="K42" s="164"/>
      <c r="L42" s="278"/>
    </row>
    <row r="43" spans="1:12" ht="9.75" customHeight="1">
      <c r="A43" s="144" t="s">
        <v>171</v>
      </c>
      <c r="B43" s="229">
        <v>69630</v>
      </c>
      <c r="C43" s="93">
        <v>1064</v>
      </c>
      <c r="D43" s="93">
        <v>947</v>
      </c>
      <c r="E43" s="164">
        <v>1</v>
      </c>
      <c r="F43" s="164">
        <v>1.4</v>
      </c>
      <c r="G43" s="164">
        <v>1.5</v>
      </c>
      <c r="H43" s="164"/>
      <c r="I43" s="164"/>
      <c r="J43" s="164"/>
      <c r="K43" s="164"/>
      <c r="L43" s="278"/>
    </row>
    <row r="44" spans="1:12" ht="9.75" customHeight="1">
      <c r="A44" s="144" t="s">
        <v>239</v>
      </c>
      <c r="B44" s="229">
        <v>40628</v>
      </c>
      <c r="C44" s="93">
        <v>561</v>
      </c>
      <c r="D44" s="93">
        <v>358</v>
      </c>
      <c r="E44" s="164">
        <v>0.6</v>
      </c>
      <c r="F44" s="164">
        <v>0.7</v>
      </c>
      <c r="G44" s="164">
        <v>0.5</v>
      </c>
      <c r="H44" s="164"/>
      <c r="I44" s="164"/>
      <c r="J44" s="164"/>
      <c r="K44" s="164"/>
      <c r="L44" s="278"/>
    </row>
    <row r="45" spans="1:12" ht="9.75" customHeight="1">
      <c r="A45" s="144" t="s">
        <v>140</v>
      </c>
      <c r="B45" s="229">
        <v>134493</v>
      </c>
      <c r="C45" s="93">
        <v>1192</v>
      </c>
      <c r="D45" s="93">
        <v>996</v>
      </c>
      <c r="E45" s="164">
        <v>2</v>
      </c>
      <c r="F45" s="164">
        <v>1.5</v>
      </c>
      <c r="G45" s="164">
        <v>1.5</v>
      </c>
      <c r="I45" s="164"/>
      <c r="J45" s="164"/>
      <c r="K45" s="164"/>
      <c r="L45" s="278"/>
    </row>
    <row r="46" spans="1:12" ht="9.75" customHeight="1">
      <c r="A46" s="144" t="s">
        <v>141</v>
      </c>
      <c r="B46" s="229">
        <v>14976</v>
      </c>
      <c r="C46" s="93">
        <v>326</v>
      </c>
      <c r="D46" s="93">
        <v>269</v>
      </c>
      <c r="E46" s="164">
        <v>0.2</v>
      </c>
      <c r="F46" s="164">
        <v>0.4</v>
      </c>
      <c r="G46" s="164">
        <v>0.4</v>
      </c>
      <c r="I46" s="164"/>
      <c r="J46" s="164"/>
      <c r="K46" s="164"/>
      <c r="L46" s="278"/>
    </row>
    <row r="47" spans="1:12" ht="9.75" customHeight="1">
      <c r="A47" s="158" t="s">
        <v>3</v>
      </c>
      <c r="B47" s="227">
        <v>6660900</v>
      </c>
      <c r="C47" s="117">
        <v>77842</v>
      </c>
      <c r="D47" s="117">
        <v>65271</v>
      </c>
      <c r="E47" s="237">
        <v>100</v>
      </c>
      <c r="F47" s="237">
        <v>100</v>
      </c>
      <c r="G47" s="237">
        <v>100</v>
      </c>
      <c r="H47" s="164"/>
      <c r="I47" s="164"/>
      <c r="J47" s="164"/>
      <c r="K47" s="164"/>
      <c r="L47" s="278"/>
    </row>
    <row r="48" spans="1:12" ht="9" customHeight="1">
      <c r="A48" s="161"/>
      <c r="B48" s="153"/>
      <c r="C48" s="153"/>
      <c r="D48" s="153"/>
      <c r="E48" s="280"/>
      <c r="F48" s="162"/>
      <c r="G48" s="178"/>
      <c r="H48" s="164"/>
      <c r="I48" s="164"/>
      <c r="L48" s="278"/>
    </row>
    <row r="49" spans="1:12" ht="9.75" customHeight="1">
      <c r="A49" s="184" t="s">
        <v>240</v>
      </c>
      <c r="D49" s="281"/>
      <c r="F49" s="184"/>
      <c r="G49" s="164"/>
      <c r="L49" s="278"/>
    </row>
    <row r="50" spans="1:12" ht="8.25" customHeight="1">
      <c r="A50" s="184"/>
      <c r="D50" s="281"/>
      <c r="F50" s="184"/>
      <c r="G50" s="164"/>
      <c r="L50" s="278"/>
    </row>
    <row r="51" spans="1:12" ht="8.25" customHeight="1">
      <c r="A51" s="184"/>
      <c r="B51" s="157"/>
      <c r="C51" s="157"/>
      <c r="D51" s="157"/>
      <c r="E51" s="157"/>
      <c r="F51" s="157"/>
      <c r="G51" s="157"/>
      <c r="L51" s="187"/>
    </row>
    <row r="52" spans="1:12" ht="8.25" customHeight="1">
      <c r="A52" s="184"/>
      <c r="B52" s="184"/>
      <c r="C52" s="184"/>
      <c r="D52" s="184"/>
      <c r="E52" s="184"/>
      <c r="F52" s="184"/>
      <c r="G52" s="164"/>
      <c r="L52" s="282"/>
    </row>
    <row r="53" ht="8.25" customHeight="1"/>
  </sheetData>
  <mergeCells count="8">
    <mergeCell ref="E6:E7"/>
    <mergeCell ref="F6:G6"/>
    <mergeCell ref="A8:G8"/>
    <mergeCell ref="A28:G28"/>
    <mergeCell ref="A5:A7"/>
    <mergeCell ref="B5:D5"/>
    <mergeCell ref="B6:B7"/>
    <mergeCell ref="C6:D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G15" sqref="G15"/>
    </sheetView>
  </sheetViews>
  <sheetFormatPr defaultColWidth="9.33203125" defaultRowHeight="11.25"/>
  <cols>
    <col min="1" max="1" width="63.5" style="283" customWidth="1"/>
    <col min="2" max="2" width="15.16015625" style="112" customWidth="1"/>
    <col min="3" max="3" width="15.33203125" style="112" customWidth="1"/>
    <col min="4" max="4" width="15.83203125" style="112" customWidth="1"/>
    <col min="5" max="16384" width="10.66015625" style="283" customWidth="1"/>
  </cols>
  <sheetData>
    <row r="1" ht="15" customHeight="1"/>
    <row r="2" spans="1:4" s="285" customFormat="1" ht="15" customHeight="1">
      <c r="A2" s="284" t="s">
        <v>364</v>
      </c>
      <c r="B2" s="216"/>
      <c r="C2" s="216"/>
      <c r="D2" s="216"/>
    </row>
    <row r="3" spans="1:4" s="285" customFormat="1" ht="15" customHeight="1">
      <c r="A3" s="284"/>
      <c r="B3" s="216"/>
      <c r="C3" s="216"/>
      <c r="D3" s="216"/>
    </row>
    <row r="4" spans="1:4" s="287" customFormat="1" ht="15" customHeight="1">
      <c r="A4" s="286"/>
      <c r="B4" s="218"/>
      <c r="C4" s="218"/>
      <c r="D4" s="218"/>
    </row>
    <row r="5" spans="1:4" ht="13.5" customHeight="1" hidden="1">
      <c r="A5" s="288"/>
      <c r="B5" s="261"/>
      <c r="C5" s="261"/>
      <c r="D5" s="261"/>
    </row>
    <row r="6" spans="1:4" ht="38.25" customHeight="1">
      <c r="A6" s="250" t="s">
        <v>391</v>
      </c>
      <c r="B6" s="263" t="s">
        <v>28</v>
      </c>
      <c r="C6" s="263" t="s">
        <v>29</v>
      </c>
      <c r="D6" s="289" t="s">
        <v>120</v>
      </c>
    </row>
    <row r="7" spans="1:4" ht="30" customHeight="1">
      <c r="A7" s="252" t="s">
        <v>320</v>
      </c>
      <c r="B7" s="253">
        <v>64249</v>
      </c>
      <c r="C7" s="253">
        <v>5985</v>
      </c>
      <c r="D7" s="253">
        <v>70234</v>
      </c>
    </row>
    <row r="8" spans="1:4" ht="12" customHeight="1">
      <c r="A8" s="252" t="s">
        <v>319</v>
      </c>
      <c r="B8" s="253">
        <v>96258</v>
      </c>
      <c r="C8" s="253">
        <v>11127</v>
      </c>
      <c r="D8" s="253">
        <v>107385</v>
      </c>
    </row>
    <row r="9" spans="1:4" ht="9.75" customHeight="1">
      <c r="A9" s="252" t="s">
        <v>186</v>
      </c>
      <c r="B9" s="290">
        <v>39474</v>
      </c>
      <c r="C9" s="290">
        <v>7857</v>
      </c>
      <c r="D9" s="290">
        <v>47331</v>
      </c>
    </row>
    <row r="10" spans="1:4" ht="9.75" customHeight="1">
      <c r="A10" s="252" t="s">
        <v>187</v>
      </c>
      <c r="B10" s="290">
        <v>28725</v>
      </c>
      <c r="C10" s="290">
        <v>3460</v>
      </c>
      <c r="D10" s="290">
        <v>32185</v>
      </c>
    </row>
    <row r="11" spans="1:4" ht="19.5" customHeight="1">
      <c r="A11" s="252" t="s">
        <v>188</v>
      </c>
      <c r="B11" s="290">
        <v>5584</v>
      </c>
      <c r="C11" s="290">
        <v>518</v>
      </c>
      <c r="D11" s="290">
        <v>6102</v>
      </c>
    </row>
    <row r="12" spans="1:4" ht="19.5" customHeight="1">
      <c r="A12" s="252" t="s">
        <v>189</v>
      </c>
      <c r="B12" s="290">
        <v>5001</v>
      </c>
      <c r="C12" s="290">
        <v>2634</v>
      </c>
      <c r="D12" s="290">
        <v>7635</v>
      </c>
    </row>
    <row r="13" spans="1:4" ht="9.75" customHeight="1">
      <c r="A13" s="252" t="s">
        <v>190</v>
      </c>
      <c r="B13" s="290">
        <v>16897</v>
      </c>
      <c r="C13" s="290">
        <v>2374</v>
      </c>
      <c r="D13" s="290">
        <v>19271</v>
      </c>
    </row>
    <row r="14" spans="1:4" ht="9.75" customHeight="1">
      <c r="A14" s="252" t="s">
        <v>191</v>
      </c>
      <c r="B14" s="290">
        <v>3860</v>
      </c>
      <c r="C14" s="290">
        <v>365</v>
      </c>
      <c r="D14" s="290">
        <v>4225</v>
      </c>
    </row>
    <row r="15" spans="1:4" ht="9.75" customHeight="1">
      <c r="A15" s="252" t="s">
        <v>192</v>
      </c>
      <c r="B15" s="290">
        <v>839057</v>
      </c>
      <c r="C15" s="290">
        <v>95380</v>
      </c>
      <c r="D15" s="290">
        <v>934437</v>
      </c>
    </row>
    <row r="16" spans="1:4" ht="9.75" customHeight="1">
      <c r="A16" s="252" t="s">
        <v>193</v>
      </c>
      <c r="B16" s="290">
        <v>476788</v>
      </c>
      <c r="C16" s="290">
        <v>56624</v>
      </c>
      <c r="D16" s="290">
        <v>533412</v>
      </c>
    </row>
    <row r="17" spans="1:4" ht="9.75" customHeight="1">
      <c r="A17" s="252" t="s">
        <v>194</v>
      </c>
      <c r="B17" s="290">
        <v>156644</v>
      </c>
      <c r="C17" s="290">
        <v>43340</v>
      </c>
      <c r="D17" s="290">
        <v>199984</v>
      </c>
    </row>
    <row r="18" spans="1:4" ht="9.75" customHeight="1">
      <c r="A18" s="252" t="s">
        <v>195</v>
      </c>
      <c r="B18" s="290">
        <v>35088</v>
      </c>
      <c r="C18" s="290">
        <v>8078</v>
      </c>
      <c r="D18" s="290">
        <v>43166</v>
      </c>
    </row>
    <row r="19" spans="1:4" ht="9.75" customHeight="1">
      <c r="A19" s="252" t="s">
        <v>196</v>
      </c>
      <c r="B19" s="290">
        <v>26605</v>
      </c>
      <c r="C19" s="290">
        <v>3501</v>
      </c>
      <c r="D19" s="290">
        <v>30106</v>
      </c>
    </row>
    <row r="20" spans="1:4" ht="9.75" customHeight="1">
      <c r="A20" s="252" t="s">
        <v>197</v>
      </c>
      <c r="B20" s="290">
        <v>47141</v>
      </c>
      <c r="C20" s="290">
        <v>8232</v>
      </c>
      <c r="D20" s="290">
        <v>55373</v>
      </c>
    </row>
    <row r="21" spans="1:4" ht="19.5" customHeight="1">
      <c r="A21" s="252" t="s">
        <v>198</v>
      </c>
      <c r="B21" s="290">
        <v>565453</v>
      </c>
      <c r="C21" s="290">
        <v>57132</v>
      </c>
      <c r="D21" s="290">
        <v>622585</v>
      </c>
    </row>
    <row r="22" spans="1:4" ht="9.75" customHeight="1">
      <c r="A22" s="252" t="s">
        <v>199</v>
      </c>
      <c r="B22" s="290">
        <v>50914</v>
      </c>
      <c r="C22" s="290">
        <v>3361</v>
      </c>
      <c r="D22" s="290">
        <v>54275</v>
      </c>
    </row>
    <row r="23" spans="1:4" ht="9.75" customHeight="1">
      <c r="A23" s="252" t="s">
        <v>200</v>
      </c>
      <c r="B23" s="290">
        <v>189273</v>
      </c>
      <c r="C23" s="290">
        <v>32199</v>
      </c>
      <c r="D23" s="290">
        <v>221472</v>
      </c>
    </row>
    <row r="24" spans="1:4" ht="9.75" customHeight="1">
      <c r="A24" s="252" t="s">
        <v>201</v>
      </c>
      <c r="B24" s="290">
        <v>840456</v>
      </c>
      <c r="C24" s="290">
        <v>110948</v>
      </c>
      <c r="D24" s="290">
        <v>951404</v>
      </c>
    </row>
    <row r="25" spans="1:4" ht="19.5" customHeight="1">
      <c r="A25" s="252" t="s">
        <v>416</v>
      </c>
      <c r="B25" s="290">
        <v>340456</v>
      </c>
      <c r="C25" s="290">
        <v>18303</v>
      </c>
      <c r="D25" s="290">
        <v>358759</v>
      </c>
    </row>
    <row r="26" spans="1:4" ht="9.75" customHeight="1">
      <c r="A26" s="252" t="s">
        <v>203</v>
      </c>
      <c r="B26" s="290">
        <v>767678</v>
      </c>
      <c r="C26" s="290">
        <v>43435</v>
      </c>
      <c r="D26" s="290">
        <v>811113</v>
      </c>
    </row>
    <row r="27" spans="1:4" ht="9.75" customHeight="1">
      <c r="A27" s="252" t="s">
        <v>204</v>
      </c>
      <c r="B27" s="290">
        <v>687306</v>
      </c>
      <c r="C27" s="290">
        <v>36609</v>
      </c>
      <c r="D27" s="290">
        <v>723915</v>
      </c>
    </row>
    <row r="28" spans="1:4" ht="19.5" customHeight="1">
      <c r="A28" s="252" t="s">
        <v>205</v>
      </c>
      <c r="B28" s="290">
        <v>31631</v>
      </c>
      <c r="C28" s="290">
        <v>2239</v>
      </c>
      <c r="D28" s="290">
        <v>33870</v>
      </c>
    </row>
    <row r="29" spans="1:4" ht="9.75" customHeight="1">
      <c r="A29" s="252" t="s">
        <v>206</v>
      </c>
      <c r="B29" s="290">
        <v>26109</v>
      </c>
      <c r="C29" s="290">
        <v>10109</v>
      </c>
      <c r="D29" s="290">
        <v>36218</v>
      </c>
    </row>
    <row r="30" spans="1:4" ht="9.75" customHeight="1">
      <c r="A30" s="252" t="s">
        <v>207</v>
      </c>
      <c r="B30" s="290">
        <v>10646</v>
      </c>
      <c r="C30" s="290">
        <v>9836</v>
      </c>
      <c r="D30" s="290">
        <v>20482</v>
      </c>
    </row>
    <row r="31" spans="1:4" ht="31.5" customHeight="1">
      <c r="A31" s="252" t="s">
        <v>331</v>
      </c>
      <c r="B31" s="290">
        <v>113901</v>
      </c>
      <c r="C31" s="290">
        <v>5276</v>
      </c>
      <c r="D31" s="290">
        <v>119177</v>
      </c>
    </row>
    <row r="32" spans="1:4" ht="24.75" customHeight="1">
      <c r="A32" s="252" t="s">
        <v>209</v>
      </c>
      <c r="B32" s="290">
        <v>15925</v>
      </c>
      <c r="C32" s="290">
        <v>6592</v>
      </c>
      <c r="D32" s="290">
        <v>22517</v>
      </c>
    </row>
    <row r="33" spans="1:4" ht="33" customHeight="1">
      <c r="A33" s="252" t="s">
        <v>318</v>
      </c>
      <c r="B33" s="290">
        <v>134083</v>
      </c>
      <c r="C33" s="290">
        <v>40431</v>
      </c>
      <c r="D33" s="290">
        <v>174514</v>
      </c>
    </row>
    <row r="34" spans="1:4" ht="9.75" customHeight="1">
      <c r="A34" s="252" t="s">
        <v>210</v>
      </c>
      <c r="B34" s="290">
        <v>2432</v>
      </c>
      <c r="C34" s="290">
        <v>113</v>
      </c>
      <c r="D34" s="290">
        <v>2545</v>
      </c>
    </row>
    <row r="35" spans="1:4" ht="10.5" customHeight="1">
      <c r="A35" s="252" t="s">
        <v>211</v>
      </c>
      <c r="B35" s="290">
        <v>224666</v>
      </c>
      <c r="C35" s="290">
        <v>23781</v>
      </c>
      <c r="D35" s="290">
        <v>248447</v>
      </c>
    </row>
    <row r="36" spans="1:4" ht="9.75" customHeight="1">
      <c r="A36" s="252" t="s">
        <v>212</v>
      </c>
      <c r="B36" s="290">
        <v>599331</v>
      </c>
      <c r="C36" s="290">
        <v>114411</v>
      </c>
      <c r="D36" s="290">
        <v>713742</v>
      </c>
    </row>
    <row r="37" spans="1:4" ht="9.75" customHeight="1">
      <c r="A37" s="252" t="s">
        <v>213</v>
      </c>
      <c r="B37" s="290">
        <v>118368</v>
      </c>
      <c r="C37" s="290">
        <v>15736</v>
      </c>
      <c r="D37" s="290">
        <v>134104</v>
      </c>
    </row>
    <row r="38" spans="1:4" ht="21" customHeight="1">
      <c r="A38" s="252" t="s">
        <v>214</v>
      </c>
      <c r="B38" s="290">
        <v>4546</v>
      </c>
      <c r="C38" s="290">
        <v>113</v>
      </c>
      <c r="D38" s="290">
        <v>4659</v>
      </c>
    </row>
    <row r="39" spans="1:4" ht="9.75" customHeight="1">
      <c r="A39" s="291"/>
      <c r="B39" s="292"/>
      <c r="C39" s="292"/>
      <c r="D39" s="292"/>
    </row>
    <row r="40" spans="1:4" ht="9.75" customHeight="1">
      <c r="A40" s="252" t="s">
        <v>3</v>
      </c>
      <c r="B40" s="293">
        <v>6087757</v>
      </c>
      <c r="C40" s="293">
        <v>723475</v>
      </c>
      <c r="D40" s="293">
        <v>6811232</v>
      </c>
    </row>
    <row r="41" spans="1:4" ht="9.75" customHeight="1">
      <c r="A41" s="294"/>
      <c r="B41" s="139"/>
      <c r="C41" s="139"/>
      <c r="D41" s="139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G15" sqref="G15"/>
    </sheetView>
  </sheetViews>
  <sheetFormatPr defaultColWidth="9.33203125" defaultRowHeight="11.25"/>
  <cols>
    <col min="1" max="1" width="59.66015625" style="283" customWidth="1"/>
    <col min="2" max="2" width="16" style="112" customWidth="1"/>
    <col min="3" max="3" width="15.83203125" style="112" customWidth="1"/>
    <col min="4" max="4" width="17.66015625" style="112" customWidth="1"/>
    <col min="5" max="16384" width="10.66015625" style="283" customWidth="1"/>
  </cols>
  <sheetData>
    <row r="1" ht="15" customHeight="1"/>
    <row r="2" spans="1:4" s="285" customFormat="1" ht="15" customHeight="1">
      <c r="A2" s="284" t="s">
        <v>365</v>
      </c>
      <c r="B2" s="216"/>
      <c r="C2" s="216"/>
      <c r="D2" s="216"/>
    </row>
    <row r="3" spans="1:4" s="285" customFormat="1" ht="15" customHeight="1">
      <c r="A3" s="284"/>
      <c r="B3" s="216"/>
      <c r="C3" s="216"/>
      <c r="D3" s="216"/>
    </row>
    <row r="4" spans="1:4" s="287" customFormat="1" ht="15" customHeight="1">
      <c r="A4" s="286"/>
      <c r="B4" s="218"/>
      <c r="C4" s="218"/>
      <c r="D4" s="218"/>
    </row>
    <row r="5" spans="1:4" ht="13.5" customHeight="1" hidden="1">
      <c r="A5" s="288"/>
      <c r="B5" s="261"/>
      <c r="C5" s="261"/>
      <c r="D5" s="261"/>
    </row>
    <row r="6" spans="1:4" ht="38.25" customHeight="1">
      <c r="A6" s="250" t="s">
        <v>391</v>
      </c>
      <c r="B6" s="263" t="s">
        <v>28</v>
      </c>
      <c r="C6" s="263" t="s">
        <v>29</v>
      </c>
      <c r="D6" s="289" t="s">
        <v>120</v>
      </c>
    </row>
    <row r="7" spans="1:5" ht="30" customHeight="1">
      <c r="A7" s="252" t="s">
        <v>320</v>
      </c>
      <c r="B7" s="253">
        <v>21515</v>
      </c>
      <c r="C7" s="253">
        <v>3178</v>
      </c>
      <c r="D7" s="253">
        <v>24693</v>
      </c>
      <c r="E7" s="394"/>
    </row>
    <row r="8" spans="1:4" ht="9.75" customHeight="1">
      <c r="A8" s="252" t="s">
        <v>319</v>
      </c>
      <c r="B8" s="253">
        <v>109599</v>
      </c>
      <c r="C8" s="253">
        <v>12458</v>
      </c>
      <c r="D8" s="253">
        <v>122057</v>
      </c>
    </row>
    <row r="9" spans="1:4" ht="9.75" customHeight="1">
      <c r="A9" s="252" t="s">
        <v>186</v>
      </c>
      <c r="B9" s="290">
        <v>40564</v>
      </c>
      <c r="C9" s="290">
        <v>8642</v>
      </c>
      <c r="D9" s="290">
        <v>49206</v>
      </c>
    </row>
    <row r="10" spans="1:4" ht="9.75" customHeight="1">
      <c r="A10" s="252" t="s">
        <v>187</v>
      </c>
      <c r="B10" s="290">
        <v>29692</v>
      </c>
      <c r="C10" s="290">
        <v>3465</v>
      </c>
      <c r="D10" s="290">
        <v>33157</v>
      </c>
    </row>
    <row r="11" spans="1:4" ht="19.5" customHeight="1">
      <c r="A11" s="252" t="s">
        <v>188</v>
      </c>
      <c r="B11" s="290">
        <v>5949</v>
      </c>
      <c r="C11" s="290">
        <v>630</v>
      </c>
      <c r="D11" s="290">
        <v>6579</v>
      </c>
    </row>
    <row r="12" spans="1:4" ht="19.5" customHeight="1">
      <c r="A12" s="252" t="s">
        <v>189</v>
      </c>
      <c r="B12" s="290">
        <v>5175</v>
      </c>
      <c r="C12" s="290">
        <v>1918</v>
      </c>
      <c r="D12" s="290">
        <v>7093</v>
      </c>
    </row>
    <row r="13" spans="1:4" ht="9.75" customHeight="1">
      <c r="A13" s="252" t="s">
        <v>190</v>
      </c>
      <c r="B13" s="290">
        <v>20864</v>
      </c>
      <c r="C13" s="290">
        <v>5913</v>
      </c>
      <c r="D13" s="290">
        <v>26777</v>
      </c>
    </row>
    <row r="14" spans="1:4" ht="9.75" customHeight="1">
      <c r="A14" s="252" t="s">
        <v>191</v>
      </c>
      <c r="B14" s="290">
        <v>4662</v>
      </c>
      <c r="C14" s="290">
        <v>450</v>
      </c>
      <c r="D14" s="290">
        <v>5112</v>
      </c>
    </row>
    <row r="15" spans="1:4" ht="9.75" customHeight="1">
      <c r="A15" s="252" t="s">
        <v>192</v>
      </c>
      <c r="B15" s="290">
        <v>901700</v>
      </c>
      <c r="C15" s="290">
        <v>102859</v>
      </c>
      <c r="D15" s="290">
        <v>1004559</v>
      </c>
    </row>
    <row r="16" spans="1:4" ht="19.5" customHeight="1">
      <c r="A16" s="252" t="s">
        <v>193</v>
      </c>
      <c r="B16" s="290">
        <v>535063</v>
      </c>
      <c r="C16" s="290">
        <v>59380</v>
      </c>
      <c r="D16" s="290">
        <v>594443</v>
      </c>
    </row>
    <row r="17" spans="1:4" ht="9.75" customHeight="1">
      <c r="A17" s="252" t="s">
        <v>194</v>
      </c>
      <c r="B17" s="290">
        <v>160851</v>
      </c>
      <c r="C17" s="290">
        <v>43344</v>
      </c>
      <c r="D17" s="290">
        <v>204195</v>
      </c>
    </row>
    <row r="18" spans="1:4" ht="9.75" customHeight="1">
      <c r="A18" s="252" t="s">
        <v>195</v>
      </c>
      <c r="B18" s="290">
        <v>35478</v>
      </c>
      <c r="C18" s="290">
        <v>7860</v>
      </c>
      <c r="D18" s="290">
        <v>43338</v>
      </c>
    </row>
    <row r="19" spans="1:4" ht="9.75" customHeight="1">
      <c r="A19" s="252" t="s">
        <v>196</v>
      </c>
      <c r="B19" s="290">
        <v>24769</v>
      </c>
      <c r="C19" s="290">
        <v>4854</v>
      </c>
      <c r="D19" s="290">
        <v>29623</v>
      </c>
    </row>
    <row r="20" spans="1:4" ht="9.75" customHeight="1">
      <c r="A20" s="252" t="s">
        <v>197</v>
      </c>
      <c r="B20" s="290">
        <v>48583</v>
      </c>
      <c r="C20" s="290">
        <v>7956</v>
      </c>
      <c r="D20" s="290">
        <v>56539</v>
      </c>
    </row>
    <row r="21" spans="1:4" ht="19.5" customHeight="1">
      <c r="A21" s="252" t="s">
        <v>198</v>
      </c>
      <c r="B21" s="290">
        <v>600202</v>
      </c>
      <c r="C21" s="290">
        <v>61825</v>
      </c>
      <c r="D21" s="290">
        <v>662027</v>
      </c>
    </row>
    <row r="22" spans="1:4" ht="9.75" customHeight="1">
      <c r="A22" s="252" t="s">
        <v>199</v>
      </c>
      <c r="B22" s="290">
        <v>43839</v>
      </c>
      <c r="C22" s="290">
        <v>3696</v>
      </c>
      <c r="D22" s="290">
        <v>47535</v>
      </c>
    </row>
    <row r="23" spans="1:4" ht="9.75" customHeight="1">
      <c r="A23" s="252" t="s">
        <v>200</v>
      </c>
      <c r="B23" s="290">
        <v>200087</v>
      </c>
      <c r="C23" s="290">
        <v>32337</v>
      </c>
      <c r="D23" s="290">
        <v>232424</v>
      </c>
    </row>
    <row r="24" spans="1:4" ht="19.5" customHeight="1">
      <c r="A24" s="252" t="s">
        <v>201</v>
      </c>
      <c r="B24" s="290">
        <v>826864</v>
      </c>
      <c r="C24" s="290">
        <v>113353</v>
      </c>
      <c r="D24" s="290">
        <v>940217</v>
      </c>
    </row>
    <row r="25" spans="1:4" ht="19.5" customHeight="1">
      <c r="A25" s="252" t="s">
        <v>416</v>
      </c>
      <c r="B25" s="290">
        <v>346948</v>
      </c>
      <c r="C25" s="290">
        <v>20437</v>
      </c>
      <c r="D25" s="290">
        <v>367385</v>
      </c>
    </row>
    <row r="26" spans="1:4" ht="9.75" customHeight="1">
      <c r="A26" s="252" t="s">
        <v>203</v>
      </c>
      <c r="B26" s="290">
        <v>845422</v>
      </c>
      <c r="C26" s="290">
        <v>51924</v>
      </c>
      <c r="D26" s="290">
        <v>897346</v>
      </c>
    </row>
    <row r="27" spans="1:4" ht="9.75" customHeight="1">
      <c r="A27" s="252" t="s">
        <v>204</v>
      </c>
      <c r="B27" s="290">
        <v>722437</v>
      </c>
      <c r="C27" s="290">
        <v>41509</v>
      </c>
      <c r="D27" s="290">
        <v>763946</v>
      </c>
    </row>
    <row r="28" spans="1:4" ht="19.5" customHeight="1">
      <c r="A28" s="252" t="s">
        <v>205</v>
      </c>
      <c r="B28" s="290">
        <v>35438</v>
      </c>
      <c r="C28" s="290">
        <v>2352</v>
      </c>
      <c r="D28" s="290">
        <v>37790</v>
      </c>
    </row>
    <row r="29" spans="1:4" ht="9.75" customHeight="1">
      <c r="A29" s="252" t="s">
        <v>206</v>
      </c>
      <c r="B29" s="290">
        <v>28775</v>
      </c>
      <c r="C29" s="290">
        <v>9599</v>
      </c>
      <c r="D29" s="290">
        <v>38374</v>
      </c>
    </row>
    <row r="30" spans="1:4" ht="9.75" customHeight="1">
      <c r="A30" s="252" t="s">
        <v>207</v>
      </c>
      <c r="B30" s="290">
        <v>7949</v>
      </c>
      <c r="C30" s="290">
        <v>6645</v>
      </c>
      <c r="D30" s="290">
        <v>14594</v>
      </c>
    </row>
    <row r="31" spans="1:4" ht="30" customHeight="1">
      <c r="A31" s="252" t="s">
        <v>331</v>
      </c>
      <c r="B31" s="290">
        <v>118312</v>
      </c>
      <c r="C31" s="290">
        <v>5647</v>
      </c>
      <c r="D31" s="290">
        <v>123959</v>
      </c>
    </row>
    <row r="32" spans="1:4" ht="24.75" customHeight="1">
      <c r="A32" s="252" t="s">
        <v>209</v>
      </c>
      <c r="B32" s="290">
        <v>15871</v>
      </c>
      <c r="C32" s="290">
        <v>8708</v>
      </c>
      <c r="D32" s="290">
        <v>24579</v>
      </c>
    </row>
    <row r="33" spans="1:4" ht="30.75" customHeight="1">
      <c r="A33" s="252" t="s">
        <v>318</v>
      </c>
      <c r="B33" s="290">
        <v>174187</v>
      </c>
      <c r="C33" s="290">
        <v>40544</v>
      </c>
      <c r="D33" s="290">
        <v>214731</v>
      </c>
    </row>
    <row r="34" spans="1:4" ht="9.75" customHeight="1">
      <c r="A34" s="252" t="s">
        <v>210</v>
      </c>
      <c r="B34" s="290">
        <v>3075</v>
      </c>
      <c r="C34" s="290">
        <v>150</v>
      </c>
      <c r="D34" s="290">
        <v>3225</v>
      </c>
    </row>
    <row r="35" spans="1:4" ht="9.75" customHeight="1">
      <c r="A35" s="252" t="s">
        <v>211</v>
      </c>
      <c r="B35" s="290">
        <v>209147</v>
      </c>
      <c r="C35" s="290">
        <v>24014</v>
      </c>
      <c r="D35" s="290">
        <v>233161</v>
      </c>
    </row>
    <row r="36" spans="1:4" ht="9.75" customHeight="1">
      <c r="A36" s="252" t="s">
        <v>212</v>
      </c>
      <c r="B36" s="290">
        <v>666515</v>
      </c>
      <c r="C36" s="290">
        <v>110405</v>
      </c>
      <c r="D36" s="290">
        <v>776920</v>
      </c>
    </row>
    <row r="37" spans="1:4" ht="9.75" customHeight="1">
      <c r="A37" s="252" t="s">
        <v>213</v>
      </c>
      <c r="B37" s="290">
        <v>96458</v>
      </c>
      <c r="C37" s="290">
        <v>9942</v>
      </c>
      <c r="D37" s="290">
        <v>106400</v>
      </c>
    </row>
    <row r="38" spans="1:4" ht="28.5" customHeight="1">
      <c r="A38" s="252" t="s">
        <v>422</v>
      </c>
      <c r="B38" s="290">
        <v>3460</v>
      </c>
      <c r="C38" s="290">
        <v>677</v>
      </c>
      <c r="D38" s="290">
        <v>4137</v>
      </c>
    </row>
    <row r="39" spans="1:4" ht="9.75" customHeight="1">
      <c r="A39" s="291"/>
      <c r="B39" s="292"/>
      <c r="C39" s="292"/>
      <c r="D39" s="292"/>
    </row>
    <row r="40" spans="1:4" ht="9.75" customHeight="1">
      <c r="A40" s="252" t="s">
        <v>3</v>
      </c>
      <c r="B40" s="293">
        <v>6354387</v>
      </c>
      <c r="C40" s="293">
        <v>747291</v>
      </c>
      <c r="D40" s="293">
        <v>7101678</v>
      </c>
    </row>
    <row r="41" spans="1:4" ht="9.75" customHeight="1">
      <c r="A41" s="294"/>
      <c r="B41" s="139"/>
      <c r="C41" s="139"/>
      <c r="D41" s="139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V59"/>
  <sheetViews>
    <sheetView workbookViewId="0" topLeftCell="A34">
      <selection activeCell="G15" sqref="G15"/>
    </sheetView>
  </sheetViews>
  <sheetFormatPr defaultColWidth="9.33203125" defaultRowHeight="11.25"/>
  <cols>
    <col min="1" max="1" width="28.5" style="283" customWidth="1"/>
    <col min="2" max="2" width="7.5" style="283" customWidth="1"/>
    <col min="3" max="3" width="7.66015625" style="283" customWidth="1"/>
    <col min="4" max="4" width="8" style="283" customWidth="1"/>
    <col min="5" max="5" width="7.33203125" style="283" customWidth="1"/>
    <col min="6" max="6" width="7.83203125" style="283" customWidth="1"/>
    <col min="7" max="7" width="9.66015625" style="283" customWidth="1"/>
    <col min="8" max="8" width="8.16015625" style="283" customWidth="1"/>
    <col min="9" max="9" width="8" style="283" customWidth="1"/>
    <col min="10" max="10" width="9" style="283" customWidth="1"/>
    <col min="11" max="11" width="8.83203125" style="283" customWidth="1"/>
    <col min="12" max="16384" width="10.66015625" style="283" customWidth="1"/>
  </cols>
  <sheetData>
    <row r="1" ht="15" customHeight="1"/>
    <row r="2" spans="1:11" s="285" customFormat="1" ht="15" customHeight="1">
      <c r="A2" s="284" t="s">
        <v>366</v>
      </c>
      <c r="B2" s="284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285" customFormat="1" ht="15" customHeight="1">
      <c r="A3" s="284"/>
      <c r="B3" s="284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1.25" customHeight="1">
      <c r="A4" s="288"/>
      <c r="B4" s="288"/>
      <c r="C4" s="296"/>
      <c r="D4" s="296"/>
      <c r="E4" s="296"/>
      <c r="F4" s="296"/>
      <c r="G4" s="296"/>
      <c r="H4" s="296"/>
      <c r="I4" s="296"/>
      <c r="J4" s="296"/>
      <c r="K4" s="296"/>
    </row>
    <row r="5" spans="1:22" ht="32.25" customHeight="1">
      <c r="A5" s="635" t="s">
        <v>391</v>
      </c>
      <c r="B5" s="632" t="s">
        <v>226</v>
      </c>
      <c r="C5" s="632" t="s">
        <v>227</v>
      </c>
      <c r="D5" s="631" t="s">
        <v>50</v>
      </c>
      <c r="E5" s="631"/>
      <c r="F5" s="631"/>
      <c r="G5" s="632" t="s">
        <v>232</v>
      </c>
      <c r="H5" s="632" t="s">
        <v>228</v>
      </c>
      <c r="I5" s="631" t="s">
        <v>49</v>
      </c>
      <c r="J5" s="631"/>
      <c r="K5" s="632" t="s">
        <v>3</v>
      </c>
      <c r="M5" s="297"/>
      <c r="N5" s="297"/>
      <c r="O5" s="297"/>
      <c r="P5" s="297"/>
      <c r="Q5" s="297"/>
      <c r="R5" s="297"/>
      <c r="S5" s="297"/>
      <c r="T5" s="297"/>
      <c r="U5" s="297"/>
      <c r="V5" s="297"/>
    </row>
    <row r="6" spans="1:11" ht="35.25" customHeight="1">
      <c r="A6" s="636"/>
      <c r="B6" s="633"/>
      <c r="C6" s="633"/>
      <c r="D6" s="298" t="s">
        <v>229</v>
      </c>
      <c r="E6" s="298" t="s">
        <v>234</v>
      </c>
      <c r="F6" s="298" t="s">
        <v>231</v>
      </c>
      <c r="G6" s="633"/>
      <c r="H6" s="634"/>
      <c r="I6" s="298" t="s">
        <v>243</v>
      </c>
      <c r="J6" s="298" t="s">
        <v>244</v>
      </c>
      <c r="K6" s="633"/>
    </row>
    <row r="7" spans="1:11" ht="9.75" customHeight="1">
      <c r="A7" s="436"/>
      <c r="B7" s="437"/>
      <c r="C7" s="437"/>
      <c r="D7" s="437"/>
      <c r="E7" s="437"/>
      <c r="F7" s="437"/>
      <c r="G7" s="437"/>
      <c r="H7" s="438"/>
      <c r="I7" s="437"/>
      <c r="J7" s="437"/>
      <c r="K7" s="437"/>
    </row>
    <row r="8" spans="1:11" ht="48.75" customHeight="1">
      <c r="A8" s="252" t="s">
        <v>320</v>
      </c>
      <c r="B8" s="253">
        <v>2239</v>
      </c>
      <c r="C8" s="464" t="s">
        <v>24</v>
      </c>
      <c r="D8" s="253">
        <v>8748</v>
      </c>
      <c r="E8" s="253">
        <v>15</v>
      </c>
      <c r="F8" s="253">
        <v>1549</v>
      </c>
      <c r="G8" s="253">
        <v>55716</v>
      </c>
      <c r="H8" s="464" t="s">
        <v>24</v>
      </c>
      <c r="I8" s="253">
        <v>1650</v>
      </c>
      <c r="J8" s="253">
        <v>317</v>
      </c>
      <c r="K8" s="253">
        <v>70234</v>
      </c>
    </row>
    <row r="9" spans="1:11" ht="20.25" customHeight="1">
      <c r="A9" s="252" t="s">
        <v>319</v>
      </c>
      <c r="B9" s="253">
        <v>47370</v>
      </c>
      <c r="C9" s="464" t="s">
        <v>24</v>
      </c>
      <c r="D9" s="253">
        <v>4000</v>
      </c>
      <c r="E9" s="253">
        <v>643</v>
      </c>
      <c r="F9" s="253">
        <v>820</v>
      </c>
      <c r="G9" s="253">
        <v>47368</v>
      </c>
      <c r="H9" s="253">
        <v>75</v>
      </c>
      <c r="I9" s="253">
        <v>6901</v>
      </c>
      <c r="J9" s="253">
        <v>208</v>
      </c>
      <c r="K9" s="253">
        <v>107385</v>
      </c>
    </row>
    <row r="10" spans="1:11" ht="9">
      <c r="A10" s="252" t="s">
        <v>186</v>
      </c>
      <c r="B10" s="464" t="s">
        <v>24</v>
      </c>
      <c r="C10" s="464" t="s">
        <v>24</v>
      </c>
      <c r="D10" s="290">
        <v>4240</v>
      </c>
      <c r="E10" s="290">
        <v>771</v>
      </c>
      <c r="F10" s="290">
        <v>80</v>
      </c>
      <c r="G10" s="290">
        <v>41397</v>
      </c>
      <c r="H10" s="290">
        <v>258</v>
      </c>
      <c r="I10" s="464" t="s">
        <v>24</v>
      </c>
      <c r="J10" s="290">
        <v>585</v>
      </c>
      <c r="K10" s="290">
        <v>47331</v>
      </c>
    </row>
    <row r="11" spans="1:11" ht="22.5" customHeight="1">
      <c r="A11" s="252" t="s">
        <v>187</v>
      </c>
      <c r="B11" s="464" t="s">
        <v>24</v>
      </c>
      <c r="C11" s="464" t="s">
        <v>24</v>
      </c>
      <c r="D11" s="290">
        <v>100</v>
      </c>
      <c r="E11" s="290">
        <v>52</v>
      </c>
      <c r="F11" s="464" t="s">
        <v>24</v>
      </c>
      <c r="G11" s="290">
        <v>32033</v>
      </c>
      <c r="H11" s="464" t="s">
        <v>24</v>
      </c>
      <c r="I11" s="464" t="s">
        <v>24</v>
      </c>
      <c r="J11" s="464" t="s">
        <v>24</v>
      </c>
      <c r="K11" s="290">
        <v>32185</v>
      </c>
    </row>
    <row r="12" spans="1:11" ht="41.25" customHeight="1">
      <c r="A12" s="252" t="s">
        <v>188</v>
      </c>
      <c r="B12" s="464" t="s">
        <v>24</v>
      </c>
      <c r="C12" s="464" t="s">
        <v>24</v>
      </c>
      <c r="D12" s="290">
        <v>435</v>
      </c>
      <c r="E12" s="290">
        <v>25</v>
      </c>
      <c r="F12" s="464" t="s">
        <v>24</v>
      </c>
      <c r="G12" s="290">
        <v>5227</v>
      </c>
      <c r="H12" s="464" t="s">
        <v>24</v>
      </c>
      <c r="I12" s="290">
        <v>400</v>
      </c>
      <c r="J12" s="290">
        <v>15</v>
      </c>
      <c r="K12" s="290">
        <v>6102</v>
      </c>
    </row>
    <row r="13" spans="1:11" ht="39.75" customHeight="1">
      <c r="A13" s="252" t="s">
        <v>189</v>
      </c>
      <c r="B13" s="290">
        <v>5</v>
      </c>
      <c r="C13" s="464" t="s">
        <v>24</v>
      </c>
      <c r="D13" s="290">
        <v>1320</v>
      </c>
      <c r="E13" s="290">
        <v>40</v>
      </c>
      <c r="F13" s="464" t="s">
        <v>24</v>
      </c>
      <c r="G13" s="290">
        <v>6080</v>
      </c>
      <c r="H13" s="464" t="s">
        <v>24</v>
      </c>
      <c r="I13" s="464" t="s">
        <v>24</v>
      </c>
      <c r="J13" s="290">
        <v>190</v>
      </c>
      <c r="K13" s="290">
        <v>7635</v>
      </c>
    </row>
    <row r="14" spans="1:11" ht="21.75" customHeight="1">
      <c r="A14" s="252" t="s">
        <v>190</v>
      </c>
      <c r="B14" s="464" t="s">
        <v>24</v>
      </c>
      <c r="C14" s="290">
        <v>210</v>
      </c>
      <c r="D14" s="290">
        <v>3473</v>
      </c>
      <c r="E14" s="290">
        <v>396</v>
      </c>
      <c r="F14" s="464" t="s">
        <v>24</v>
      </c>
      <c r="G14" s="290">
        <v>15192</v>
      </c>
      <c r="H14" s="464" t="s">
        <v>24</v>
      </c>
      <c r="I14" s="464" t="s">
        <v>24</v>
      </c>
      <c r="J14" s="464" t="s">
        <v>24</v>
      </c>
      <c r="K14" s="290">
        <v>19271</v>
      </c>
    </row>
    <row r="15" spans="1:11" ht="22.5" customHeight="1">
      <c r="A15" s="252" t="s">
        <v>191</v>
      </c>
      <c r="B15" s="464" t="s">
        <v>24</v>
      </c>
      <c r="C15" s="464" t="s">
        <v>24</v>
      </c>
      <c r="D15" s="290">
        <v>40</v>
      </c>
      <c r="E15" s="464" t="s">
        <v>24</v>
      </c>
      <c r="F15" s="464" t="s">
        <v>24</v>
      </c>
      <c r="G15" s="290">
        <v>4185</v>
      </c>
      <c r="H15" s="464" t="s">
        <v>24</v>
      </c>
      <c r="I15" s="464" t="s">
        <v>24</v>
      </c>
      <c r="J15" s="464" t="s">
        <v>24</v>
      </c>
      <c r="K15" s="290">
        <v>4225</v>
      </c>
    </row>
    <row r="16" spans="1:11" ht="21.75" customHeight="1">
      <c r="A16" s="252" t="s">
        <v>192</v>
      </c>
      <c r="B16" s="290">
        <v>46038</v>
      </c>
      <c r="C16" s="290">
        <v>103</v>
      </c>
      <c r="D16" s="290">
        <v>39664</v>
      </c>
      <c r="E16" s="290">
        <v>4267</v>
      </c>
      <c r="F16" s="290">
        <v>671</v>
      </c>
      <c r="G16" s="290">
        <v>831156</v>
      </c>
      <c r="H16" s="290">
        <v>206</v>
      </c>
      <c r="I16" s="290">
        <v>8099</v>
      </c>
      <c r="J16" s="290">
        <v>4233</v>
      </c>
      <c r="K16" s="290">
        <v>934437</v>
      </c>
    </row>
    <row r="17" spans="1:11" ht="32.25" customHeight="1">
      <c r="A17" s="252" t="s">
        <v>193</v>
      </c>
      <c r="B17" s="290">
        <v>36456</v>
      </c>
      <c r="C17" s="464" t="s">
        <v>24</v>
      </c>
      <c r="D17" s="290">
        <v>15124</v>
      </c>
      <c r="E17" s="290">
        <v>3363</v>
      </c>
      <c r="F17" s="290">
        <v>52</v>
      </c>
      <c r="G17" s="290">
        <v>470984</v>
      </c>
      <c r="H17" s="290">
        <v>166</v>
      </c>
      <c r="I17" s="290">
        <v>6912</v>
      </c>
      <c r="J17" s="290">
        <v>355</v>
      </c>
      <c r="K17" s="290">
        <v>533412</v>
      </c>
    </row>
    <row r="18" spans="1:11" ht="21.75" customHeight="1">
      <c r="A18" s="252" t="s">
        <v>194</v>
      </c>
      <c r="B18" s="290">
        <v>2924</v>
      </c>
      <c r="C18" s="290">
        <v>12</v>
      </c>
      <c r="D18" s="290">
        <v>3680</v>
      </c>
      <c r="E18" s="290">
        <v>77</v>
      </c>
      <c r="F18" s="290">
        <v>10</v>
      </c>
      <c r="G18" s="290">
        <v>156606</v>
      </c>
      <c r="H18" s="290">
        <v>76</v>
      </c>
      <c r="I18" s="290">
        <v>36298</v>
      </c>
      <c r="J18" s="290">
        <v>301</v>
      </c>
      <c r="K18" s="290">
        <v>199984</v>
      </c>
    </row>
    <row r="19" spans="1:11" ht="22.5" customHeight="1">
      <c r="A19" s="252" t="s">
        <v>195</v>
      </c>
      <c r="B19" s="290">
        <v>62</v>
      </c>
      <c r="C19" s="290">
        <v>7</v>
      </c>
      <c r="D19" s="290">
        <v>5079</v>
      </c>
      <c r="E19" s="290">
        <v>363</v>
      </c>
      <c r="F19" s="464" t="s">
        <v>24</v>
      </c>
      <c r="G19" s="290">
        <v>37555</v>
      </c>
      <c r="H19" s="464" t="s">
        <v>24</v>
      </c>
      <c r="I19" s="290">
        <v>70</v>
      </c>
      <c r="J19" s="290">
        <v>30</v>
      </c>
      <c r="K19" s="290">
        <v>43166</v>
      </c>
    </row>
    <row r="20" spans="1:11" ht="9">
      <c r="A20" s="252" t="s">
        <v>196</v>
      </c>
      <c r="B20" s="290">
        <v>2160</v>
      </c>
      <c r="C20" s="464" t="s">
        <v>24</v>
      </c>
      <c r="D20" s="290">
        <v>1882</v>
      </c>
      <c r="E20" s="290">
        <v>3022</v>
      </c>
      <c r="F20" s="464" t="s">
        <v>24</v>
      </c>
      <c r="G20" s="290">
        <v>22103</v>
      </c>
      <c r="H20" s="290">
        <v>26</v>
      </c>
      <c r="I20" s="464" t="s">
        <v>24</v>
      </c>
      <c r="J20" s="290">
        <v>913</v>
      </c>
      <c r="K20" s="290">
        <v>30106</v>
      </c>
    </row>
    <row r="21" spans="1:11" ht="30.75" customHeight="1">
      <c r="A21" s="252" t="s">
        <v>197</v>
      </c>
      <c r="B21" s="290">
        <v>3562</v>
      </c>
      <c r="C21" s="464" t="s">
        <v>24</v>
      </c>
      <c r="D21" s="290">
        <v>5102</v>
      </c>
      <c r="E21" s="290">
        <v>529</v>
      </c>
      <c r="F21" s="290">
        <v>280</v>
      </c>
      <c r="G21" s="290">
        <v>45046</v>
      </c>
      <c r="H21" s="464" t="s">
        <v>24</v>
      </c>
      <c r="I21" s="290">
        <v>230</v>
      </c>
      <c r="J21" s="290">
        <v>624</v>
      </c>
      <c r="K21" s="290">
        <v>55373</v>
      </c>
    </row>
    <row r="22" spans="1:11" ht="41.25" customHeight="1">
      <c r="A22" s="252" t="s">
        <v>198</v>
      </c>
      <c r="B22" s="290">
        <v>6403</v>
      </c>
      <c r="C22" s="290">
        <v>476</v>
      </c>
      <c r="D22" s="290">
        <v>53137</v>
      </c>
      <c r="E22" s="290">
        <v>6885</v>
      </c>
      <c r="F22" s="290">
        <v>1361</v>
      </c>
      <c r="G22" s="290">
        <v>489239</v>
      </c>
      <c r="H22" s="290">
        <v>613</v>
      </c>
      <c r="I22" s="290">
        <v>57705</v>
      </c>
      <c r="J22" s="290">
        <v>6766</v>
      </c>
      <c r="K22" s="290">
        <v>622585</v>
      </c>
    </row>
    <row r="23" spans="1:11" ht="30.75" customHeight="1">
      <c r="A23" s="252" t="s">
        <v>199</v>
      </c>
      <c r="B23" s="290">
        <v>917</v>
      </c>
      <c r="C23" s="290">
        <v>38</v>
      </c>
      <c r="D23" s="290">
        <v>8126</v>
      </c>
      <c r="E23" s="290">
        <v>558</v>
      </c>
      <c r="F23" s="464" t="s">
        <v>24</v>
      </c>
      <c r="G23" s="290">
        <v>44156</v>
      </c>
      <c r="H23" s="464" t="s">
        <v>24</v>
      </c>
      <c r="I23" s="290">
        <v>45</v>
      </c>
      <c r="J23" s="290">
        <v>435</v>
      </c>
      <c r="K23" s="290">
        <v>54275</v>
      </c>
    </row>
    <row r="24" spans="1:11" ht="9.75" customHeight="1">
      <c r="A24" s="264"/>
      <c r="B24" s="435"/>
      <c r="C24" s="435"/>
      <c r="D24" s="435"/>
      <c r="E24" s="435"/>
      <c r="F24" s="435"/>
      <c r="G24" s="435"/>
      <c r="H24" s="435"/>
      <c r="I24" s="435"/>
      <c r="J24" s="435"/>
      <c r="K24" s="435"/>
    </row>
    <row r="25" spans="1:11" ht="19.5" customHeight="1">
      <c r="A25" s="252"/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  <row r="26" spans="1:11" ht="19.5" customHeight="1">
      <c r="A26" s="252"/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  <row r="27" spans="1:11" ht="19.5" customHeight="1">
      <c r="A27" s="252"/>
      <c r="B27" s="290"/>
      <c r="C27" s="290"/>
      <c r="D27" s="290"/>
      <c r="E27" s="290"/>
      <c r="F27" s="290"/>
      <c r="G27" s="290"/>
      <c r="H27" s="290"/>
      <c r="I27" s="290"/>
      <c r="J27" s="290"/>
      <c r="K27" s="290"/>
    </row>
    <row r="28" ht="15" customHeight="1"/>
    <row r="29" spans="1:11" s="285" customFormat="1" ht="15" customHeight="1">
      <c r="A29" s="284" t="s">
        <v>409</v>
      </c>
      <c r="B29" s="284"/>
      <c r="C29" s="295"/>
      <c r="D29" s="295"/>
      <c r="E29" s="295"/>
      <c r="F29" s="295"/>
      <c r="G29" s="295"/>
      <c r="H29" s="295"/>
      <c r="I29" s="295"/>
      <c r="J29" s="295"/>
      <c r="K29" s="295"/>
    </row>
    <row r="30" spans="1:11" s="285" customFormat="1" ht="15" customHeight="1">
      <c r="A30" s="284"/>
      <c r="B30" s="284"/>
      <c r="C30" s="295"/>
      <c r="D30" s="295"/>
      <c r="E30" s="295"/>
      <c r="F30" s="295"/>
      <c r="G30" s="295"/>
      <c r="H30" s="295"/>
      <c r="I30" s="295"/>
      <c r="J30" s="295"/>
      <c r="K30" s="295"/>
    </row>
    <row r="31" spans="1:11" ht="11.25" customHeight="1">
      <c r="A31" s="288"/>
      <c r="B31" s="288"/>
      <c r="C31" s="296"/>
      <c r="D31" s="296"/>
      <c r="E31" s="296"/>
      <c r="F31" s="296"/>
      <c r="G31" s="296"/>
      <c r="H31" s="296"/>
      <c r="I31" s="296"/>
      <c r="J31" s="296"/>
      <c r="K31" s="296"/>
    </row>
    <row r="32" spans="1:22" ht="32.25" customHeight="1">
      <c r="A32" s="635" t="s">
        <v>391</v>
      </c>
      <c r="B32" s="632" t="s">
        <v>226</v>
      </c>
      <c r="C32" s="632" t="s">
        <v>227</v>
      </c>
      <c r="D32" s="631" t="s">
        <v>50</v>
      </c>
      <c r="E32" s="631"/>
      <c r="F32" s="631"/>
      <c r="G32" s="632" t="s">
        <v>232</v>
      </c>
      <c r="H32" s="632" t="s">
        <v>228</v>
      </c>
      <c r="I32" s="631" t="s">
        <v>49</v>
      </c>
      <c r="J32" s="631"/>
      <c r="K32" s="632" t="s">
        <v>3</v>
      </c>
      <c r="M32" s="297"/>
      <c r="N32" s="297"/>
      <c r="O32" s="297"/>
      <c r="P32" s="297"/>
      <c r="Q32" s="297"/>
      <c r="R32" s="297"/>
      <c r="S32" s="297"/>
      <c r="T32" s="297"/>
      <c r="U32" s="297"/>
      <c r="V32" s="297"/>
    </row>
    <row r="33" spans="1:11" ht="35.25" customHeight="1">
      <c r="A33" s="636"/>
      <c r="B33" s="633"/>
      <c r="C33" s="633"/>
      <c r="D33" s="298" t="s">
        <v>229</v>
      </c>
      <c r="E33" s="298" t="s">
        <v>234</v>
      </c>
      <c r="F33" s="298" t="s">
        <v>231</v>
      </c>
      <c r="G33" s="633"/>
      <c r="H33" s="634"/>
      <c r="I33" s="298" t="s">
        <v>243</v>
      </c>
      <c r="J33" s="298" t="s">
        <v>244</v>
      </c>
      <c r="K33" s="633"/>
    </row>
    <row r="34" spans="1:11" ht="19.5" customHeight="1">
      <c r="A34" s="252" t="s">
        <v>200</v>
      </c>
      <c r="B34" s="290">
        <v>8324</v>
      </c>
      <c r="C34" s="290">
        <v>11</v>
      </c>
      <c r="D34" s="290">
        <v>16343</v>
      </c>
      <c r="E34" s="290">
        <v>1746</v>
      </c>
      <c r="F34" s="290">
        <v>147</v>
      </c>
      <c r="G34" s="290">
        <v>190139</v>
      </c>
      <c r="H34" s="464" t="s">
        <v>24</v>
      </c>
      <c r="I34" s="290">
        <v>967</v>
      </c>
      <c r="J34" s="290">
        <v>3795</v>
      </c>
      <c r="K34" s="290">
        <v>221472</v>
      </c>
    </row>
    <row r="35" spans="1:11" ht="29.25" customHeight="1">
      <c r="A35" s="252" t="s">
        <v>201</v>
      </c>
      <c r="B35" s="290">
        <v>17216</v>
      </c>
      <c r="C35" s="290">
        <v>6039</v>
      </c>
      <c r="D35" s="290">
        <v>189379</v>
      </c>
      <c r="E35" s="290">
        <v>6686</v>
      </c>
      <c r="F35" s="290">
        <v>735</v>
      </c>
      <c r="G35" s="290">
        <v>722923</v>
      </c>
      <c r="H35" s="290">
        <v>773</v>
      </c>
      <c r="I35" s="290">
        <v>5981</v>
      </c>
      <c r="J35" s="290">
        <v>1672</v>
      </c>
      <c r="K35" s="290">
        <v>951404</v>
      </c>
    </row>
    <row r="36" spans="1:11" ht="29.25" customHeight="1">
      <c r="A36" s="252" t="s">
        <v>416</v>
      </c>
      <c r="B36" s="290">
        <v>72687</v>
      </c>
      <c r="C36" s="290">
        <v>993</v>
      </c>
      <c r="D36" s="290">
        <v>28776</v>
      </c>
      <c r="E36" s="290">
        <v>1847</v>
      </c>
      <c r="F36" s="290">
        <v>12596</v>
      </c>
      <c r="G36" s="290">
        <v>160789</v>
      </c>
      <c r="H36" s="290">
        <v>50</v>
      </c>
      <c r="I36" s="290">
        <v>65903</v>
      </c>
      <c r="J36" s="290">
        <v>15118</v>
      </c>
      <c r="K36" s="290">
        <v>358759</v>
      </c>
    </row>
    <row r="37" spans="1:11" s="285" customFormat="1" ht="21" customHeight="1">
      <c r="A37" s="252" t="s">
        <v>203</v>
      </c>
      <c r="B37" s="290">
        <v>18437</v>
      </c>
      <c r="C37" s="290">
        <v>0</v>
      </c>
      <c r="D37" s="290">
        <v>16967</v>
      </c>
      <c r="E37" s="290">
        <v>144</v>
      </c>
      <c r="F37" s="290">
        <v>11</v>
      </c>
      <c r="G37" s="290">
        <v>759908</v>
      </c>
      <c r="H37" s="464" t="s">
        <v>24</v>
      </c>
      <c r="I37" s="290">
        <v>15646</v>
      </c>
      <c r="J37" s="290">
        <v>0</v>
      </c>
      <c r="K37" s="290">
        <v>811113</v>
      </c>
    </row>
    <row r="38" spans="1:11" s="285" customFormat="1" ht="22.5" customHeight="1">
      <c r="A38" s="252" t="s">
        <v>204</v>
      </c>
      <c r="B38" s="290">
        <v>41864</v>
      </c>
      <c r="C38" s="290">
        <v>1559</v>
      </c>
      <c r="D38" s="290">
        <v>331438</v>
      </c>
      <c r="E38" s="290">
        <v>58</v>
      </c>
      <c r="F38" s="290">
        <v>8005</v>
      </c>
      <c r="G38" s="290">
        <v>239924</v>
      </c>
      <c r="H38" s="464" t="s">
        <v>24</v>
      </c>
      <c r="I38" s="290">
        <v>44162</v>
      </c>
      <c r="J38" s="290">
        <v>56905</v>
      </c>
      <c r="K38" s="290">
        <v>723915</v>
      </c>
    </row>
    <row r="39" spans="1:11" ht="30.75" customHeight="1">
      <c r="A39" s="252" t="s">
        <v>205</v>
      </c>
      <c r="B39" s="290">
        <v>500</v>
      </c>
      <c r="C39" s="464" t="s">
        <v>24</v>
      </c>
      <c r="D39" s="290">
        <v>3381</v>
      </c>
      <c r="E39" s="290">
        <v>1040</v>
      </c>
      <c r="F39" s="464" t="s">
        <v>24</v>
      </c>
      <c r="G39" s="290">
        <v>28871</v>
      </c>
      <c r="H39" s="464" t="s">
        <v>24</v>
      </c>
      <c r="I39" s="464" t="s">
        <v>24</v>
      </c>
      <c r="J39" s="290">
        <v>78</v>
      </c>
      <c r="K39" s="290">
        <v>33870</v>
      </c>
    </row>
    <row r="40" spans="1:11" ht="41.25" customHeight="1">
      <c r="A40" s="252" t="s">
        <v>206</v>
      </c>
      <c r="B40" s="290">
        <v>2260</v>
      </c>
      <c r="C40" s="464" t="s">
        <v>24</v>
      </c>
      <c r="D40" s="290">
        <v>200</v>
      </c>
      <c r="E40" s="464" t="s">
        <v>24</v>
      </c>
      <c r="F40" s="290">
        <v>592</v>
      </c>
      <c r="G40" s="290">
        <v>29503</v>
      </c>
      <c r="H40" s="464" t="s">
        <v>24</v>
      </c>
      <c r="I40" s="290">
        <v>2490</v>
      </c>
      <c r="J40" s="290">
        <v>1173</v>
      </c>
      <c r="K40" s="290">
        <v>36218</v>
      </c>
    </row>
    <row r="41" spans="1:11" ht="12.75" customHeight="1">
      <c r="A41" s="252" t="s">
        <v>207</v>
      </c>
      <c r="B41" s="464" t="s">
        <v>24</v>
      </c>
      <c r="C41" s="464" t="s">
        <v>24</v>
      </c>
      <c r="D41" s="290">
        <v>901</v>
      </c>
      <c r="E41" s="464" t="s">
        <v>24</v>
      </c>
      <c r="F41" s="464" t="s">
        <v>24</v>
      </c>
      <c r="G41" s="290">
        <v>19203</v>
      </c>
      <c r="H41" s="290">
        <v>218</v>
      </c>
      <c r="I41" s="464" t="s">
        <v>24</v>
      </c>
      <c r="J41" s="290">
        <v>160</v>
      </c>
      <c r="K41" s="290">
        <v>20482</v>
      </c>
    </row>
    <row r="42" spans="1:11" ht="79.5" customHeight="1">
      <c r="A42" s="252" t="s">
        <v>331</v>
      </c>
      <c r="B42" s="290">
        <v>2749</v>
      </c>
      <c r="C42" s="290">
        <v>387</v>
      </c>
      <c r="D42" s="290">
        <v>3316</v>
      </c>
      <c r="E42" s="290">
        <v>54</v>
      </c>
      <c r="F42" s="290">
        <v>137</v>
      </c>
      <c r="G42" s="290">
        <v>109031</v>
      </c>
      <c r="H42" s="464" t="s">
        <v>24</v>
      </c>
      <c r="I42" s="290">
        <v>3203</v>
      </c>
      <c r="J42" s="290">
        <v>300</v>
      </c>
      <c r="K42" s="290">
        <v>119177</v>
      </c>
    </row>
    <row r="43" spans="1:11" ht="51" customHeight="1">
      <c r="A43" s="252" t="s">
        <v>209</v>
      </c>
      <c r="B43" s="290">
        <v>94</v>
      </c>
      <c r="C43" s="464" t="s">
        <v>24</v>
      </c>
      <c r="D43" s="290">
        <v>2245</v>
      </c>
      <c r="E43" s="290">
        <v>181</v>
      </c>
      <c r="F43" s="290">
        <v>310</v>
      </c>
      <c r="G43" s="290">
        <v>13969</v>
      </c>
      <c r="H43" s="464" t="s">
        <v>24</v>
      </c>
      <c r="I43" s="290">
        <v>364</v>
      </c>
      <c r="J43" s="290">
        <v>5354</v>
      </c>
      <c r="K43" s="290">
        <v>22517</v>
      </c>
    </row>
    <row r="44" spans="1:11" ht="48.75" customHeight="1">
      <c r="A44" s="252" t="s">
        <v>318</v>
      </c>
      <c r="B44" s="290">
        <v>2658</v>
      </c>
      <c r="C44" s="464" t="s">
        <v>24</v>
      </c>
      <c r="D44" s="464" t="s">
        <v>24</v>
      </c>
      <c r="E44" s="464" t="s">
        <v>24</v>
      </c>
      <c r="F44" s="464" t="s">
        <v>24</v>
      </c>
      <c r="G44" s="290">
        <v>171426</v>
      </c>
      <c r="H44" s="464" t="s">
        <v>24</v>
      </c>
      <c r="I44" s="290">
        <v>400</v>
      </c>
      <c r="J44" s="290">
        <v>30</v>
      </c>
      <c r="K44" s="290">
        <v>174514</v>
      </c>
    </row>
    <row r="45" spans="1:11" s="299" customFormat="1" ht="24" customHeight="1">
      <c r="A45" s="252" t="s">
        <v>210</v>
      </c>
      <c r="B45" s="464" t="s">
        <v>24</v>
      </c>
      <c r="C45" s="464" t="s">
        <v>24</v>
      </c>
      <c r="D45" s="464" t="s">
        <v>24</v>
      </c>
      <c r="E45" s="290">
        <v>154</v>
      </c>
      <c r="F45" s="290">
        <v>0</v>
      </c>
      <c r="G45" s="290">
        <v>2391</v>
      </c>
      <c r="H45" s="464" t="s">
        <v>24</v>
      </c>
      <c r="I45" s="464" t="s">
        <v>24</v>
      </c>
      <c r="J45" s="464" t="s">
        <v>24</v>
      </c>
      <c r="K45" s="290">
        <v>2545</v>
      </c>
    </row>
    <row r="46" spans="1:11" ht="10.5" customHeight="1">
      <c r="A46" s="252" t="s">
        <v>211</v>
      </c>
      <c r="B46" s="290">
        <v>30592</v>
      </c>
      <c r="C46" s="464" t="s">
        <v>24</v>
      </c>
      <c r="D46" s="290">
        <v>16461</v>
      </c>
      <c r="E46" s="290">
        <v>8688</v>
      </c>
      <c r="F46" s="290">
        <v>458</v>
      </c>
      <c r="G46" s="290">
        <v>162838</v>
      </c>
      <c r="H46" s="290">
        <v>6</v>
      </c>
      <c r="I46" s="290">
        <v>27015</v>
      </c>
      <c r="J46" s="290">
        <v>2389</v>
      </c>
      <c r="K46" s="290">
        <v>248447</v>
      </c>
    </row>
    <row r="47" spans="1:11" ht="10.5" customHeight="1">
      <c r="A47" s="252" t="s">
        <v>212</v>
      </c>
      <c r="B47" s="290">
        <v>410226</v>
      </c>
      <c r="C47" s="290">
        <v>5328</v>
      </c>
      <c r="D47" s="290">
        <v>143174</v>
      </c>
      <c r="E47" s="290">
        <v>18839</v>
      </c>
      <c r="F47" s="290">
        <v>8484</v>
      </c>
      <c r="G47" s="290">
        <v>53771</v>
      </c>
      <c r="H47" s="290">
        <v>1495</v>
      </c>
      <c r="I47" s="290">
        <v>38142</v>
      </c>
      <c r="J47" s="290">
        <v>34283</v>
      </c>
      <c r="K47" s="290">
        <v>713742</v>
      </c>
    </row>
    <row r="48" spans="1:11" ht="19.5" customHeight="1">
      <c r="A48" s="252" t="s">
        <v>213</v>
      </c>
      <c r="B48" s="290">
        <v>25759</v>
      </c>
      <c r="C48" s="290">
        <v>51</v>
      </c>
      <c r="D48" s="290">
        <v>31808</v>
      </c>
      <c r="E48" s="290">
        <v>302</v>
      </c>
      <c r="F48" s="290">
        <v>1060</v>
      </c>
      <c r="G48" s="290">
        <v>65508</v>
      </c>
      <c r="H48" s="290">
        <v>374</v>
      </c>
      <c r="I48" s="290">
        <v>2214</v>
      </c>
      <c r="J48" s="290">
        <v>7028</v>
      </c>
      <c r="K48" s="290">
        <v>134104</v>
      </c>
    </row>
    <row r="49" spans="1:11" ht="51" customHeight="1">
      <c r="A49" s="252" t="s">
        <v>422</v>
      </c>
      <c r="B49" s="290">
        <v>55</v>
      </c>
      <c r="C49" s="290">
        <v>88</v>
      </c>
      <c r="D49" s="290">
        <v>232</v>
      </c>
      <c r="E49" s="290">
        <v>115</v>
      </c>
      <c r="F49" s="464" t="s">
        <v>24</v>
      </c>
      <c r="G49" s="290">
        <v>4143</v>
      </c>
      <c r="H49" s="290">
        <v>9</v>
      </c>
      <c r="I49" s="464" t="s">
        <v>24</v>
      </c>
      <c r="J49" s="290">
        <v>17</v>
      </c>
      <c r="K49" s="290">
        <v>4659</v>
      </c>
    </row>
    <row r="50" spans="1:11" s="300" customFormat="1" ht="10.5" customHeight="1">
      <c r="A50" s="291"/>
      <c r="B50" s="292"/>
      <c r="C50" s="292"/>
      <c r="D50" s="292"/>
      <c r="E50" s="292"/>
      <c r="F50" s="292"/>
      <c r="G50" s="292"/>
      <c r="H50" s="292"/>
      <c r="I50" s="292"/>
      <c r="J50" s="292"/>
      <c r="K50" s="292"/>
    </row>
    <row r="51" spans="1:11" s="300" customFormat="1" ht="11.25" customHeight="1">
      <c r="A51" s="252" t="s">
        <v>3</v>
      </c>
      <c r="B51" s="293">
        <v>745101</v>
      </c>
      <c r="C51" s="293">
        <v>15302</v>
      </c>
      <c r="D51" s="293">
        <v>923647</v>
      </c>
      <c r="E51" s="293">
        <v>57497</v>
      </c>
      <c r="F51" s="293">
        <v>37306</v>
      </c>
      <c r="G51" s="293">
        <v>4567396</v>
      </c>
      <c r="H51" s="293">
        <v>4179</v>
      </c>
      <c r="I51" s="293">
        <v>317885</v>
      </c>
      <c r="J51" s="293">
        <v>142919</v>
      </c>
      <c r="K51" s="293">
        <v>6811232</v>
      </c>
    </row>
    <row r="52" spans="1:11" ht="9.75" customHeight="1">
      <c r="A52" s="266"/>
      <c r="B52" s="301"/>
      <c r="C52" s="301"/>
      <c r="D52" s="301"/>
      <c r="E52" s="301"/>
      <c r="F52" s="301"/>
      <c r="G52" s="301"/>
      <c r="H52" s="301"/>
      <c r="I52" s="301"/>
      <c r="J52" s="301"/>
      <c r="K52" s="301"/>
    </row>
    <row r="53" spans="1:11" ht="9.75" customHeigh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</row>
    <row r="57" spans="2:11" ht="9">
      <c r="B57" s="394"/>
      <c r="C57" s="394"/>
      <c r="D57" s="394"/>
      <c r="E57" s="394"/>
      <c r="F57" s="394"/>
      <c r="G57" s="394"/>
      <c r="H57" s="394"/>
      <c r="I57" s="394"/>
      <c r="J57" s="394"/>
      <c r="K57" s="394"/>
    </row>
    <row r="58" spans="2:11" ht="9">
      <c r="B58" s="394"/>
      <c r="C58" s="394"/>
      <c r="D58" s="394"/>
      <c r="E58" s="394"/>
      <c r="F58" s="394"/>
      <c r="G58" s="394"/>
      <c r="H58" s="394"/>
      <c r="I58" s="394"/>
      <c r="J58" s="394"/>
      <c r="K58" s="394"/>
    </row>
    <row r="59" spans="2:11" ht="9">
      <c r="B59" s="394"/>
      <c r="C59" s="394"/>
      <c r="D59" s="394"/>
      <c r="E59" s="394"/>
      <c r="F59" s="394"/>
      <c r="G59" s="394"/>
      <c r="H59" s="394"/>
      <c r="I59" s="394"/>
      <c r="J59" s="394"/>
      <c r="K59" s="394"/>
    </row>
  </sheetData>
  <mergeCells count="16">
    <mergeCell ref="G32:G33"/>
    <mergeCell ref="H32:H33"/>
    <mergeCell ref="I32:J32"/>
    <mergeCell ref="K32:K33"/>
    <mergeCell ref="A32:A33"/>
    <mergeCell ref="B32:B33"/>
    <mergeCell ref="C32:C33"/>
    <mergeCell ref="D32:F32"/>
    <mergeCell ref="I5:J5"/>
    <mergeCell ref="K5:K6"/>
    <mergeCell ref="H5:H6"/>
    <mergeCell ref="A5:A6"/>
    <mergeCell ref="B5:B6"/>
    <mergeCell ref="C5:C6"/>
    <mergeCell ref="D5:F5"/>
    <mergeCell ref="G5:G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rowBreaks count="1" manualBreakCount="1">
    <brk id="2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G15" sqref="G15"/>
    </sheetView>
  </sheetViews>
  <sheetFormatPr defaultColWidth="9.33203125" defaultRowHeight="11.25"/>
  <cols>
    <col min="1" max="1" width="30.83203125" style="2" customWidth="1"/>
    <col min="2" max="8" width="9.16015625" style="2" customWidth="1"/>
    <col min="9" max="9" width="10.33203125" style="2" customWidth="1"/>
    <col min="10" max="16384" width="9.33203125" style="2" customWidth="1"/>
  </cols>
  <sheetData>
    <row r="1" ht="15" customHeight="1"/>
    <row r="2" spans="1:9" s="4" customFormat="1" ht="15" customHeight="1">
      <c r="A2" s="15" t="s">
        <v>338</v>
      </c>
      <c r="B2" s="3"/>
      <c r="C2" s="3"/>
      <c r="D2" s="3"/>
      <c r="E2" s="3"/>
      <c r="F2" s="3"/>
      <c r="G2" s="3"/>
      <c r="H2" s="3"/>
      <c r="I2" s="3"/>
    </row>
    <row r="3" spans="1:9" s="4" customFormat="1" ht="15" customHeight="1">
      <c r="A3" s="15"/>
      <c r="B3" s="3"/>
      <c r="C3" s="3"/>
      <c r="D3" s="3"/>
      <c r="E3" s="3"/>
      <c r="F3" s="3"/>
      <c r="G3" s="3"/>
      <c r="H3" s="3"/>
      <c r="I3" s="3"/>
    </row>
    <row r="4" spans="1:9" s="7" customFormat="1" ht="15" customHeight="1">
      <c r="A4" s="5"/>
      <c r="B4" s="6"/>
      <c r="C4" s="6"/>
      <c r="D4" s="6"/>
      <c r="E4" s="6"/>
      <c r="F4" s="6"/>
      <c r="G4" s="6"/>
      <c r="H4" s="6"/>
      <c r="I4" s="6"/>
    </row>
    <row r="5" spans="1:9" ht="21" customHeight="1">
      <c r="A5" s="504" t="s">
        <v>35</v>
      </c>
      <c r="B5" s="507" t="s">
        <v>36</v>
      </c>
      <c r="C5" s="507"/>
      <c r="D5" s="507"/>
      <c r="E5" s="507"/>
      <c r="F5" s="507" t="s">
        <v>30</v>
      </c>
      <c r="G5" s="507"/>
      <c r="H5" s="507"/>
      <c r="I5" s="507"/>
    </row>
    <row r="6" spans="1:9" ht="30.75" customHeight="1">
      <c r="A6" s="499"/>
      <c r="B6" s="54" t="s">
        <v>37</v>
      </c>
      <c r="C6" s="54" t="s">
        <v>38</v>
      </c>
      <c r="D6" s="54" t="s">
        <v>39</v>
      </c>
      <c r="E6" s="54" t="s">
        <v>3</v>
      </c>
      <c r="F6" s="54" t="s">
        <v>37</v>
      </c>
      <c r="G6" s="54" t="s">
        <v>38</v>
      </c>
      <c r="H6" s="54" t="s">
        <v>39</v>
      </c>
      <c r="I6" s="54" t="s">
        <v>3</v>
      </c>
    </row>
    <row r="7" spans="1:9" ht="19.5" customHeight="1">
      <c r="A7" s="26" t="s">
        <v>11</v>
      </c>
      <c r="B7" s="8"/>
      <c r="C7" s="8"/>
      <c r="D7" s="69"/>
      <c r="E7" s="69"/>
      <c r="F7" s="8"/>
      <c r="G7" s="8"/>
      <c r="H7" s="8"/>
      <c r="I7" s="8"/>
    </row>
    <row r="8" spans="1:9" ht="9.75" customHeight="1">
      <c r="A8" s="48" t="s">
        <v>1</v>
      </c>
      <c r="B8" s="18">
        <v>877</v>
      </c>
      <c r="C8" s="18">
        <v>723</v>
      </c>
      <c r="D8" s="18">
        <v>613</v>
      </c>
      <c r="E8" s="18">
        <v>2213</v>
      </c>
      <c r="F8" s="22">
        <v>-19.1</v>
      </c>
      <c r="G8" s="22">
        <v>-24.4</v>
      </c>
      <c r="H8" s="22">
        <v>122.1</v>
      </c>
      <c r="I8" s="22">
        <v>-4.4</v>
      </c>
    </row>
    <row r="9" spans="1:9" ht="9.75" customHeight="1">
      <c r="A9" s="48" t="s">
        <v>40</v>
      </c>
      <c r="B9" s="18">
        <v>611</v>
      </c>
      <c r="C9" s="18">
        <v>577</v>
      </c>
      <c r="D9" s="18">
        <v>569</v>
      </c>
      <c r="E9" s="18">
        <v>1757</v>
      </c>
      <c r="F9" s="22">
        <v>-29.5</v>
      </c>
      <c r="G9" s="22">
        <v>-25.2</v>
      </c>
      <c r="H9" s="22">
        <v>151.8</v>
      </c>
      <c r="I9" s="22">
        <v>-5.7</v>
      </c>
    </row>
    <row r="10" spans="1:9" ht="9.75" customHeight="1">
      <c r="A10" s="48" t="s">
        <v>9</v>
      </c>
      <c r="B10" s="18">
        <v>266</v>
      </c>
      <c r="C10" s="18">
        <v>146</v>
      </c>
      <c r="D10" s="18">
        <v>44</v>
      </c>
      <c r="E10" s="18">
        <v>456</v>
      </c>
      <c r="F10" s="22">
        <v>22.6</v>
      </c>
      <c r="G10" s="22">
        <v>-21.1</v>
      </c>
      <c r="H10" s="22">
        <v>-12</v>
      </c>
      <c r="I10" s="22">
        <v>0.9</v>
      </c>
    </row>
    <row r="11" spans="1:9" s="70" customFormat="1" ht="9.75" customHeight="1">
      <c r="A11" s="48" t="s">
        <v>41</v>
      </c>
      <c r="B11" s="18">
        <v>256</v>
      </c>
      <c r="C11" s="18">
        <v>2579</v>
      </c>
      <c r="D11" s="18">
        <v>2849</v>
      </c>
      <c r="E11" s="18">
        <v>5684</v>
      </c>
      <c r="F11" s="22">
        <v>33.3</v>
      </c>
      <c r="G11" s="22">
        <v>3.2</v>
      </c>
      <c r="H11" s="22">
        <v>0.3</v>
      </c>
      <c r="I11" s="22">
        <v>2.7</v>
      </c>
    </row>
    <row r="12" spans="1:9" s="1" customFormat="1" ht="9.75" customHeight="1">
      <c r="A12" s="71" t="s">
        <v>7</v>
      </c>
      <c r="B12" s="72">
        <v>1133</v>
      </c>
      <c r="C12" s="72">
        <v>3302</v>
      </c>
      <c r="D12" s="72">
        <v>3462</v>
      </c>
      <c r="E12" s="72">
        <v>7897</v>
      </c>
      <c r="F12" s="30">
        <v>-11.2</v>
      </c>
      <c r="G12" s="30">
        <v>-4.5</v>
      </c>
      <c r="H12" s="30">
        <v>11.1</v>
      </c>
      <c r="I12" s="30">
        <v>0.6</v>
      </c>
    </row>
    <row r="13" spans="1:9" ht="9.75" customHeight="1">
      <c r="A13" s="16" t="s">
        <v>42</v>
      </c>
      <c r="B13" s="27" t="s">
        <v>24</v>
      </c>
      <c r="C13" s="27" t="s">
        <v>24</v>
      </c>
      <c r="D13" s="27" t="s">
        <v>24</v>
      </c>
      <c r="E13" s="27">
        <v>3627</v>
      </c>
      <c r="F13" s="27" t="s">
        <v>24</v>
      </c>
      <c r="G13" s="27" t="s">
        <v>24</v>
      </c>
      <c r="H13" s="27" t="s">
        <v>24</v>
      </c>
      <c r="I13" s="22">
        <v>0.9</v>
      </c>
    </row>
    <row r="14" spans="1:9" ht="9.75" customHeight="1">
      <c r="A14" s="28" t="s">
        <v>3</v>
      </c>
      <c r="B14" s="29" t="s">
        <v>24</v>
      </c>
      <c r="C14" s="29" t="s">
        <v>24</v>
      </c>
      <c r="D14" s="29" t="s">
        <v>24</v>
      </c>
      <c r="E14" s="29">
        <v>11524</v>
      </c>
      <c r="F14" s="29" t="s">
        <v>24</v>
      </c>
      <c r="G14" s="29" t="s">
        <v>24</v>
      </c>
      <c r="H14" s="29" t="s">
        <v>24</v>
      </c>
      <c r="I14" s="30">
        <v>0.7</v>
      </c>
    </row>
    <row r="15" spans="1:9" ht="19.5" customHeight="1">
      <c r="A15" s="26" t="s">
        <v>34</v>
      </c>
      <c r="B15" s="8"/>
      <c r="C15" s="8"/>
      <c r="D15" s="69"/>
      <c r="E15" s="69"/>
      <c r="F15" s="8"/>
      <c r="G15" s="8"/>
      <c r="H15" s="8"/>
      <c r="I15" s="8"/>
    </row>
    <row r="16" spans="1:9" ht="9.75" customHeight="1">
      <c r="A16" s="48" t="s">
        <v>1</v>
      </c>
      <c r="B16" s="73">
        <v>713</v>
      </c>
      <c r="C16" s="73">
        <v>1313</v>
      </c>
      <c r="D16" s="73">
        <v>330</v>
      </c>
      <c r="E16" s="73">
        <v>2356</v>
      </c>
      <c r="F16" s="39">
        <v>-18.700114025085526</v>
      </c>
      <c r="G16" s="39">
        <v>81.60442600276625</v>
      </c>
      <c r="H16" s="39">
        <v>-46.166394779771615</v>
      </c>
      <c r="I16" s="39">
        <v>6.461816538635333</v>
      </c>
    </row>
    <row r="17" spans="1:9" ht="9.75" customHeight="1">
      <c r="A17" s="48" t="s">
        <v>40</v>
      </c>
      <c r="B17" s="73">
        <v>439</v>
      </c>
      <c r="C17" s="73">
        <v>1149</v>
      </c>
      <c r="D17" s="73">
        <v>298</v>
      </c>
      <c r="E17" s="59">
        <v>1886</v>
      </c>
      <c r="F17" s="39">
        <v>-28.150572831423887</v>
      </c>
      <c r="G17" s="39">
        <v>99.13344887348353</v>
      </c>
      <c r="H17" s="39">
        <v>-47.6274165202109</v>
      </c>
      <c r="I17" s="39">
        <v>7.34206033010814</v>
      </c>
    </row>
    <row r="18" spans="1:9" ht="9.75" customHeight="1">
      <c r="A18" s="48" t="s">
        <v>9</v>
      </c>
      <c r="B18" s="73">
        <v>274</v>
      </c>
      <c r="C18" s="73">
        <v>164</v>
      </c>
      <c r="D18" s="73">
        <v>32</v>
      </c>
      <c r="E18" s="59">
        <v>470</v>
      </c>
      <c r="F18" s="39">
        <v>3.0075187969924855</v>
      </c>
      <c r="G18" s="39">
        <v>12.328767123287676</v>
      </c>
      <c r="H18" s="39">
        <v>-27.272727272727266</v>
      </c>
      <c r="I18" s="39">
        <v>3.0701754385964932</v>
      </c>
    </row>
    <row r="19" spans="1:9" s="70" customFormat="1" ht="9.75" customHeight="1">
      <c r="A19" s="48" t="s">
        <v>41</v>
      </c>
      <c r="B19" s="73">
        <v>274</v>
      </c>
      <c r="C19" s="73">
        <v>2869</v>
      </c>
      <c r="D19" s="73">
        <v>3096</v>
      </c>
      <c r="E19" s="59">
        <v>6239</v>
      </c>
      <c r="F19" s="39">
        <v>7.03125</v>
      </c>
      <c r="G19" s="39">
        <v>11.24466847615355</v>
      </c>
      <c r="H19" s="39">
        <v>8.669708669708669</v>
      </c>
      <c r="I19" s="39">
        <v>9.76425052779733</v>
      </c>
    </row>
    <row r="20" spans="1:9" s="1" customFormat="1" ht="9.75" customHeight="1">
      <c r="A20" s="71" t="s">
        <v>7</v>
      </c>
      <c r="B20" s="74">
        <v>987</v>
      </c>
      <c r="C20" s="74">
        <v>4182</v>
      </c>
      <c r="D20" s="74">
        <v>3426</v>
      </c>
      <c r="E20" s="74">
        <v>8595</v>
      </c>
      <c r="F20" s="32">
        <v>-12.886142983230371</v>
      </c>
      <c r="G20" s="32">
        <v>26.65051483949121</v>
      </c>
      <c r="H20" s="32">
        <v>-1.0398613518197664</v>
      </c>
      <c r="I20" s="32">
        <v>8.838799544130694</v>
      </c>
    </row>
    <row r="21" spans="1:9" ht="9.75" customHeight="1">
      <c r="A21" s="16" t="s">
        <v>42</v>
      </c>
      <c r="B21" s="27" t="s">
        <v>24</v>
      </c>
      <c r="C21" s="27" t="s">
        <v>24</v>
      </c>
      <c r="D21" s="27" t="s">
        <v>24</v>
      </c>
      <c r="E21" s="27">
        <v>3865</v>
      </c>
      <c r="F21" s="27" t="s">
        <v>24</v>
      </c>
      <c r="G21" s="27" t="s">
        <v>24</v>
      </c>
      <c r="H21" s="27" t="s">
        <v>24</v>
      </c>
      <c r="I21" s="39">
        <v>6.56189688447752</v>
      </c>
    </row>
    <row r="22" spans="1:9" ht="9.75" customHeight="1">
      <c r="A22" s="28" t="s">
        <v>3</v>
      </c>
      <c r="B22" s="29" t="s">
        <v>24</v>
      </c>
      <c r="C22" s="29" t="s">
        <v>24</v>
      </c>
      <c r="D22" s="29" t="s">
        <v>24</v>
      </c>
      <c r="E22" s="29">
        <v>12460</v>
      </c>
      <c r="F22" s="29" t="s">
        <v>24</v>
      </c>
      <c r="G22" s="29" t="s">
        <v>24</v>
      </c>
      <c r="H22" s="29" t="s">
        <v>24</v>
      </c>
      <c r="I22" s="32">
        <v>8.122179798681017</v>
      </c>
    </row>
    <row r="23" spans="1:9" ht="19.5" customHeight="1">
      <c r="A23" s="26" t="s">
        <v>15</v>
      </c>
      <c r="B23" s="8"/>
      <c r="C23" s="8"/>
      <c r="D23" s="69"/>
      <c r="E23" s="69"/>
      <c r="F23" s="8"/>
      <c r="G23" s="8"/>
      <c r="H23" s="8"/>
      <c r="I23" s="8"/>
    </row>
    <row r="24" spans="1:9" ht="9.75" customHeight="1">
      <c r="A24" s="48" t="s">
        <v>1</v>
      </c>
      <c r="B24" s="73">
        <v>734</v>
      </c>
      <c r="C24" s="73">
        <v>1561</v>
      </c>
      <c r="D24" s="73">
        <v>198</v>
      </c>
      <c r="E24" s="73">
        <v>2493</v>
      </c>
      <c r="F24" s="39">
        <f>+((B24/B16)*100)-100</f>
        <v>2.9453015427769884</v>
      </c>
      <c r="G24" s="39">
        <f>+((C24/C16)*100)-100</f>
        <v>18.888042650418882</v>
      </c>
      <c r="H24" s="39">
        <f>+((D24/D16)*100)-100</f>
        <v>-40</v>
      </c>
      <c r="I24" s="39">
        <f>+((E24/E16)*100)-100</f>
        <v>5.814940577249587</v>
      </c>
    </row>
    <row r="25" spans="1:9" ht="9.75" customHeight="1">
      <c r="A25" s="48" t="s">
        <v>40</v>
      </c>
      <c r="B25" s="73">
        <v>570</v>
      </c>
      <c r="C25" s="73">
        <v>1227</v>
      </c>
      <c r="D25" s="73">
        <v>126</v>
      </c>
      <c r="E25" s="59">
        <v>1923</v>
      </c>
      <c r="F25" s="39">
        <f aca="true" t="shared" si="0" ref="F25:H28">+((B25/B17)*100)-100</f>
        <v>29.840546697038718</v>
      </c>
      <c r="G25" s="39">
        <f t="shared" si="0"/>
        <v>6.788511749347251</v>
      </c>
      <c r="H25" s="39">
        <f t="shared" si="0"/>
        <v>-57.718120805369125</v>
      </c>
      <c r="I25" s="39">
        <f aca="true" t="shared" si="1" ref="I25:I30">+((E25/E17)*100)-100</f>
        <v>1.9618239660657508</v>
      </c>
    </row>
    <row r="26" spans="1:9" ht="9.75" customHeight="1">
      <c r="A26" s="48" t="s">
        <v>9</v>
      </c>
      <c r="B26" s="73">
        <v>164</v>
      </c>
      <c r="C26" s="73">
        <v>334</v>
      </c>
      <c r="D26" s="73">
        <v>72</v>
      </c>
      <c r="E26" s="59">
        <v>570</v>
      </c>
      <c r="F26" s="39">
        <f t="shared" si="0"/>
        <v>-40.145985401459846</v>
      </c>
      <c r="G26" s="39">
        <f t="shared" si="0"/>
        <v>103.65853658536585</v>
      </c>
      <c r="H26" s="39">
        <f t="shared" si="0"/>
        <v>125</v>
      </c>
      <c r="I26" s="39">
        <f t="shared" si="1"/>
        <v>21.27659574468086</v>
      </c>
    </row>
    <row r="27" spans="1:9" s="70" customFormat="1" ht="9.75" customHeight="1">
      <c r="A27" s="48" t="s">
        <v>41</v>
      </c>
      <c r="B27" s="73">
        <v>347</v>
      </c>
      <c r="C27" s="73">
        <v>3285</v>
      </c>
      <c r="D27" s="73">
        <v>3029</v>
      </c>
      <c r="E27" s="59">
        <f>+B27+C27+D27</f>
        <v>6661</v>
      </c>
      <c r="F27" s="39">
        <f t="shared" si="0"/>
        <v>26.642335766423358</v>
      </c>
      <c r="G27" s="39">
        <f t="shared" si="0"/>
        <v>14.499825723248534</v>
      </c>
      <c r="H27" s="39">
        <f t="shared" si="0"/>
        <v>-2.1640826873384924</v>
      </c>
      <c r="I27" s="39">
        <f t="shared" si="1"/>
        <v>6.7639044718704895</v>
      </c>
    </row>
    <row r="28" spans="1:9" s="1" customFormat="1" ht="9.75" customHeight="1">
      <c r="A28" s="71" t="s">
        <v>7</v>
      </c>
      <c r="B28" s="74">
        <f>+B24+B27</f>
        <v>1081</v>
      </c>
      <c r="C28" s="74">
        <f>+C24+C27</f>
        <v>4846</v>
      </c>
      <c r="D28" s="74">
        <f>+D24+D27</f>
        <v>3227</v>
      </c>
      <c r="E28" s="74">
        <f>+E24+E27</f>
        <v>9154</v>
      </c>
      <c r="F28" s="32">
        <f t="shared" si="0"/>
        <v>9.523809523809533</v>
      </c>
      <c r="G28" s="32">
        <f t="shared" si="0"/>
        <v>15.877570540411284</v>
      </c>
      <c r="H28" s="32">
        <f t="shared" si="0"/>
        <v>-5.808523058960887</v>
      </c>
      <c r="I28" s="32">
        <f t="shared" si="1"/>
        <v>6.503781268179168</v>
      </c>
    </row>
    <row r="29" spans="1:9" ht="9.75" customHeight="1">
      <c r="A29" s="16" t="s">
        <v>42</v>
      </c>
      <c r="B29" s="27" t="s">
        <v>24</v>
      </c>
      <c r="C29" s="27" t="s">
        <v>24</v>
      </c>
      <c r="D29" s="27" t="s">
        <v>24</v>
      </c>
      <c r="E29" s="27">
        <v>4418</v>
      </c>
      <c r="F29" s="27" t="s">
        <v>24</v>
      </c>
      <c r="G29" s="27" t="s">
        <v>24</v>
      </c>
      <c r="H29" s="27" t="s">
        <v>24</v>
      </c>
      <c r="I29" s="39">
        <f t="shared" si="1"/>
        <v>14.307891332470902</v>
      </c>
    </row>
    <row r="30" spans="1:9" ht="9.75" customHeight="1">
      <c r="A30" s="28" t="s">
        <v>3</v>
      </c>
      <c r="B30" s="29" t="s">
        <v>24</v>
      </c>
      <c r="C30" s="29" t="s">
        <v>24</v>
      </c>
      <c r="D30" s="29" t="s">
        <v>24</v>
      </c>
      <c r="E30" s="29">
        <f>+E28+E29</f>
        <v>13572</v>
      </c>
      <c r="F30" s="29" t="s">
        <v>24</v>
      </c>
      <c r="G30" s="29" t="s">
        <v>24</v>
      </c>
      <c r="H30" s="29" t="s">
        <v>24</v>
      </c>
      <c r="I30" s="32">
        <f t="shared" si="1"/>
        <v>8.924558587479936</v>
      </c>
    </row>
    <row r="31" spans="1:9" ht="9" customHeight="1">
      <c r="A31" s="14"/>
      <c r="B31" s="11"/>
      <c r="C31" s="11"/>
      <c r="D31" s="11"/>
      <c r="E31" s="11"/>
      <c r="F31" s="11"/>
      <c r="G31" s="11"/>
      <c r="H31" s="11"/>
      <c r="I31" s="11"/>
    </row>
    <row r="32" spans="1:9" ht="9.75" customHeight="1">
      <c r="A32" s="75" t="s">
        <v>43</v>
      </c>
      <c r="B32" s="75"/>
      <c r="C32" s="75"/>
      <c r="D32" s="75"/>
      <c r="E32" s="75"/>
      <c r="F32" s="75"/>
      <c r="G32" s="75"/>
      <c r="H32" s="75"/>
      <c r="I32" s="75"/>
    </row>
  </sheetData>
  <mergeCells count="3">
    <mergeCell ref="A5:A6"/>
    <mergeCell ref="B5:E5"/>
    <mergeCell ref="F5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8">
      <selection activeCell="G15" sqref="G15"/>
    </sheetView>
  </sheetViews>
  <sheetFormatPr defaultColWidth="9.33203125" defaultRowHeight="11.25"/>
  <cols>
    <col min="1" max="1" width="31.5" style="283" customWidth="1"/>
    <col min="2" max="2" width="7.5" style="283" customWidth="1"/>
    <col min="3" max="3" width="6.83203125" style="283" customWidth="1"/>
    <col min="4" max="4" width="7.66015625" style="283" customWidth="1"/>
    <col min="5" max="5" width="7.16015625" style="283" customWidth="1"/>
    <col min="6" max="7" width="8.83203125" style="283" customWidth="1"/>
    <col min="8" max="8" width="7.83203125" style="283" customWidth="1"/>
    <col min="9" max="9" width="7.5" style="283" customWidth="1"/>
    <col min="10" max="10" width="9" style="283" customWidth="1"/>
    <col min="11" max="11" width="8.66015625" style="283" customWidth="1"/>
    <col min="12" max="16384" width="10.66015625" style="283" customWidth="1"/>
  </cols>
  <sheetData>
    <row r="1" ht="15" customHeight="1"/>
    <row r="2" spans="1:11" s="285" customFormat="1" ht="15" customHeight="1">
      <c r="A2" s="284" t="s">
        <v>367</v>
      </c>
      <c r="B2" s="284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285" customFormat="1" ht="15" customHeight="1">
      <c r="A3" s="284"/>
      <c r="B3" s="284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1.25" customHeight="1">
      <c r="A4" s="288"/>
      <c r="B4" s="288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32.25" customHeight="1">
      <c r="A5" s="637" t="s">
        <v>391</v>
      </c>
      <c r="B5" s="632" t="s">
        <v>226</v>
      </c>
      <c r="C5" s="632" t="s">
        <v>227</v>
      </c>
      <c r="D5" s="631" t="s">
        <v>50</v>
      </c>
      <c r="E5" s="631"/>
      <c r="F5" s="631"/>
      <c r="G5" s="632" t="s">
        <v>232</v>
      </c>
      <c r="H5" s="632" t="s">
        <v>228</v>
      </c>
      <c r="I5" s="631" t="s">
        <v>49</v>
      </c>
      <c r="J5" s="631"/>
      <c r="K5" s="632" t="s">
        <v>3</v>
      </c>
    </row>
    <row r="6" spans="1:11" ht="35.25" customHeight="1">
      <c r="A6" s="638"/>
      <c r="B6" s="633"/>
      <c r="C6" s="633"/>
      <c r="D6" s="298" t="s">
        <v>229</v>
      </c>
      <c r="E6" s="298" t="s">
        <v>234</v>
      </c>
      <c r="F6" s="298" t="s">
        <v>231</v>
      </c>
      <c r="G6" s="633"/>
      <c r="H6" s="634"/>
      <c r="I6" s="298" t="s">
        <v>243</v>
      </c>
      <c r="J6" s="298" t="s">
        <v>244</v>
      </c>
      <c r="K6" s="633"/>
    </row>
    <row r="7" spans="1:11" ht="50.25" customHeight="1">
      <c r="A7" s="252" t="s">
        <v>320</v>
      </c>
      <c r="B7" s="464" t="s">
        <v>24</v>
      </c>
      <c r="C7" s="464" t="s">
        <v>24</v>
      </c>
      <c r="D7" s="464" t="s">
        <v>24</v>
      </c>
      <c r="E7" s="253">
        <v>20</v>
      </c>
      <c r="F7" s="253">
        <v>1549</v>
      </c>
      <c r="G7" s="253">
        <v>23124</v>
      </c>
      <c r="H7" s="464" t="s">
        <v>24</v>
      </c>
      <c r="I7" s="464" t="s">
        <v>24</v>
      </c>
      <c r="J7" s="464" t="s">
        <v>24</v>
      </c>
      <c r="K7" s="253">
        <v>24693</v>
      </c>
    </row>
    <row r="8" spans="1:11" ht="9.75" customHeight="1">
      <c r="A8" s="252" t="s">
        <v>319</v>
      </c>
      <c r="B8" s="253">
        <v>58916</v>
      </c>
      <c r="C8" s="464" t="s">
        <v>24</v>
      </c>
      <c r="D8" s="253">
        <v>5566</v>
      </c>
      <c r="E8" s="253">
        <v>26</v>
      </c>
      <c r="F8" s="253">
        <v>547</v>
      </c>
      <c r="G8" s="253">
        <v>48398</v>
      </c>
      <c r="H8" s="253">
        <v>40</v>
      </c>
      <c r="I8" s="253">
        <v>8451</v>
      </c>
      <c r="J8" s="253">
        <v>113</v>
      </c>
      <c r="K8" s="253">
        <v>122057</v>
      </c>
    </row>
    <row r="9" spans="1:11" ht="9.75" customHeight="1">
      <c r="A9" s="252" t="s">
        <v>186</v>
      </c>
      <c r="B9" s="464" t="s">
        <v>24</v>
      </c>
      <c r="C9" s="464" t="s">
        <v>24</v>
      </c>
      <c r="D9" s="290">
        <v>4132</v>
      </c>
      <c r="E9" s="290">
        <v>774</v>
      </c>
      <c r="F9" s="290">
        <v>80</v>
      </c>
      <c r="G9" s="290">
        <v>43567</v>
      </c>
      <c r="H9" s="290">
        <v>310</v>
      </c>
      <c r="I9" s="464" t="s">
        <v>24</v>
      </c>
      <c r="J9" s="290">
        <v>343</v>
      </c>
      <c r="K9" s="290">
        <v>49206</v>
      </c>
    </row>
    <row r="10" spans="1:11" ht="23.25" customHeight="1">
      <c r="A10" s="252" t="s">
        <v>187</v>
      </c>
      <c r="B10" s="464" t="s">
        <v>24</v>
      </c>
      <c r="C10" s="464" t="s">
        <v>24</v>
      </c>
      <c r="D10" s="290">
        <v>110</v>
      </c>
      <c r="E10" s="290">
        <v>52</v>
      </c>
      <c r="F10" s="464" t="s">
        <v>24</v>
      </c>
      <c r="G10" s="290">
        <v>32995</v>
      </c>
      <c r="H10" s="464" t="s">
        <v>24</v>
      </c>
      <c r="I10" s="464" t="s">
        <v>24</v>
      </c>
      <c r="J10" s="464" t="s">
        <v>24</v>
      </c>
      <c r="K10" s="290">
        <v>33157</v>
      </c>
    </row>
    <row r="11" spans="1:11" ht="33" customHeight="1">
      <c r="A11" s="252" t="s">
        <v>188</v>
      </c>
      <c r="B11" s="464" t="s">
        <v>24</v>
      </c>
      <c r="C11" s="464" t="s">
        <v>24</v>
      </c>
      <c r="D11" s="290">
        <v>360</v>
      </c>
      <c r="E11" s="290">
        <v>30</v>
      </c>
      <c r="F11" s="464" t="s">
        <v>24</v>
      </c>
      <c r="G11" s="290">
        <v>5874</v>
      </c>
      <c r="H11" s="464" t="s">
        <v>24</v>
      </c>
      <c r="I11" s="290">
        <v>300</v>
      </c>
      <c r="J11" s="290">
        <v>15</v>
      </c>
      <c r="K11" s="290">
        <v>6579</v>
      </c>
    </row>
    <row r="12" spans="1:11" ht="40.5" customHeight="1">
      <c r="A12" s="252" t="s">
        <v>189</v>
      </c>
      <c r="B12" s="464" t="s">
        <v>24</v>
      </c>
      <c r="C12" s="464" t="s">
        <v>24</v>
      </c>
      <c r="D12" s="290">
        <v>245</v>
      </c>
      <c r="E12" s="290">
        <v>55</v>
      </c>
      <c r="F12" s="464" t="s">
        <v>24</v>
      </c>
      <c r="G12" s="290">
        <v>6587</v>
      </c>
      <c r="H12" s="464" t="s">
        <v>24</v>
      </c>
      <c r="I12" s="464" t="s">
        <v>24</v>
      </c>
      <c r="J12" s="290">
        <v>206</v>
      </c>
      <c r="K12" s="290">
        <v>7093</v>
      </c>
    </row>
    <row r="13" spans="1:11" ht="20.25" customHeight="1">
      <c r="A13" s="252" t="s">
        <v>190</v>
      </c>
      <c r="B13" s="464" t="s">
        <v>24</v>
      </c>
      <c r="C13" s="290">
        <v>215</v>
      </c>
      <c r="D13" s="290">
        <v>7516</v>
      </c>
      <c r="E13" s="290">
        <v>413</v>
      </c>
      <c r="F13" s="464" t="s">
        <v>24</v>
      </c>
      <c r="G13" s="290">
        <v>18633</v>
      </c>
      <c r="H13" s="464" t="s">
        <v>24</v>
      </c>
      <c r="I13" s="464" t="s">
        <v>24</v>
      </c>
      <c r="J13" s="464" t="s">
        <v>24</v>
      </c>
      <c r="K13" s="290">
        <v>26777</v>
      </c>
    </row>
    <row r="14" spans="1:11" ht="19.5" customHeight="1">
      <c r="A14" s="252" t="s">
        <v>191</v>
      </c>
      <c r="B14" s="464" t="s">
        <v>24</v>
      </c>
      <c r="C14" s="464" t="s">
        <v>24</v>
      </c>
      <c r="D14" s="290">
        <v>40</v>
      </c>
      <c r="E14" s="464" t="s">
        <v>24</v>
      </c>
      <c r="F14" s="464" t="s">
        <v>24</v>
      </c>
      <c r="G14" s="290">
        <v>5072</v>
      </c>
      <c r="H14" s="464" t="s">
        <v>24</v>
      </c>
      <c r="I14" s="464" t="s">
        <v>24</v>
      </c>
      <c r="J14" s="464" t="s">
        <v>24</v>
      </c>
      <c r="K14" s="290">
        <v>5112</v>
      </c>
    </row>
    <row r="15" spans="1:11" ht="25.5" customHeight="1">
      <c r="A15" s="252" t="s">
        <v>192</v>
      </c>
      <c r="B15" s="290">
        <v>63233</v>
      </c>
      <c r="C15" s="290">
        <v>163</v>
      </c>
      <c r="D15" s="290">
        <v>40406</v>
      </c>
      <c r="E15" s="290">
        <v>5132</v>
      </c>
      <c r="F15" s="290">
        <v>1256</v>
      </c>
      <c r="G15" s="290">
        <v>881506</v>
      </c>
      <c r="H15" s="290">
        <v>285</v>
      </c>
      <c r="I15" s="290">
        <v>8451</v>
      </c>
      <c r="J15" s="290">
        <v>4127</v>
      </c>
      <c r="K15" s="290">
        <v>1004559</v>
      </c>
    </row>
    <row r="16" spans="1:11" ht="28.5" customHeight="1">
      <c r="A16" s="252" t="s">
        <v>193</v>
      </c>
      <c r="B16" s="290">
        <v>53563</v>
      </c>
      <c r="C16" s="464" t="s">
        <v>24</v>
      </c>
      <c r="D16" s="290">
        <v>14119</v>
      </c>
      <c r="E16" s="290">
        <v>4270</v>
      </c>
      <c r="F16" s="464" t="s">
        <v>24</v>
      </c>
      <c r="G16" s="290">
        <v>514605</v>
      </c>
      <c r="H16" s="290">
        <v>277</v>
      </c>
      <c r="I16" s="290">
        <v>7227</v>
      </c>
      <c r="J16" s="290">
        <v>382</v>
      </c>
      <c r="K16" s="290">
        <v>594443</v>
      </c>
    </row>
    <row r="17" spans="1:11" ht="21" customHeight="1">
      <c r="A17" s="252" t="s">
        <v>194</v>
      </c>
      <c r="B17" s="290">
        <v>1730</v>
      </c>
      <c r="C17" s="290">
        <v>13</v>
      </c>
      <c r="D17" s="290">
        <v>4561</v>
      </c>
      <c r="E17" s="290">
        <v>145</v>
      </c>
      <c r="F17" s="290">
        <v>150</v>
      </c>
      <c r="G17" s="290">
        <v>151027</v>
      </c>
      <c r="H17" s="290">
        <v>26</v>
      </c>
      <c r="I17" s="290">
        <v>46202</v>
      </c>
      <c r="J17" s="290">
        <v>341</v>
      </c>
      <c r="K17" s="290">
        <v>204195</v>
      </c>
    </row>
    <row r="18" spans="1:11" ht="22.5" customHeight="1">
      <c r="A18" s="252" t="s">
        <v>195</v>
      </c>
      <c r="B18" s="290">
        <v>65</v>
      </c>
      <c r="C18" s="290">
        <v>8</v>
      </c>
      <c r="D18" s="290">
        <v>6538</v>
      </c>
      <c r="E18" s="290">
        <v>388</v>
      </c>
      <c r="F18" s="464" t="s">
        <v>24</v>
      </c>
      <c r="G18" s="290">
        <v>36106</v>
      </c>
      <c r="H18" s="290">
        <v>0</v>
      </c>
      <c r="I18" s="290">
        <v>163</v>
      </c>
      <c r="J18" s="290">
        <v>70</v>
      </c>
      <c r="K18" s="290">
        <v>43338</v>
      </c>
    </row>
    <row r="19" spans="1:11" ht="9.75" customHeight="1">
      <c r="A19" s="252" t="s">
        <v>196</v>
      </c>
      <c r="B19" s="290">
        <v>2890</v>
      </c>
      <c r="C19" s="464" t="s">
        <v>24</v>
      </c>
      <c r="D19" s="290">
        <v>1797</v>
      </c>
      <c r="E19" s="290">
        <v>3051</v>
      </c>
      <c r="F19" s="464" t="s">
        <v>24</v>
      </c>
      <c r="G19" s="290">
        <v>21109</v>
      </c>
      <c r="H19" s="290">
        <v>38</v>
      </c>
      <c r="I19" s="464" t="s">
        <v>24</v>
      </c>
      <c r="J19" s="290">
        <v>738</v>
      </c>
      <c r="K19" s="290">
        <v>29623</v>
      </c>
    </row>
    <row r="20" spans="1:11" ht="28.5" customHeight="1">
      <c r="A20" s="252" t="s">
        <v>197</v>
      </c>
      <c r="B20" s="290">
        <v>3916</v>
      </c>
      <c r="C20" s="290">
        <v>0</v>
      </c>
      <c r="D20" s="290">
        <v>5897</v>
      </c>
      <c r="E20" s="290">
        <v>625</v>
      </c>
      <c r="F20" s="290">
        <v>250</v>
      </c>
      <c r="G20" s="290">
        <v>44701</v>
      </c>
      <c r="H20" s="290">
        <v>100</v>
      </c>
      <c r="I20" s="290">
        <v>400</v>
      </c>
      <c r="J20" s="290">
        <v>650</v>
      </c>
      <c r="K20" s="290">
        <v>56539</v>
      </c>
    </row>
    <row r="21" spans="1:11" ht="38.25" customHeight="1">
      <c r="A21" s="252" t="s">
        <v>198</v>
      </c>
      <c r="B21" s="290">
        <v>5466</v>
      </c>
      <c r="C21" s="290">
        <v>400</v>
      </c>
      <c r="D21" s="290">
        <v>43440</v>
      </c>
      <c r="E21" s="290">
        <v>7745</v>
      </c>
      <c r="F21" s="290">
        <v>900</v>
      </c>
      <c r="G21" s="290">
        <v>523791</v>
      </c>
      <c r="H21" s="290">
        <v>510</v>
      </c>
      <c r="I21" s="290">
        <v>75255</v>
      </c>
      <c r="J21" s="290">
        <v>4520</v>
      </c>
      <c r="K21" s="290">
        <v>662027</v>
      </c>
    </row>
    <row r="22" spans="1:11" ht="21.75" customHeight="1">
      <c r="A22" s="252" t="s">
        <v>199</v>
      </c>
      <c r="B22" s="290">
        <v>3915</v>
      </c>
      <c r="C22" s="290">
        <v>40</v>
      </c>
      <c r="D22" s="290">
        <v>6798</v>
      </c>
      <c r="E22" s="290">
        <v>417</v>
      </c>
      <c r="F22" s="464" t="s">
        <v>24</v>
      </c>
      <c r="G22" s="290">
        <v>35887</v>
      </c>
      <c r="H22" s="464" t="s">
        <v>24</v>
      </c>
      <c r="I22" s="290">
        <v>45</v>
      </c>
      <c r="J22" s="290">
        <v>433</v>
      </c>
      <c r="K22" s="290">
        <v>47535</v>
      </c>
    </row>
    <row r="23" spans="1:11" ht="21" customHeight="1">
      <c r="A23" s="252" t="s">
        <v>200</v>
      </c>
      <c r="B23" s="290">
        <v>8339</v>
      </c>
      <c r="C23" s="290">
        <v>37</v>
      </c>
      <c r="D23" s="290">
        <v>16182</v>
      </c>
      <c r="E23" s="290">
        <v>1485</v>
      </c>
      <c r="F23" s="290">
        <v>563</v>
      </c>
      <c r="G23" s="290">
        <v>201306</v>
      </c>
      <c r="H23" s="464" t="s">
        <v>24</v>
      </c>
      <c r="I23" s="290">
        <v>1067</v>
      </c>
      <c r="J23" s="290">
        <v>3445</v>
      </c>
      <c r="K23" s="290">
        <v>232424</v>
      </c>
    </row>
    <row r="24" spans="1:11" ht="21" customHeight="1">
      <c r="A24" s="264"/>
      <c r="B24" s="435"/>
      <c r="C24" s="435"/>
      <c r="D24" s="435"/>
      <c r="E24" s="435"/>
      <c r="F24" s="435"/>
      <c r="G24" s="435"/>
      <c r="H24" s="435"/>
      <c r="I24" s="435"/>
      <c r="J24" s="435"/>
      <c r="K24" s="435"/>
    </row>
    <row r="25" spans="1:11" ht="21" customHeight="1">
      <c r="A25" s="252" t="s">
        <v>166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  <row r="26" ht="15" customHeight="1"/>
    <row r="27" spans="1:11" s="285" customFormat="1" ht="15" customHeight="1">
      <c r="A27" s="284" t="s">
        <v>410</v>
      </c>
      <c r="B27" s="284"/>
      <c r="C27" s="295"/>
      <c r="D27" s="295"/>
      <c r="E27" s="295"/>
      <c r="F27" s="295"/>
      <c r="G27" s="295"/>
      <c r="H27" s="295"/>
      <c r="I27" s="295"/>
      <c r="J27" s="295"/>
      <c r="K27" s="295"/>
    </row>
    <row r="28" spans="1:11" s="285" customFormat="1" ht="15" customHeight="1">
      <c r="A28" s="284"/>
      <c r="B28" s="284"/>
      <c r="C28" s="295"/>
      <c r="D28" s="295"/>
      <c r="E28" s="295"/>
      <c r="F28" s="295"/>
      <c r="G28" s="295"/>
      <c r="H28" s="295"/>
      <c r="I28" s="295"/>
      <c r="J28" s="295"/>
      <c r="K28" s="295"/>
    </row>
    <row r="29" spans="1:11" ht="11.25" customHeight="1">
      <c r="A29" s="288"/>
      <c r="B29" s="288"/>
      <c r="C29" s="296"/>
      <c r="D29" s="296"/>
      <c r="E29" s="296"/>
      <c r="F29" s="296"/>
      <c r="G29" s="296"/>
      <c r="H29" s="296"/>
      <c r="I29" s="296"/>
      <c r="J29" s="296"/>
      <c r="K29" s="296"/>
    </row>
    <row r="30" spans="1:11" ht="32.25" customHeight="1">
      <c r="A30" s="637" t="s">
        <v>391</v>
      </c>
      <c r="B30" s="632" t="s">
        <v>226</v>
      </c>
      <c r="C30" s="632" t="s">
        <v>227</v>
      </c>
      <c r="D30" s="631" t="s">
        <v>50</v>
      </c>
      <c r="E30" s="631"/>
      <c r="F30" s="631"/>
      <c r="G30" s="632" t="s">
        <v>232</v>
      </c>
      <c r="H30" s="632" t="s">
        <v>228</v>
      </c>
      <c r="I30" s="631" t="s">
        <v>49</v>
      </c>
      <c r="J30" s="631"/>
      <c r="K30" s="632" t="s">
        <v>3</v>
      </c>
    </row>
    <row r="31" spans="1:11" ht="35.25" customHeight="1">
      <c r="A31" s="638"/>
      <c r="B31" s="633"/>
      <c r="C31" s="633"/>
      <c r="D31" s="298" t="s">
        <v>229</v>
      </c>
      <c r="E31" s="298" t="s">
        <v>234</v>
      </c>
      <c r="F31" s="298" t="s">
        <v>231</v>
      </c>
      <c r="G31" s="633"/>
      <c r="H31" s="634"/>
      <c r="I31" s="298" t="s">
        <v>243</v>
      </c>
      <c r="J31" s="298" t="s">
        <v>244</v>
      </c>
      <c r="K31" s="633"/>
    </row>
    <row r="32" spans="1:11" ht="43.5" customHeight="1">
      <c r="A32" s="252" t="s">
        <v>201</v>
      </c>
      <c r="B32" s="290">
        <v>18609</v>
      </c>
      <c r="C32" s="290">
        <v>6174</v>
      </c>
      <c r="D32" s="290">
        <v>198582</v>
      </c>
      <c r="E32" s="290">
        <v>8227</v>
      </c>
      <c r="F32" s="290">
        <v>1402</v>
      </c>
      <c r="G32" s="290">
        <v>699631</v>
      </c>
      <c r="H32" s="290">
        <v>1549</v>
      </c>
      <c r="I32" s="290">
        <v>5088</v>
      </c>
      <c r="J32" s="290">
        <v>955</v>
      </c>
      <c r="K32" s="290">
        <v>940217</v>
      </c>
    </row>
    <row r="33" spans="1:11" s="285" customFormat="1" ht="33" customHeight="1">
      <c r="A33" s="252" t="s">
        <v>202</v>
      </c>
      <c r="B33" s="290">
        <v>53824</v>
      </c>
      <c r="C33" s="290">
        <v>1500</v>
      </c>
      <c r="D33" s="290">
        <v>33602</v>
      </c>
      <c r="E33" s="290">
        <v>1782</v>
      </c>
      <c r="F33" s="290">
        <v>11067</v>
      </c>
      <c r="G33" s="290">
        <v>158709</v>
      </c>
      <c r="H33" s="290">
        <v>110</v>
      </c>
      <c r="I33" s="290">
        <v>93786</v>
      </c>
      <c r="J33" s="290">
        <v>13005</v>
      </c>
      <c r="K33" s="290">
        <v>367385</v>
      </c>
    </row>
    <row r="34" spans="1:11" s="285" customFormat="1" ht="23.25" customHeight="1">
      <c r="A34" s="252" t="s">
        <v>203</v>
      </c>
      <c r="B34" s="290">
        <v>18365</v>
      </c>
      <c r="C34" s="290">
        <v>0</v>
      </c>
      <c r="D34" s="290">
        <v>21181</v>
      </c>
      <c r="E34" s="290">
        <v>135</v>
      </c>
      <c r="F34" s="290">
        <v>9</v>
      </c>
      <c r="G34" s="290">
        <v>847888</v>
      </c>
      <c r="H34" s="464" t="s">
        <v>24</v>
      </c>
      <c r="I34" s="290">
        <v>9768</v>
      </c>
      <c r="J34" s="464" t="s">
        <v>24</v>
      </c>
      <c r="K34" s="290">
        <v>897346</v>
      </c>
    </row>
    <row r="35" spans="1:11" ht="20.25" customHeight="1">
      <c r="A35" s="252" t="s">
        <v>204</v>
      </c>
      <c r="B35" s="290">
        <v>44751</v>
      </c>
      <c r="C35" s="290">
        <v>1765</v>
      </c>
      <c r="D35" s="290">
        <v>323222</v>
      </c>
      <c r="E35" s="290">
        <v>60</v>
      </c>
      <c r="F35" s="290">
        <v>9003</v>
      </c>
      <c r="G35" s="290">
        <v>279784</v>
      </c>
      <c r="H35" s="464" t="s">
        <v>24</v>
      </c>
      <c r="I35" s="290">
        <v>53001</v>
      </c>
      <c r="J35" s="290">
        <v>52360</v>
      </c>
      <c r="K35" s="290">
        <v>763946</v>
      </c>
    </row>
    <row r="36" spans="1:11" ht="31.5" customHeight="1">
      <c r="A36" s="252" t="s">
        <v>205</v>
      </c>
      <c r="B36" s="290">
        <v>300</v>
      </c>
      <c r="C36" s="464" t="s">
        <v>24</v>
      </c>
      <c r="D36" s="290">
        <v>2320</v>
      </c>
      <c r="E36" s="290">
        <v>660</v>
      </c>
      <c r="F36" s="464" t="s">
        <v>24</v>
      </c>
      <c r="G36" s="290">
        <v>34410</v>
      </c>
      <c r="H36" s="464" t="s">
        <v>24</v>
      </c>
      <c r="I36" s="464" t="s">
        <v>24</v>
      </c>
      <c r="J36" s="290">
        <v>100</v>
      </c>
      <c r="K36" s="290">
        <v>37790</v>
      </c>
    </row>
    <row r="37" spans="1:11" ht="35.25" customHeight="1">
      <c r="A37" s="252" t="s">
        <v>206</v>
      </c>
      <c r="B37" s="290">
        <v>2010</v>
      </c>
      <c r="C37" s="464" t="s">
        <v>24</v>
      </c>
      <c r="D37" s="290">
        <v>800</v>
      </c>
      <c r="E37" s="464" t="s">
        <v>24</v>
      </c>
      <c r="F37" s="290">
        <v>3724</v>
      </c>
      <c r="G37" s="290">
        <v>28841</v>
      </c>
      <c r="H37" s="464" t="s">
        <v>24</v>
      </c>
      <c r="I37" s="290">
        <v>2088</v>
      </c>
      <c r="J37" s="290">
        <v>911</v>
      </c>
      <c r="K37" s="290">
        <v>38374</v>
      </c>
    </row>
    <row r="38" spans="1:11" ht="9">
      <c r="A38" s="252" t="s">
        <v>207</v>
      </c>
      <c r="B38" s="290">
        <v>795</v>
      </c>
      <c r="C38" s="290">
        <v>150</v>
      </c>
      <c r="D38" s="290">
        <v>1457</v>
      </c>
      <c r="E38" s="464" t="s">
        <v>24</v>
      </c>
      <c r="F38" s="464" t="s">
        <v>24</v>
      </c>
      <c r="G38" s="290">
        <v>11938</v>
      </c>
      <c r="H38" s="290">
        <v>254</v>
      </c>
      <c r="I38" s="464" t="s">
        <v>24</v>
      </c>
      <c r="J38" s="464" t="s">
        <v>24</v>
      </c>
      <c r="K38" s="290">
        <v>14594</v>
      </c>
    </row>
    <row r="39" spans="1:11" ht="69" customHeight="1">
      <c r="A39" s="252" t="s">
        <v>331</v>
      </c>
      <c r="B39" s="290">
        <v>3161</v>
      </c>
      <c r="C39" s="290">
        <v>217</v>
      </c>
      <c r="D39" s="290">
        <v>6511</v>
      </c>
      <c r="E39" s="290">
        <v>56</v>
      </c>
      <c r="F39" s="290">
        <v>72</v>
      </c>
      <c r="G39" s="290">
        <v>109938</v>
      </c>
      <c r="H39" s="464" t="s">
        <v>24</v>
      </c>
      <c r="I39" s="290">
        <v>3197</v>
      </c>
      <c r="J39" s="290">
        <v>807</v>
      </c>
      <c r="K39" s="290">
        <v>123959</v>
      </c>
    </row>
    <row r="40" spans="1:11" ht="54" customHeight="1">
      <c r="A40" s="252" t="s">
        <v>209</v>
      </c>
      <c r="B40" s="290">
        <v>50</v>
      </c>
      <c r="C40" s="464" t="s">
        <v>24</v>
      </c>
      <c r="D40" s="290">
        <v>2469</v>
      </c>
      <c r="E40" s="290">
        <v>319</v>
      </c>
      <c r="F40" s="290">
        <v>600</v>
      </c>
      <c r="G40" s="290">
        <v>16275</v>
      </c>
      <c r="H40" s="464" t="s">
        <v>24</v>
      </c>
      <c r="I40" s="290">
        <v>200</v>
      </c>
      <c r="J40" s="290">
        <v>4666</v>
      </c>
      <c r="K40" s="290">
        <v>24579</v>
      </c>
    </row>
    <row r="41" spans="1:11" ht="51.75" customHeight="1">
      <c r="A41" s="252" t="s">
        <v>318</v>
      </c>
      <c r="B41" s="290">
        <v>2800</v>
      </c>
      <c r="C41" s="464" t="s">
        <v>24</v>
      </c>
      <c r="D41" s="464" t="s">
        <v>24</v>
      </c>
      <c r="E41" s="464" t="s">
        <v>24</v>
      </c>
      <c r="F41" s="290">
        <v>0</v>
      </c>
      <c r="G41" s="290">
        <v>211531</v>
      </c>
      <c r="H41" s="464" t="s">
        <v>24</v>
      </c>
      <c r="I41" s="290">
        <v>400</v>
      </c>
      <c r="J41" s="464" t="s">
        <v>24</v>
      </c>
      <c r="K41" s="290">
        <v>214731</v>
      </c>
    </row>
    <row r="42" spans="1:11" ht="22.5" customHeight="1">
      <c r="A42" s="252" t="s">
        <v>210</v>
      </c>
      <c r="B42" s="464" t="s">
        <v>24</v>
      </c>
      <c r="C42" s="464" t="s">
        <v>24</v>
      </c>
      <c r="D42" s="464" t="s">
        <v>24</v>
      </c>
      <c r="E42" s="290">
        <v>154</v>
      </c>
      <c r="F42" s="464" t="s">
        <v>24</v>
      </c>
      <c r="G42" s="290">
        <v>3071</v>
      </c>
      <c r="H42" s="464" t="s">
        <v>24</v>
      </c>
      <c r="I42" s="464" t="s">
        <v>24</v>
      </c>
      <c r="J42" s="464" t="s">
        <v>24</v>
      </c>
      <c r="K42" s="290">
        <v>3225</v>
      </c>
    </row>
    <row r="43" spans="1:12" ht="9.75" customHeight="1">
      <c r="A43" s="252" t="s">
        <v>211</v>
      </c>
      <c r="B43" s="290">
        <v>17316</v>
      </c>
      <c r="C43" s="464" t="s">
        <v>24</v>
      </c>
      <c r="D43" s="290">
        <v>30183</v>
      </c>
      <c r="E43" s="290">
        <v>9264</v>
      </c>
      <c r="F43" s="290">
        <v>512</v>
      </c>
      <c r="G43" s="290">
        <v>147527</v>
      </c>
      <c r="H43" s="290">
        <v>6</v>
      </c>
      <c r="I43" s="290">
        <v>25650</v>
      </c>
      <c r="J43" s="290">
        <v>2703</v>
      </c>
      <c r="K43" s="290">
        <v>233161</v>
      </c>
      <c r="L43" s="303"/>
    </row>
    <row r="44" spans="1:12" ht="9.75" customHeight="1">
      <c r="A44" s="252" t="s">
        <v>212</v>
      </c>
      <c r="B44" s="290">
        <v>466156</v>
      </c>
      <c r="C44" s="290">
        <v>3908</v>
      </c>
      <c r="D44" s="290">
        <v>141436</v>
      </c>
      <c r="E44" s="290">
        <v>17072</v>
      </c>
      <c r="F44" s="290">
        <v>8689</v>
      </c>
      <c r="G44" s="290">
        <v>67257</v>
      </c>
      <c r="H44" s="290">
        <v>1508</v>
      </c>
      <c r="I44" s="290">
        <v>34686</v>
      </c>
      <c r="J44" s="290">
        <v>36208</v>
      </c>
      <c r="K44" s="290">
        <v>776920</v>
      </c>
      <c r="L44" s="303"/>
    </row>
    <row r="45" spans="1:12" s="300" customFormat="1" ht="21.75" customHeight="1">
      <c r="A45" s="252" t="s">
        <v>213</v>
      </c>
      <c r="B45" s="290">
        <v>21147</v>
      </c>
      <c r="C45" s="290">
        <v>96</v>
      </c>
      <c r="D45" s="290">
        <v>19612</v>
      </c>
      <c r="E45" s="290">
        <v>347</v>
      </c>
      <c r="F45" s="290">
        <v>686</v>
      </c>
      <c r="G45" s="290">
        <v>56746</v>
      </c>
      <c r="H45" s="290">
        <v>384</v>
      </c>
      <c r="I45" s="290">
        <v>2706</v>
      </c>
      <c r="J45" s="290">
        <v>4676</v>
      </c>
      <c r="K45" s="290">
        <v>106400</v>
      </c>
      <c r="L45" s="303"/>
    </row>
    <row r="46" spans="1:12" s="300" customFormat="1" ht="42" customHeight="1">
      <c r="A46" s="252" t="s">
        <v>214</v>
      </c>
      <c r="B46" s="290">
        <v>57</v>
      </c>
      <c r="C46" s="290">
        <v>98</v>
      </c>
      <c r="D46" s="290">
        <v>241</v>
      </c>
      <c r="E46" s="290">
        <v>119</v>
      </c>
      <c r="F46" s="464" t="s">
        <v>24</v>
      </c>
      <c r="G46" s="290">
        <v>3596</v>
      </c>
      <c r="H46" s="290">
        <v>7</v>
      </c>
      <c r="I46" s="464" t="s">
        <v>24</v>
      </c>
      <c r="J46" s="290">
        <v>19</v>
      </c>
      <c r="K46" s="290">
        <v>4137</v>
      </c>
      <c r="L46" s="303"/>
    </row>
    <row r="47" spans="1:12" ht="9">
      <c r="A47" s="291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303"/>
    </row>
    <row r="48" spans="1:12" ht="9">
      <c r="A48" s="252" t="s">
        <v>3</v>
      </c>
      <c r="B48" s="293">
        <v>797811</v>
      </c>
      <c r="C48" s="293">
        <v>14784</v>
      </c>
      <c r="D48" s="293">
        <v>925204</v>
      </c>
      <c r="E48" s="293">
        <v>58553</v>
      </c>
      <c r="F48" s="293">
        <v>41059</v>
      </c>
      <c r="G48" s="293">
        <v>4756825</v>
      </c>
      <c r="H48" s="293">
        <v>5127</v>
      </c>
      <c r="I48" s="293">
        <v>370904</v>
      </c>
      <c r="J48" s="293">
        <v>131411</v>
      </c>
      <c r="K48" s="293">
        <v>7101678</v>
      </c>
      <c r="L48" s="303"/>
    </row>
    <row r="49" spans="1:11" ht="9.75" customHeight="1">
      <c r="A49" s="266"/>
      <c r="B49" s="301"/>
      <c r="C49" s="301"/>
      <c r="D49" s="301"/>
      <c r="E49" s="301"/>
      <c r="F49" s="301"/>
      <c r="G49" s="301"/>
      <c r="H49" s="301"/>
      <c r="I49" s="301"/>
      <c r="J49" s="301"/>
      <c r="K49" s="301"/>
    </row>
    <row r="50" spans="1:11" ht="9.75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</row>
    <row r="53" spans="2:11" ht="9">
      <c r="B53" s="394"/>
      <c r="C53" s="394"/>
      <c r="D53" s="394"/>
      <c r="E53" s="394"/>
      <c r="F53" s="394"/>
      <c r="G53" s="394"/>
      <c r="H53" s="394"/>
      <c r="I53" s="394"/>
      <c r="J53" s="394"/>
      <c r="K53" s="394"/>
    </row>
    <row r="54" spans="2:11" ht="9">
      <c r="B54" s="394"/>
      <c r="C54" s="394"/>
      <c r="D54" s="394"/>
      <c r="E54" s="394"/>
      <c r="F54" s="394"/>
      <c r="G54" s="394"/>
      <c r="H54" s="394"/>
      <c r="I54" s="394"/>
      <c r="J54" s="394"/>
      <c r="K54" s="394"/>
    </row>
    <row r="55" spans="2:11" ht="9">
      <c r="B55" s="394"/>
      <c r="C55" s="394"/>
      <c r="D55" s="394"/>
      <c r="E55" s="394"/>
      <c r="F55" s="394"/>
      <c r="G55" s="394"/>
      <c r="H55" s="394"/>
      <c r="I55" s="394"/>
      <c r="J55" s="394"/>
      <c r="K55" s="394"/>
    </row>
  </sheetData>
  <mergeCells count="16">
    <mergeCell ref="G30:G31"/>
    <mergeCell ref="H30:H31"/>
    <mergeCell ref="I30:J30"/>
    <mergeCell ref="K30:K31"/>
    <mergeCell ref="A30:A31"/>
    <mergeCell ref="B30:B31"/>
    <mergeCell ref="C30:C31"/>
    <mergeCell ref="D30:F30"/>
    <mergeCell ref="H5:H6"/>
    <mergeCell ref="I5:J5"/>
    <mergeCell ref="K5:K6"/>
    <mergeCell ref="G5:G6"/>
    <mergeCell ref="A5:A6"/>
    <mergeCell ref="B5:B6"/>
    <mergeCell ref="C5:C6"/>
    <mergeCell ref="D5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rowBreaks count="1" manualBreakCount="1">
    <brk id="25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3">
      <selection activeCell="G15" sqref="G15"/>
    </sheetView>
  </sheetViews>
  <sheetFormatPr defaultColWidth="9.33203125" defaultRowHeight="11.25"/>
  <cols>
    <col min="1" max="1" width="63.16015625" style="283" customWidth="1"/>
    <col min="2" max="2" width="11" style="112" customWidth="1"/>
    <col min="3" max="4" width="10.83203125" style="112" customWidth="1"/>
    <col min="5" max="5" width="12.33203125" style="112" customWidth="1"/>
    <col min="6" max="16384" width="10.66015625" style="283" customWidth="1"/>
  </cols>
  <sheetData>
    <row r="1" ht="15" customHeight="1"/>
    <row r="2" spans="1:5" s="285" customFormat="1" ht="15" customHeight="1">
      <c r="A2" s="284" t="s">
        <v>368</v>
      </c>
      <c r="B2" s="216"/>
      <c r="C2" s="216"/>
      <c r="D2" s="216"/>
      <c r="E2" s="216"/>
    </row>
    <row r="3" spans="1:5" s="285" customFormat="1" ht="15" customHeight="1">
      <c r="A3" s="284"/>
      <c r="B3" s="216"/>
      <c r="C3" s="216"/>
      <c r="D3" s="216"/>
      <c r="E3" s="216"/>
    </row>
    <row r="4" spans="1:5" s="287" customFormat="1" ht="15" customHeight="1">
      <c r="A4" s="286"/>
      <c r="B4" s="218"/>
      <c r="C4" s="218"/>
      <c r="D4" s="218"/>
      <c r="E4" s="218"/>
    </row>
    <row r="5" spans="1:5" ht="47.25" customHeight="1">
      <c r="A5" s="250" t="s">
        <v>391</v>
      </c>
      <c r="B5" s="263" t="s">
        <v>37</v>
      </c>
      <c r="C5" s="263" t="s">
        <v>38</v>
      </c>
      <c r="D5" s="263" t="s">
        <v>223</v>
      </c>
      <c r="E5" s="263" t="s">
        <v>3</v>
      </c>
    </row>
    <row r="6" spans="1:5" ht="34.5" customHeight="1">
      <c r="A6" s="252" t="s">
        <v>320</v>
      </c>
      <c r="B6" s="253">
        <v>23464</v>
      </c>
      <c r="C6" s="253">
        <v>27823</v>
      </c>
      <c r="D6" s="253">
        <v>18947</v>
      </c>
      <c r="E6" s="253">
        <v>70234</v>
      </c>
    </row>
    <row r="7" spans="1:5" ht="10.5" customHeight="1">
      <c r="A7" s="252" t="s">
        <v>319</v>
      </c>
      <c r="B7" s="253">
        <v>8594</v>
      </c>
      <c r="C7" s="253">
        <v>34586</v>
      </c>
      <c r="D7" s="253">
        <v>64205</v>
      </c>
      <c r="E7" s="253">
        <v>107385</v>
      </c>
    </row>
    <row r="8" spans="1:5" ht="9.75" customHeight="1">
      <c r="A8" s="252" t="s">
        <v>186</v>
      </c>
      <c r="B8" s="290">
        <v>5506</v>
      </c>
      <c r="C8" s="290">
        <v>12288</v>
      </c>
      <c r="D8" s="290">
        <v>29537</v>
      </c>
      <c r="E8" s="290">
        <v>47331</v>
      </c>
    </row>
    <row r="9" spans="1:5" s="300" customFormat="1" ht="9.75" customHeight="1">
      <c r="A9" s="252" t="s">
        <v>187</v>
      </c>
      <c r="B9" s="464" t="s">
        <v>24</v>
      </c>
      <c r="C9" s="290">
        <v>15868</v>
      </c>
      <c r="D9" s="290">
        <v>16317</v>
      </c>
      <c r="E9" s="290">
        <v>32185</v>
      </c>
    </row>
    <row r="10" spans="1:5" s="300" customFormat="1" ht="19.5" customHeight="1">
      <c r="A10" s="252" t="s">
        <v>188</v>
      </c>
      <c r="B10" s="290">
        <v>140</v>
      </c>
      <c r="C10" s="290">
        <v>2056</v>
      </c>
      <c r="D10" s="290">
        <v>3906</v>
      </c>
      <c r="E10" s="290">
        <v>6102</v>
      </c>
    </row>
    <row r="11" spans="1:5" ht="19.5" customHeight="1">
      <c r="A11" s="252" t="s">
        <v>189</v>
      </c>
      <c r="B11" s="290">
        <v>189</v>
      </c>
      <c r="C11" s="290">
        <v>2195</v>
      </c>
      <c r="D11" s="290">
        <v>5251</v>
      </c>
      <c r="E11" s="290">
        <v>7635</v>
      </c>
    </row>
    <row r="12" spans="1:5" ht="9.75" customHeight="1">
      <c r="A12" s="252" t="s">
        <v>190</v>
      </c>
      <c r="B12" s="464" t="s">
        <v>24</v>
      </c>
      <c r="C12" s="290">
        <v>7397</v>
      </c>
      <c r="D12" s="290">
        <v>11874</v>
      </c>
      <c r="E12" s="290">
        <v>19271</v>
      </c>
    </row>
    <row r="13" spans="1:5" ht="9.75" customHeight="1">
      <c r="A13" s="252" t="s">
        <v>191</v>
      </c>
      <c r="B13" s="290">
        <v>258</v>
      </c>
      <c r="C13" s="290">
        <v>1072</v>
      </c>
      <c r="D13" s="290">
        <v>2895</v>
      </c>
      <c r="E13" s="290">
        <v>4225</v>
      </c>
    </row>
    <row r="14" spans="1:5" ht="9.75" customHeight="1">
      <c r="A14" s="252" t="s">
        <v>192</v>
      </c>
      <c r="B14" s="290">
        <v>90973</v>
      </c>
      <c r="C14" s="290">
        <v>465756</v>
      </c>
      <c r="D14" s="290">
        <v>377708</v>
      </c>
      <c r="E14" s="290">
        <v>934437</v>
      </c>
    </row>
    <row r="15" spans="1:5" ht="9.75" customHeight="1">
      <c r="A15" s="252" t="s">
        <v>193</v>
      </c>
      <c r="B15" s="290">
        <v>67294</v>
      </c>
      <c r="C15" s="290">
        <v>250265</v>
      </c>
      <c r="D15" s="290">
        <v>215853</v>
      </c>
      <c r="E15" s="290">
        <v>533412</v>
      </c>
    </row>
    <row r="16" spans="1:5" ht="9.75" customHeight="1">
      <c r="A16" s="252" t="s">
        <v>194</v>
      </c>
      <c r="B16" s="290">
        <v>24523</v>
      </c>
      <c r="C16" s="290">
        <v>115553</v>
      </c>
      <c r="D16" s="290">
        <v>59908</v>
      </c>
      <c r="E16" s="290">
        <v>199984</v>
      </c>
    </row>
    <row r="17" spans="1:5" ht="9.75" customHeight="1">
      <c r="A17" s="252" t="s">
        <v>195</v>
      </c>
      <c r="B17" s="290">
        <v>2482</v>
      </c>
      <c r="C17" s="290">
        <v>19314</v>
      </c>
      <c r="D17" s="290">
        <v>21370</v>
      </c>
      <c r="E17" s="290">
        <v>43166</v>
      </c>
    </row>
    <row r="18" spans="1:5" ht="9.75" customHeight="1">
      <c r="A18" s="252" t="s">
        <v>196</v>
      </c>
      <c r="B18" s="464" t="s">
        <v>24</v>
      </c>
      <c r="C18" s="290">
        <v>13987</v>
      </c>
      <c r="D18" s="290">
        <v>16119</v>
      </c>
      <c r="E18" s="290">
        <v>30106</v>
      </c>
    </row>
    <row r="19" spans="1:5" ht="9.75" customHeight="1">
      <c r="A19" s="252" t="s">
        <v>197</v>
      </c>
      <c r="B19" s="290">
        <v>406</v>
      </c>
      <c r="C19" s="290">
        <v>33721</v>
      </c>
      <c r="D19" s="290">
        <v>21246</v>
      </c>
      <c r="E19" s="290">
        <v>55373</v>
      </c>
    </row>
    <row r="20" spans="1:5" ht="19.5" customHeight="1">
      <c r="A20" s="252" t="s">
        <v>198</v>
      </c>
      <c r="B20" s="290">
        <v>26134</v>
      </c>
      <c r="C20" s="290">
        <v>300481</v>
      </c>
      <c r="D20" s="290">
        <v>295970</v>
      </c>
      <c r="E20" s="290">
        <v>622585</v>
      </c>
    </row>
    <row r="21" spans="1:5" ht="9.75" customHeight="1">
      <c r="A21" s="252" t="s">
        <v>199</v>
      </c>
      <c r="B21" s="290">
        <v>2610</v>
      </c>
      <c r="C21" s="290">
        <v>27207</v>
      </c>
      <c r="D21" s="290">
        <v>24458</v>
      </c>
      <c r="E21" s="290">
        <v>54275</v>
      </c>
    </row>
    <row r="22" spans="1:5" ht="9.75" customHeight="1">
      <c r="A22" s="252" t="s">
        <v>200</v>
      </c>
      <c r="B22" s="290">
        <v>23017</v>
      </c>
      <c r="C22" s="290">
        <v>108831</v>
      </c>
      <c r="D22" s="290">
        <v>89624</v>
      </c>
      <c r="E22" s="290">
        <v>221472</v>
      </c>
    </row>
    <row r="23" spans="1:5" ht="9.75" customHeight="1">
      <c r="A23" s="252" t="s">
        <v>201</v>
      </c>
      <c r="B23" s="290">
        <v>16440</v>
      </c>
      <c r="C23" s="290">
        <v>530726</v>
      </c>
      <c r="D23" s="290">
        <v>404238</v>
      </c>
      <c r="E23" s="290">
        <v>951404</v>
      </c>
    </row>
    <row r="24" spans="1:5" ht="19.5" customHeight="1">
      <c r="A24" s="252" t="s">
        <v>416</v>
      </c>
      <c r="B24" s="290">
        <v>11905</v>
      </c>
      <c r="C24" s="290">
        <v>135407</v>
      </c>
      <c r="D24" s="290">
        <v>211447</v>
      </c>
      <c r="E24" s="290">
        <v>358759</v>
      </c>
    </row>
    <row r="25" spans="1:5" s="299" customFormat="1" ht="9.75" customHeight="1">
      <c r="A25" s="252" t="s">
        <v>203</v>
      </c>
      <c r="B25" s="290">
        <v>4570</v>
      </c>
      <c r="C25" s="290">
        <v>262053</v>
      </c>
      <c r="D25" s="290">
        <v>544490</v>
      </c>
      <c r="E25" s="290">
        <v>811113</v>
      </c>
    </row>
    <row r="26" spans="1:5" ht="9.75" customHeight="1">
      <c r="A26" s="252" t="s">
        <v>204</v>
      </c>
      <c r="B26" s="290">
        <v>10719</v>
      </c>
      <c r="C26" s="290">
        <v>353199</v>
      </c>
      <c r="D26" s="290">
        <v>359997</v>
      </c>
      <c r="E26" s="290">
        <v>723915</v>
      </c>
    </row>
    <row r="27" spans="1:5" ht="19.5" customHeight="1">
      <c r="A27" s="252" t="s">
        <v>205</v>
      </c>
      <c r="B27" s="290">
        <v>1575</v>
      </c>
      <c r="C27" s="290">
        <v>8579</v>
      </c>
      <c r="D27" s="290">
        <v>23716</v>
      </c>
      <c r="E27" s="290">
        <v>33870</v>
      </c>
    </row>
    <row r="28" spans="1:5" ht="19.5" customHeight="1">
      <c r="A28" s="252" t="s">
        <v>206</v>
      </c>
      <c r="B28" s="290">
        <v>600</v>
      </c>
      <c r="C28" s="290">
        <v>9192</v>
      </c>
      <c r="D28" s="290">
        <v>26426</v>
      </c>
      <c r="E28" s="290">
        <v>36218</v>
      </c>
    </row>
    <row r="29" spans="1:5" ht="9.75" customHeight="1">
      <c r="A29" s="252" t="s">
        <v>207</v>
      </c>
      <c r="B29" s="290">
        <v>150</v>
      </c>
      <c r="C29" s="290">
        <v>17609</v>
      </c>
      <c r="D29" s="290">
        <v>2723</v>
      </c>
      <c r="E29" s="290">
        <v>20482</v>
      </c>
    </row>
    <row r="30" spans="1:5" ht="30.75" customHeight="1">
      <c r="A30" s="252" t="s">
        <v>331</v>
      </c>
      <c r="B30" s="290">
        <v>107</v>
      </c>
      <c r="C30" s="290">
        <v>82625</v>
      </c>
      <c r="D30" s="290">
        <v>36445</v>
      </c>
      <c r="E30" s="290">
        <v>119177</v>
      </c>
    </row>
    <row r="31" spans="1:5" ht="24" customHeight="1">
      <c r="A31" s="252" t="s">
        <v>209</v>
      </c>
      <c r="B31" s="290">
        <v>580</v>
      </c>
      <c r="C31" s="290">
        <v>14170</v>
      </c>
      <c r="D31" s="290">
        <v>7767</v>
      </c>
      <c r="E31" s="290">
        <v>22517</v>
      </c>
    </row>
    <row r="32" spans="1:5" ht="31.5" customHeight="1">
      <c r="A32" s="252" t="s">
        <v>318</v>
      </c>
      <c r="B32" s="290">
        <v>4601</v>
      </c>
      <c r="C32" s="290">
        <v>87704</v>
      </c>
      <c r="D32" s="290">
        <v>82209</v>
      </c>
      <c r="E32" s="290">
        <v>174514</v>
      </c>
    </row>
    <row r="33" spans="1:5" s="300" customFormat="1" ht="9.75" customHeight="1">
      <c r="A33" s="252" t="s">
        <v>210</v>
      </c>
      <c r="B33" s="290">
        <v>285</v>
      </c>
      <c r="C33" s="290">
        <v>821</v>
      </c>
      <c r="D33" s="290">
        <v>1439</v>
      </c>
      <c r="E33" s="290">
        <v>2545</v>
      </c>
    </row>
    <row r="34" spans="1:5" ht="10.5" customHeight="1">
      <c r="A34" s="252" t="s">
        <v>211</v>
      </c>
      <c r="B34" s="290">
        <v>2388</v>
      </c>
      <c r="C34" s="290">
        <v>167603</v>
      </c>
      <c r="D34" s="290">
        <v>78456</v>
      </c>
      <c r="E34" s="290">
        <v>248447</v>
      </c>
    </row>
    <row r="35" spans="1:5" ht="9.75" customHeight="1">
      <c r="A35" s="252" t="s">
        <v>212</v>
      </c>
      <c r="B35" s="290">
        <v>112722</v>
      </c>
      <c r="C35" s="290">
        <v>382799</v>
      </c>
      <c r="D35" s="290">
        <v>218221</v>
      </c>
      <c r="E35" s="290">
        <v>713742</v>
      </c>
    </row>
    <row r="36" spans="1:5" ht="9.75" customHeight="1">
      <c r="A36" s="252" t="s">
        <v>213</v>
      </c>
      <c r="B36" s="290">
        <v>3875</v>
      </c>
      <c r="C36" s="290">
        <v>101312</v>
      </c>
      <c r="D36" s="290">
        <v>28917</v>
      </c>
      <c r="E36" s="290">
        <v>134104</v>
      </c>
    </row>
    <row r="37" spans="1:5" ht="19.5" customHeight="1">
      <c r="A37" s="252" t="s">
        <v>422</v>
      </c>
      <c r="B37" s="290">
        <v>1117</v>
      </c>
      <c r="C37" s="290">
        <v>1759</v>
      </c>
      <c r="D37" s="290">
        <v>1783</v>
      </c>
      <c r="E37" s="290">
        <v>4659</v>
      </c>
    </row>
    <row r="38" spans="1:5" ht="10.5" customHeight="1">
      <c r="A38" s="291"/>
      <c r="B38" s="292"/>
      <c r="C38" s="292"/>
      <c r="D38" s="292"/>
      <c r="E38" s="292"/>
    </row>
    <row r="39" spans="1:5" ht="9.75" customHeight="1">
      <c r="A39" s="252" t="s">
        <v>3</v>
      </c>
      <c r="B39" s="293">
        <v>379930</v>
      </c>
      <c r="C39" s="293">
        <v>3343693</v>
      </c>
      <c r="D39" s="293">
        <v>3087609</v>
      </c>
      <c r="E39" s="293">
        <v>6811232</v>
      </c>
    </row>
    <row r="40" spans="1:5" ht="9.75" customHeight="1">
      <c r="A40" s="294"/>
      <c r="B40" s="139"/>
      <c r="C40" s="139"/>
      <c r="D40" s="139"/>
      <c r="E40" s="139"/>
    </row>
    <row r="41" ht="9.75" customHeight="1"/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2">
      <selection activeCell="G15" sqref="G15"/>
    </sheetView>
  </sheetViews>
  <sheetFormatPr defaultColWidth="9.33203125" defaultRowHeight="11.25"/>
  <cols>
    <col min="1" max="1" width="66.33203125" style="283" customWidth="1"/>
    <col min="2" max="5" width="10.83203125" style="112" customWidth="1"/>
    <col min="6" max="16384" width="10.66015625" style="283" customWidth="1"/>
  </cols>
  <sheetData>
    <row r="1" ht="15" customHeight="1"/>
    <row r="2" spans="1:5" s="285" customFormat="1" ht="15" customHeight="1">
      <c r="A2" s="284" t="s">
        <v>369</v>
      </c>
      <c r="B2" s="216"/>
      <c r="C2" s="216"/>
      <c r="D2" s="216"/>
      <c r="E2" s="216"/>
    </row>
    <row r="3" spans="1:5" s="285" customFormat="1" ht="15" customHeight="1">
      <c r="A3" s="284"/>
      <c r="B3" s="216"/>
      <c r="C3" s="216"/>
      <c r="D3" s="216"/>
      <c r="E3" s="216"/>
    </row>
    <row r="4" spans="1:5" s="287" customFormat="1" ht="15" customHeight="1">
      <c r="A4" s="286"/>
      <c r="B4" s="218"/>
      <c r="C4" s="218"/>
      <c r="D4" s="218"/>
      <c r="E4" s="218"/>
    </row>
    <row r="5" spans="1:5" ht="47.25" customHeight="1">
      <c r="A5" s="250" t="s">
        <v>391</v>
      </c>
      <c r="B5" s="263" t="s">
        <v>37</v>
      </c>
      <c r="C5" s="263" t="s">
        <v>38</v>
      </c>
      <c r="D5" s="263" t="s">
        <v>223</v>
      </c>
      <c r="E5" s="263" t="s">
        <v>3</v>
      </c>
    </row>
    <row r="6" spans="1:5" ht="34.5" customHeight="1">
      <c r="A6" s="252" t="s">
        <v>320</v>
      </c>
      <c r="B6" s="464" t="s">
        <v>24</v>
      </c>
      <c r="C6" s="253">
        <v>5602</v>
      </c>
      <c r="D6" s="253">
        <v>19091</v>
      </c>
      <c r="E6" s="253">
        <v>24693</v>
      </c>
    </row>
    <row r="7" spans="1:5" ht="9.75" customHeight="1">
      <c r="A7" s="252" t="s">
        <v>319</v>
      </c>
      <c r="B7" s="253">
        <v>9180</v>
      </c>
      <c r="C7" s="253">
        <v>35766</v>
      </c>
      <c r="D7" s="253">
        <v>77111</v>
      </c>
      <c r="E7" s="253">
        <v>122057</v>
      </c>
    </row>
    <row r="8" spans="1:5" ht="9.75" customHeight="1">
      <c r="A8" s="252" t="s">
        <v>186</v>
      </c>
      <c r="B8" s="290">
        <v>6563</v>
      </c>
      <c r="C8" s="290">
        <v>12603</v>
      </c>
      <c r="D8" s="290">
        <v>30040</v>
      </c>
      <c r="E8" s="290">
        <v>49206</v>
      </c>
    </row>
    <row r="9" spans="1:5" s="300" customFormat="1" ht="9.75" customHeight="1">
      <c r="A9" s="252" t="s">
        <v>187</v>
      </c>
      <c r="B9" s="464" t="s">
        <v>24</v>
      </c>
      <c r="C9" s="290">
        <v>16606</v>
      </c>
      <c r="D9" s="290">
        <v>16551</v>
      </c>
      <c r="E9" s="290">
        <v>33157</v>
      </c>
    </row>
    <row r="10" spans="1:5" s="300" customFormat="1" ht="19.5" customHeight="1">
      <c r="A10" s="252" t="s">
        <v>188</v>
      </c>
      <c r="B10" s="290">
        <v>195</v>
      </c>
      <c r="C10" s="290">
        <v>1931</v>
      </c>
      <c r="D10" s="290">
        <v>4453</v>
      </c>
      <c r="E10" s="290">
        <v>6579</v>
      </c>
    </row>
    <row r="11" spans="1:5" ht="19.5" customHeight="1">
      <c r="A11" s="252" t="s">
        <v>189</v>
      </c>
      <c r="B11" s="290">
        <v>210</v>
      </c>
      <c r="C11" s="290">
        <v>2408</v>
      </c>
      <c r="D11" s="290">
        <v>4475</v>
      </c>
      <c r="E11" s="290">
        <v>7093</v>
      </c>
    </row>
    <row r="12" spans="1:5" ht="9.75" customHeight="1">
      <c r="A12" s="252" t="s">
        <v>190</v>
      </c>
      <c r="B12" s="464" t="s">
        <v>24</v>
      </c>
      <c r="C12" s="290">
        <v>16724</v>
      </c>
      <c r="D12" s="290">
        <v>10053</v>
      </c>
      <c r="E12" s="290">
        <v>26777</v>
      </c>
    </row>
    <row r="13" spans="1:5" ht="9.75" customHeight="1">
      <c r="A13" s="252" t="s">
        <v>191</v>
      </c>
      <c r="B13" s="290">
        <v>284</v>
      </c>
      <c r="C13" s="290">
        <v>1372</v>
      </c>
      <c r="D13" s="290">
        <v>3456</v>
      </c>
      <c r="E13" s="290">
        <v>5112</v>
      </c>
    </row>
    <row r="14" spans="1:5" ht="9.75" customHeight="1">
      <c r="A14" s="252" t="s">
        <v>192</v>
      </c>
      <c r="B14" s="290">
        <v>97770</v>
      </c>
      <c r="C14" s="290">
        <v>485870</v>
      </c>
      <c r="D14" s="290">
        <v>420919</v>
      </c>
      <c r="E14" s="290">
        <v>1004559</v>
      </c>
    </row>
    <row r="15" spans="1:5" ht="9.75" customHeight="1">
      <c r="A15" s="252" t="s">
        <v>193</v>
      </c>
      <c r="B15" s="290">
        <v>72212</v>
      </c>
      <c r="C15" s="290">
        <v>266589</v>
      </c>
      <c r="D15" s="290">
        <v>255642</v>
      </c>
      <c r="E15" s="290">
        <v>594443</v>
      </c>
    </row>
    <row r="16" spans="1:5" ht="9.75" customHeight="1">
      <c r="A16" s="252" t="s">
        <v>194</v>
      </c>
      <c r="B16" s="290">
        <v>19505</v>
      </c>
      <c r="C16" s="290">
        <v>117369</v>
      </c>
      <c r="D16" s="290">
        <v>67321</v>
      </c>
      <c r="E16" s="290">
        <v>204195</v>
      </c>
    </row>
    <row r="17" spans="1:5" ht="9.75" customHeight="1">
      <c r="A17" s="252" t="s">
        <v>195</v>
      </c>
      <c r="B17" s="290">
        <v>4179</v>
      </c>
      <c r="C17" s="290">
        <v>17152</v>
      </c>
      <c r="D17" s="290">
        <v>22007</v>
      </c>
      <c r="E17" s="290">
        <v>43338</v>
      </c>
    </row>
    <row r="18" spans="1:5" ht="9.75" customHeight="1">
      <c r="A18" s="252" t="s">
        <v>196</v>
      </c>
      <c r="B18" s="464" t="s">
        <v>24</v>
      </c>
      <c r="C18" s="290">
        <v>15041</v>
      </c>
      <c r="D18" s="290">
        <v>14582</v>
      </c>
      <c r="E18" s="290">
        <v>29623</v>
      </c>
    </row>
    <row r="19" spans="1:5" ht="9.75" customHeight="1">
      <c r="A19" s="252" t="s">
        <v>197</v>
      </c>
      <c r="B19" s="290">
        <v>556</v>
      </c>
      <c r="C19" s="290">
        <v>33105</v>
      </c>
      <c r="D19" s="290">
        <v>22878</v>
      </c>
      <c r="E19" s="290">
        <v>56539</v>
      </c>
    </row>
    <row r="20" spans="1:5" ht="19.5" customHeight="1">
      <c r="A20" s="252" t="s">
        <v>198</v>
      </c>
      <c r="B20" s="290">
        <v>29915</v>
      </c>
      <c r="C20" s="290">
        <v>318800</v>
      </c>
      <c r="D20" s="290">
        <v>313312</v>
      </c>
      <c r="E20" s="290">
        <v>662027</v>
      </c>
    </row>
    <row r="21" spans="1:5" ht="9.75" customHeight="1">
      <c r="A21" s="252" t="s">
        <v>199</v>
      </c>
      <c r="B21" s="290">
        <v>1850</v>
      </c>
      <c r="C21" s="290">
        <v>22353</v>
      </c>
      <c r="D21" s="290">
        <v>23332</v>
      </c>
      <c r="E21" s="290">
        <v>47535</v>
      </c>
    </row>
    <row r="22" spans="1:5" ht="9.75" customHeight="1">
      <c r="A22" s="252" t="s">
        <v>200</v>
      </c>
      <c r="B22" s="290">
        <v>23636</v>
      </c>
      <c r="C22" s="290">
        <v>114399</v>
      </c>
      <c r="D22" s="290">
        <v>94389</v>
      </c>
      <c r="E22" s="290">
        <v>232424</v>
      </c>
    </row>
    <row r="23" spans="1:5" ht="9.75" customHeight="1">
      <c r="A23" s="252" t="s">
        <v>201</v>
      </c>
      <c r="B23" s="290">
        <v>16875</v>
      </c>
      <c r="C23" s="290">
        <v>524249</v>
      </c>
      <c r="D23" s="290">
        <v>399093</v>
      </c>
      <c r="E23" s="290">
        <v>940217</v>
      </c>
    </row>
    <row r="24" spans="1:5" ht="19.5" customHeight="1">
      <c r="A24" s="252" t="s">
        <v>416</v>
      </c>
      <c r="B24" s="290">
        <v>12029</v>
      </c>
      <c r="C24" s="290">
        <v>135367</v>
      </c>
      <c r="D24" s="290">
        <v>219989</v>
      </c>
      <c r="E24" s="290">
        <v>367385</v>
      </c>
    </row>
    <row r="25" spans="1:5" s="299" customFormat="1" ht="9.75" customHeight="1">
      <c r="A25" s="252" t="s">
        <v>203</v>
      </c>
      <c r="B25" s="290">
        <v>4635</v>
      </c>
      <c r="C25" s="290">
        <v>273946</v>
      </c>
      <c r="D25" s="290">
        <v>618765</v>
      </c>
      <c r="E25" s="290">
        <v>897346</v>
      </c>
    </row>
    <row r="26" spans="1:5" ht="9.75" customHeight="1">
      <c r="A26" s="252" t="s">
        <v>204</v>
      </c>
      <c r="B26" s="290">
        <v>12523</v>
      </c>
      <c r="C26" s="290">
        <v>362961</v>
      </c>
      <c r="D26" s="290">
        <v>388462</v>
      </c>
      <c r="E26" s="290">
        <v>763946</v>
      </c>
    </row>
    <row r="27" spans="1:5" ht="19.5" customHeight="1">
      <c r="A27" s="252" t="s">
        <v>205</v>
      </c>
      <c r="B27" s="290">
        <v>1915</v>
      </c>
      <c r="C27" s="290">
        <v>8111</v>
      </c>
      <c r="D27" s="290">
        <v>27764</v>
      </c>
      <c r="E27" s="290">
        <v>37790</v>
      </c>
    </row>
    <row r="28" spans="1:5" ht="22.5" customHeight="1">
      <c r="A28" s="252" t="s">
        <v>206</v>
      </c>
      <c r="B28" s="290">
        <v>700</v>
      </c>
      <c r="C28" s="290">
        <v>10247</v>
      </c>
      <c r="D28" s="290">
        <v>27427</v>
      </c>
      <c r="E28" s="290">
        <v>38374</v>
      </c>
    </row>
    <row r="29" spans="1:5" ht="9.75" customHeight="1">
      <c r="A29" s="252" t="s">
        <v>207</v>
      </c>
      <c r="B29" s="290">
        <v>100</v>
      </c>
      <c r="C29" s="290">
        <v>11942</v>
      </c>
      <c r="D29" s="290">
        <v>2552</v>
      </c>
      <c r="E29" s="290">
        <v>14594</v>
      </c>
    </row>
    <row r="30" spans="1:5" ht="30.75" customHeight="1">
      <c r="A30" s="252" t="s">
        <v>331</v>
      </c>
      <c r="B30" s="290">
        <v>104</v>
      </c>
      <c r="C30" s="290">
        <v>87930</v>
      </c>
      <c r="D30" s="290">
        <v>35925</v>
      </c>
      <c r="E30" s="290">
        <v>123959</v>
      </c>
    </row>
    <row r="31" spans="1:5" ht="21.75" customHeight="1">
      <c r="A31" s="252" t="s">
        <v>209</v>
      </c>
      <c r="B31" s="290">
        <v>600</v>
      </c>
      <c r="C31" s="290">
        <v>14236</v>
      </c>
      <c r="D31" s="290">
        <v>9743</v>
      </c>
      <c r="E31" s="290">
        <v>24579</v>
      </c>
    </row>
    <row r="32" spans="1:5" ht="20.25" customHeight="1">
      <c r="A32" s="252" t="s">
        <v>318</v>
      </c>
      <c r="B32" s="290">
        <v>6541</v>
      </c>
      <c r="C32" s="290">
        <v>125567</v>
      </c>
      <c r="D32" s="290">
        <v>82623</v>
      </c>
      <c r="E32" s="290">
        <v>214731</v>
      </c>
    </row>
    <row r="33" spans="1:5" s="300" customFormat="1" ht="9.75" customHeight="1">
      <c r="A33" s="252" t="s">
        <v>210</v>
      </c>
      <c r="B33" s="290">
        <v>170</v>
      </c>
      <c r="C33" s="290">
        <v>961</v>
      </c>
      <c r="D33" s="290">
        <v>2094</v>
      </c>
      <c r="E33" s="290">
        <v>3225</v>
      </c>
    </row>
    <row r="34" spans="1:5" ht="9.75" customHeight="1">
      <c r="A34" s="252" t="s">
        <v>211</v>
      </c>
      <c r="B34" s="290">
        <v>2758</v>
      </c>
      <c r="C34" s="290">
        <v>153125</v>
      </c>
      <c r="D34" s="290">
        <v>77278</v>
      </c>
      <c r="E34" s="290">
        <v>233161</v>
      </c>
    </row>
    <row r="35" spans="1:5" ht="9.75" customHeight="1">
      <c r="A35" s="252" t="s">
        <v>212</v>
      </c>
      <c r="B35" s="290">
        <v>114554</v>
      </c>
      <c r="C35" s="290">
        <v>441407</v>
      </c>
      <c r="D35" s="290">
        <v>220959</v>
      </c>
      <c r="E35" s="290">
        <v>776920</v>
      </c>
    </row>
    <row r="36" spans="1:5" ht="9.75" customHeight="1">
      <c r="A36" s="252" t="s">
        <v>213</v>
      </c>
      <c r="B36" s="290">
        <v>3897</v>
      </c>
      <c r="C36" s="290">
        <v>78585</v>
      </c>
      <c r="D36" s="290">
        <v>23918</v>
      </c>
      <c r="E36" s="290">
        <v>106400</v>
      </c>
    </row>
    <row r="37" spans="1:5" ht="21" customHeight="1">
      <c r="A37" s="252" t="s">
        <v>422</v>
      </c>
      <c r="B37" s="290">
        <v>786</v>
      </c>
      <c r="C37" s="290">
        <v>1336</v>
      </c>
      <c r="D37" s="290">
        <v>2015</v>
      </c>
      <c r="E37" s="290">
        <v>4137</v>
      </c>
    </row>
    <row r="38" spans="1:5" ht="9.75" customHeight="1">
      <c r="A38" s="291"/>
      <c r="B38" s="292"/>
      <c r="C38" s="292"/>
      <c r="D38" s="292"/>
      <c r="E38" s="292"/>
    </row>
    <row r="39" spans="1:5" ht="9.75" customHeight="1">
      <c r="A39" s="252" t="s">
        <v>3</v>
      </c>
      <c r="B39" s="293">
        <v>372030</v>
      </c>
      <c r="C39" s="293">
        <v>3447071</v>
      </c>
      <c r="D39" s="293">
        <v>3282577</v>
      </c>
      <c r="E39" s="293">
        <v>7101678</v>
      </c>
    </row>
    <row r="40" spans="1:5" ht="9.75" customHeight="1">
      <c r="A40" s="294"/>
      <c r="B40" s="139"/>
      <c r="C40" s="139"/>
      <c r="D40" s="139"/>
      <c r="E40" s="139"/>
    </row>
    <row r="41" ht="9.75" customHeight="1"/>
    <row r="44" spans="2:5" ht="9">
      <c r="B44" s="398"/>
      <c r="C44" s="398"/>
      <c r="D44" s="398"/>
      <c r="E44" s="398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G15" sqref="G15"/>
    </sheetView>
  </sheetViews>
  <sheetFormatPr defaultColWidth="9.33203125" defaultRowHeight="11.25"/>
  <cols>
    <col min="1" max="1" width="62.66015625" style="283" customWidth="1"/>
    <col min="2" max="5" width="11.66015625" style="283" customWidth="1"/>
    <col min="6" max="16384" width="10.66015625" style="283" customWidth="1"/>
  </cols>
  <sheetData>
    <row r="1" ht="15" customHeight="1"/>
    <row r="2" spans="1:5" s="285" customFormat="1" ht="15" customHeight="1">
      <c r="A2" s="284" t="s">
        <v>370</v>
      </c>
      <c r="B2" s="295"/>
      <c r="C2" s="295"/>
      <c r="D2" s="295"/>
      <c r="E2" s="295"/>
    </row>
    <row r="3" spans="1:5" s="285" customFormat="1" ht="15" customHeight="1">
      <c r="A3" s="284"/>
      <c r="B3" s="295"/>
      <c r="C3" s="295"/>
      <c r="D3" s="295"/>
      <c r="E3" s="295"/>
    </row>
    <row r="4" spans="1:5" s="287" customFormat="1" ht="15" customHeight="1">
      <c r="A4" s="286"/>
      <c r="B4" s="304"/>
      <c r="C4" s="304"/>
      <c r="D4" s="304"/>
      <c r="E4" s="304"/>
    </row>
    <row r="5" spans="1:5" ht="38.25" customHeight="1">
      <c r="A5" s="250" t="s">
        <v>391</v>
      </c>
      <c r="B5" s="305" t="s">
        <v>105</v>
      </c>
      <c r="C5" s="305" t="s">
        <v>91</v>
      </c>
      <c r="D5" s="305" t="s">
        <v>245</v>
      </c>
      <c r="E5" s="305" t="s">
        <v>3</v>
      </c>
    </row>
    <row r="6" spans="1:6" ht="34.5" customHeight="1">
      <c r="A6" s="252" t="s">
        <v>320</v>
      </c>
      <c r="B6" s="253">
        <v>203</v>
      </c>
      <c r="C6" s="253">
        <v>175</v>
      </c>
      <c r="D6" s="253">
        <v>52</v>
      </c>
      <c r="E6" s="253">
        <v>430</v>
      </c>
      <c r="F6" s="306"/>
    </row>
    <row r="7" spans="1:6" ht="9.75" customHeight="1">
      <c r="A7" s="252" t="s">
        <v>319</v>
      </c>
      <c r="B7" s="253">
        <v>294</v>
      </c>
      <c r="C7" s="253">
        <v>466</v>
      </c>
      <c r="D7" s="253">
        <v>202</v>
      </c>
      <c r="E7" s="253">
        <v>962</v>
      </c>
      <c r="F7" s="306"/>
    </row>
    <row r="8" spans="1:5" ht="9.75" customHeight="1">
      <c r="A8" s="252" t="s">
        <v>186</v>
      </c>
      <c r="B8" s="290">
        <v>100</v>
      </c>
      <c r="C8" s="290">
        <v>330</v>
      </c>
      <c r="D8" s="290">
        <v>187</v>
      </c>
      <c r="E8" s="290">
        <v>617</v>
      </c>
    </row>
    <row r="9" spans="1:5" s="300" customFormat="1" ht="9.75" customHeight="1">
      <c r="A9" s="252" t="s">
        <v>187</v>
      </c>
      <c r="B9" s="290">
        <v>114</v>
      </c>
      <c r="C9" s="290">
        <v>254</v>
      </c>
      <c r="D9" s="290">
        <v>157</v>
      </c>
      <c r="E9" s="290">
        <v>525</v>
      </c>
    </row>
    <row r="10" spans="1:5" s="300" customFormat="1" ht="18">
      <c r="A10" s="252" t="s">
        <v>188</v>
      </c>
      <c r="B10" s="290">
        <v>25</v>
      </c>
      <c r="C10" s="290">
        <v>70</v>
      </c>
      <c r="D10" s="290">
        <v>44</v>
      </c>
      <c r="E10" s="290">
        <v>139</v>
      </c>
    </row>
    <row r="11" spans="1:5" ht="21.75" customHeight="1">
      <c r="A11" s="252" t="s">
        <v>189</v>
      </c>
      <c r="B11" s="290">
        <v>18</v>
      </c>
      <c r="C11" s="290">
        <v>49</v>
      </c>
      <c r="D11" s="290">
        <v>66</v>
      </c>
      <c r="E11" s="290">
        <v>133</v>
      </c>
    </row>
    <row r="12" spans="1:5" ht="9">
      <c r="A12" s="252" t="s">
        <v>190</v>
      </c>
      <c r="B12" s="290">
        <v>65</v>
      </c>
      <c r="C12" s="290">
        <v>56</v>
      </c>
      <c r="D12" s="290">
        <v>104</v>
      </c>
      <c r="E12" s="290">
        <v>225</v>
      </c>
    </row>
    <row r="13" spans="1:5" ht="9">
      <c r="A13" s="252" t="s">
        <v>191</v>
      </c>
      <c r="B13" s="290">
        <v>3</v>
      </c>
      <c r="C13" s="290">
        <v>20</v>
      </c>
      <c r="D13" s="290">
        <v>55</v>
      </c>
      <c r="E13" s="290">
        <v>78</v>
      </c>
    </row>
    <row r="14" spans="1:5" ht="9">
      <c r="A14" s="252" t="s">
        <v>192</v>
      </c>
      <c r="B14" s="290">
        <v>3875</v>
      </c>
      <c r="C14" s="290">
        <v>2855</v>
      </c>
      <c r="D14" s="290">
        <v>1141</v>
      </c>
      <c r="E14" s="290">
        <v>7871</v>
      </c>
    </row>
    <row r="15" spans="1:5" ht="9.75" customHeight="1">
      <c r="A15" s="252" t="s">
        <v>193</v>
      </c>
      <c r="B15" s="290">
        <v>2092</v>
      </c>
      <c r="C15" s="290">
        <v>1205</v>
      </c>
      <c r="D15" s="290">
        <v>733</v>
      </c>
      <c r="E15" s="290">
        <v>4030</v>
      </c>
    </row>
    <row r="16" spans="1:5" ht="9">
      <c r="A16" s="252" t="s">
        <v>194</v>
      </c>
      <c r="B16" s="290">
        <v>399</v>
      </c>
      <c r="C16" s="290">
        <v>957</v>
      </c>
      <c r="D16" s="290">
        <v>384</v>
      </c>
      <c r="E16" s="290">
        <v>1740</v>
      </c>
    </row>
    <row r="17" spans="1:5" ht="9.75" customHeight="1">
      <c r="A17" s="252" t="s">
        <v>195</v>
      </c>
      <c r="B17" s="290">
        <v>170</v>
      </c>
      <c r="C17" s="290">
        <v>312</v>
      </c>
      <c r="D17" s="290">
        <v>183</v>
      </c>
      <c r="E17" s="290">
        <v>665</v>
      </c>
    </row>
    <row r="18" spans="1:5" ht="9">
      <c r="A18" s="252" t="s">
        <v>196</v>
      </c>
      <c r="B18" s="290">
        <v>84</v>
      </c>
      <c r="C18" s="290">
        <v>237</v>
      </c>
      <c r="D18" s="290">
        <v>67</v>
      </c>
      <c r="E18" s="290">
        <v>388</v>
      </c>
    </row>
    <row r="19" spans="1:5" ht="9.75" customHeight="1">
      <c r="A19" s="252" t="s">
        <v>197</v>
      </c>
      <c r="B19" s="290">
        <v>166</v>
      </c>
      <c r="C19" s="290">
        <v>540</v>
      </c>
      <c r="D19" s="290">
        <v>248</v>
      </c>
      <c r="E19" s="290">
        <v>954</v>
      </c>
    </row>
    <row r="20" spans="1:5" ht="21" customHeight="1">
      <c r="A20" s="252" t="s">
        <v>198</v>
      </c>
      <c r="B20" s="290">
        <v>1626</v>
      </c>
      <c r="C20" s="290">
        <v>4274</v>
      </c>
      <c r="D20" s="290">
        <v>1196</v>
      </c>
      <c r="E20" s="290">
        <v>7096</v>
      </c>
    </row>
    <row r="21" spans="1:5" ht="9.75" customHeight="1">
      <c r="A21" s="252" t="s">
        <v>199</v>
      </c>
      <c r="B21" s="290">
        <v>501</v>
      </c>
      <c r="C21" s="290">
        <v>359</v>
      </c>
      <c r="D21" s="290">
        <v>34</v>
      </c>
      <c r="E21" s="290">
        <v>894</v>
      </c>
    </row>
    <row r="22" spans="1:5" ht="9">
      <c r="A22" s="252" t="s">
        <v>200</v>
      </c>
      <c r="B22" s="290">
        <v>970</v>
      </c>
      <c r="C22" s="290">
        <v>1378</v>
      </c>
      <c r="D22" s="290">
        <v>409</v>
      </c>
      <c r="E22" s="290">
        <v>2757</v>
      </c>
    </row>
    <row r="23" spans="1:5" ht="9.75" customHeight="1">
      <c r="A23" s="252" t="s">
        <v>201</v>
      </c>
      <c r="B23" s="290">
        <v>5533</v>
      </c>
      <c r="C23" s="290">
        <v>2987</v>
      </c>
      <c r="D23" s="290">
        <v>922</v>
      </c>
      <c r="E23" s="290">
        <v>9442</v>
      </c>
    </row>
    <row r="24" spans="1:5" ht="20.25" customHeight="1">
      <c r="A24" s="252" t="s">
        <v>416</v>
      </c>
      <c r="B24" s="290">
        <v>1472</v>
      </c>
      <c r="C24" s="290">
        <v>1924</v>
      </c>
      <c r="D24" s="290">
        <v>297</v>
      </c>
      <c r="E24" s="290">
        <v>3693</v>
      </c>
    </row>
    <row r="25" spans="1:5" s="299" customFormat="1" ht="9">
      <c r="A25" s="252" t="s">
        <v>203</v>
      </c>
      <c r="B25" s="290">
        <v>1288</v>
      </c>
      <c r="C25" s="290">
        <v>3541</v>
      </c>
      <c r="D25" s="290">
        <v>2154</v>
      </c>
      <c r="E25" s="290">
        <v>6983</v>
      </c>
    </row>
    <row r="26" spans="1:5" ht="9">
      <c r="A26" s="252" t="s">
        <v>204</v>
      </c>
      <c r="B26" s="290">
        <v>2025</v>
      </c>
      <c r="C26" s="290">
        <v>2282</v>
      </c>
      <c r="D26" s="290">
        <v>735</v>
      </c>
      <c r="E26" s="290">
        <v>5042</v>
      </c>
    </row>
    <row r="27" spans="1:5" ht="19.5" customHeight="1">
      <c r="A27" s="252" t="s">
        <v>205</v>
      </c>
      <c r="B27" s="290">
        <v>165</v>
      </c>
      <c r="C27" s="290">
        <v>220</v>
      </c>
      <c r="D27" s="290">
        <v>143</v>
      </c>
      <c r="E27" s="290">
        <v>528</v>
      </c>
    </row>
    <row r="28" spans="1:5" ht="20.25" customHeight="1">
      <c r="A28" s="252" t="s">
        <v>206</v>
      </c>
      <c r="B28" s="290">
        <v>104</v>
      </c>
      <c r="C28" s="290">
        <v>149</v>
      </c>
      <c r="D28" s="290">
        <v>41</v>
      </c>
      <c r="E28" s="290">
        <v>294</v>
      </c>
    </row>
    <row r="29" spans="1:5" ht="9">
      <c r="A29" s="252" t="s">
        <v>207</v>
      </c>
      <c r="B29" s="290">
        <v>31</v>
      </c>
      <c r="C29" s="290">
        <v>45</v>
      </c>
      <c r="D29" s="290">
        <v>14</v>
      </c>
      <c r="E29" s="290">
        <v>90</v>
      </c>
    </row>
    <row r="30" spans="1:5" s="300" customFormat="1" ht="29.25" customHeight="1">
      <c r="A30" s="252" t="s">
        <v>331</v>
      </c>
      <c r="B30" s="290">
        <v>531</v>
      </c>
      <c r="C30" s="290">
        <v>476</v>
      </c>
      <c r="D30" s="290">
        <v>220</v>
      </c>
      <c r="E30" s="290">
        <v>1227</v>
      </c>
    </row>
    <row r="31" spans="1:5" s="300" customFormat="1" ht="22.5" customHeight="1">
      <c r="A31" s="252" t="s">
        <v>209</v>
      </c>
      <c r="B31" s="290">
        <v>59</v>
      </c>
      <c r="C31" s="290">
        <v>59</v>
      </c>
      <c r="D31" s="290">
        <v>10</v>
      </c>
      <c r="E31" s="290">
        <v>128</v>
      </c>
    </row>
    <row r="32" spans="1:5" s="300" customFormat="1" ht="31.5" customHeight="1">
      <c r="A32" s="252" t="s">
        <v>318</v>
      </c>
      <c r="B32" s="290">
        <v>393</v>
      </c>
      <c r="C32" s="290">
        <v>345</v>
      </c>
      <c r="D32" s="290">
        <v>173</v>
      </c>
      <c r="E32" s="290">
        <v>911</v>
      </c>
    </row>
    <row r="33" spans="1:5" ht="9">
      <c r="A33" s="252" t="s">
        <v>210</v>
      </c>
      <c r="B33" s="290">
        <v>4</v>
      </c>
      <c r="C33" s="290">
        <v>20</v>
      </c>
      <c r="D33" s="290">
        <v>13</v>
      </c>
      <c r="E33" s="290">
        <v>37</v>
      </c>
    </row>
    <row r="34" spans="1:5" ht="9">
      <c r="A34" s="252" t="s">
        <v>211</v>
      </c>
      <c r="B34" s="290">
        <v>1723</v>
      </c>
      <c r="C34" s="290">
        <v>1359</v>
      </c>
      <c r="D34" s="290">
        <v>320</v>
      </c>
      <c r="E34" s="290">
        <v>3402</v>
      </c>
    </row>
    <row r="35" spans="1:5" ht="9">
      <c r="A35" s="252" t="s">
        <v>212</v>
      </c>
      <c r="B35" s="290">
        <v>3939</v>
      </c>
      <c r="C35" s="290">
        <v>1730</v>
      </c>
      <c r="D35" s="290">
        <v>969</v>
      </c>
      <c r="E35" s="290">
        <v>6638</v>
      </c>
    </row>
    <row r="36" spans="1:5" ht="9">
      <c r="A36" s="252" t="s">
        <v>213</v>
      </c>
      <c r="B36" s="290">
        <v>651</v>
      </c>
      <c r="C36" s="290">
        <v>525</v>
      </c>
      <c r="D36" s="290">
        <v>146</v>
      </c>
      <c r="E36" s="290">
        <v>1322</v>
      </c>
    </row>
    <row r="37" spans="1:5" ht="21" customHeight="1">
      <c r="A37" s="252" t="s">
        <v>422</v>
      </c>
      <c r="B37" s="290">
        <v>19</v>
      </c>
      <c r="C37" s="290">
        <v>25</v>
      </c>
      <c r="D37" s="290">
        <v>16</v>
      </c>
      <c r="E37" s="290">
        <v>60</v>
      </c>
    </row>
    <row r="38" spans="1:5" ht="9">
      <c r="A38" s="291"/>
      <c r="B38" s="292"/>
      <c r="C38" s="292"/>
      <c r="D38" s="292"/>
      <c r="E38" s="292"/>
    </row>
    <row r="39" spans="1:5" ht="9">
      <c r="A39" s="252" t="s">
        <v>3</v>
      </c>
      <c r="B39" s="293">
        <v>26550</v>
      </c>
      <c r="C39" s="293">
        <v>28019</v>
      </c>
      <c r="D39" s="293">
        <v>10702</v>
      </c>
      <c r="E39" s="293">
        <v>65271</v>
      </c>
    </row>
    <row r="40" spans="1:5" ht="9.75" customHeight="1">
      <c r="A40" s="294"/>
      <c r="B40" s="294"/>
      <c r="C40" s="294"/>
      <c r="D40" s="294"/>
      <c r="E40" s="294"/>
    </row>
    <row r="41" ht="9.75" customHeight="1"/>
    <row r="42" ht="9">
      <c r="E42" s="307"/>
    </row>
    <row r="43" spans="2:6" ht="9">
      <c r="B43" s="394"/>
      <c r="C43" s="394"/>
      <c r="D43" s="394"/>
      <c r="E43" s="394"/>
      <c r="F43" s="307"/>
    </row>
    <row r="44" spans="2:5" ht="9">
      <c r="B44" s="394"/>
      <c r="C44" s="394"/>
      <c r="D44" s="394"/>
      <c r="E44" s="394"/>
    </row>
    <row r="45" spans="2:5" ht="9">
      <c r="B45" s="394"/>
      <c r="C45" s="394"/>
      <c r="D45" s="394"/>
      <c r="E45" s="394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G15" sqref="G15"/>
    </sheetView>
  </sheetViews>
  <sheetFormatPr defaultColWidth="9.33203125" defaultRowHeight="11.25"/>
  <cols>
    <col min="1" max="1" width="25.33203125" style="283" customWidth="1"/>
    <col min="2" max="2" width="5.83203125" style="283" customWidth="1"/>
    <col min="3" max="3" width="12.16015625" style="283" customWidth="1"/>
    <col min="4" max="4" width="5" style="283" customWidth="1"/>
    <col min="5" max="5" width="5.66015625" style="283" customWidth="1"/>
    <col min="6" max="6" width="12.16015625" style="283" customWidth="1"/>
    <col min="7" max="7" width="5" style="283" customWidth="1"/>
    <col min="8" max="8" width="5.16015625" style="283" customWidth="1"/>
    <col min="9" max="9" width="12.16015625" style="283" customWidth="1"/>
    <col min="10" max="10" width="7" style="283" customWidth="1"/>
    <col min="11" max="11" width="12.16015625" style="283" customWidth="1"/>
    <col min="12" max="16384" width="10.66015625" style="283" customWidth="1"/>
  </cols>
  <sheetData>
    <row r="1" ht="15" customHeight="1"/>
    <row r="2" spans="1:5" s="285" customFormat="1" ht="15" customHeight="1">
      <c r="A2" s="284" t="s">
        <v>371</v>
      </c>
      <c r="B2" s="295"/>
      <c r="C2" s="295"/>
      <c r="D2" s="295"/>
      <c r="E2" s="295"/>
    </row>
    <row r="3" spans="1:5" s="287" customFormat="1" ht="15" customHeight="1">
      <c r="A3" s="308"/>
      <c r="B3" s="309"/>
      <c r="C3" s="309"/>
      <c r="D3" s="309"/>
      <c r="E3" s="309"/>
    </row>
    <row r="4" spans="1:11" ht="15" customHeight="1">
      <c r="A4" s="288"/>
      <c r="B4" s="296"/>
      <c r="C4" s="296"/>
      <c r="D4" s="296"/>
      <c r="E4" s="296"/>
      <c r="F4" s="294"/>
      <c r="G4" s="294"/>
      <c r="H4" s="294"/>
      <c r="I4" s="294"/>
      <c r="J4" s="294"/>
      <c r="K4" s="294"/>
    </row>
    <row r="5" spans="1:11" ht="24" customHeight="1">
      <c r="A5" s="447" t="s">
        <v>215</v>
      </c>
      <c r="B5" s="642" t="s">
        <v>105</v>
      </c>
      <c r="C5" s="642"/>
      <c r="D5" s="310"/>
      <c r="E5" s="642" t="s">
        <v>91</v>
      </c>
      <c r="F5" s="642"/>
      <c r="G5" s="310"/>
      <c r="H5" s="643" t="s">
        <v>245</v>
      </c>
      <c r="I5" s="643"/>
      <c r="J5" s="310"/>
      <c r="K5" s="498"/>
    </row>
    <row r="6" spans="1:11" ht="19.5" customHeight="1">
      <c r="A6" s="639" t="s">
        <v>34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</row>
    <row r="7" spans="1:11" ht="9.75" customHeight="1">
      <c r="A7" s="225" t="s">
        <v>217</v>
      </c>
      <c r="C7" s="229">
        <v>2213</v>
      </c>
      <c r="D7" s="312"/>
      <c r="E7" s="312"/>
      <c r="F7" s="229">
        <v>2900</v>
      </c>
      <c r="G7" s="312"/>
      <c r="H7" s="312"/>
      <c r="I7" s="229">
        <v>993</v>
      </c>
      <c r="J7" s="312"/>
      <c r="K7" s="229">
        <v>6106</v>
      </c>
    </row>
    <row r="8" spans="1:11" ht="9.75" customHeight="1">
      <c r="A8" s="225" t="s">
        <v>218</v>
      </c>
      <c r="C8" s="229">
        <v>1012</v>
      </c>
      <c r="D8" s="300"/>
      <c r="E8" s="300"/>
      <c r="F8" s="229">
        <v>1926</v>
      </c>
      <c r="G8" s="300"/>
      <c r="H8" s="300"/>
      <c r="I8" s="229">
        <v>665</v>
      </c>
      <c r="J8" s="300"/>
      <c r="K8" s="229">
        <v>3603</v>
      </c>
    </row>
    <row r="9" spans="1:11" ht="9.75" customHeight="1">
      <c r="A9" s="225" t="s">
        <v>219</v>
      </c>
      <c r="C9" s="229">
        <v>2160</v>
      </c>
      <c r="D9" s="300"/>
      <c r="E9" s="300"/>
      <c r="F9" s="229">
        <v>3621</v>
      </c>
      <c r="G9" s="300"/>
      <c r="H9" s="300"/>
      <c r="I9" s="229">
        <v>1395</v>
      </c>
      <c r="J9" s="300"/>
      <c r="K9" s="229">
        <v>7176</v>
      </c>
    </row>
    <row r="10" spans="1:11" ht="9.75" customHeight="1">
      <c r="A10" s="225" t="s">
        <v>220</v>
      </c>
      <c r="C10" s="229">
        <v>2505</v>
      </c>
      <c r="D10" s="300"/>
      <c r="E10" s="300"/>
      <c r="F10" s="229">
        <v>3076</v>
      </c>
      <c r="G10" s="300"/>
      <c r="H10" s="300"/>
      <c r="I10" s="229">
        <v>1027</v>
      </c>
      <c r="J10" s="300"/>
      <c r="K10" s="229">
        <v>6608</v>
      </c>
    </row>
    <row r="11" spans="1:11" s="300" customFormat="1" ht="9.75" customHeight="1">
      <c r="A11" s="225" t="s">
        <v>221</v>
      </c>
      <c r="C11" s="229">
        <v>4158</v>
      </c>
      <c r="F11" s="229">
        <v>3502</v>
      </c>
      <c r="I11" s="229">
        <v>1095</v>
      </c>
      <c r="K11" s="229">
        <v>8755</v>
      </c>
    </row>
    <row r="12" spans="1:11" s="300" customFormat="1" ht="9.75" customHeight="1">
      <c r="A12" s="225" t="s">
        <v>222</v>
      </c>
      <c r="C12" s="229">
        <v>14051</v>
      </c>
      <c r="F12" s="229">
        <v>12163</v>
      </c>
      <c r="I12" s="229">
        <v>5536</v>
      </c>
      <c r="K12" s="229">
        <v>31750</v>
      </c>
    </row>
    <row r="13" spans="1:11" s="300" customFormat="1" ht="9.75" customHeight="1">
      <c r="A13" s="246" t="s">
        <v>3</v>
      </c>
      <c r="C13" s="227">
        <v>26099</v>
      </c>
      <c r="F13" s="227">
        <v>27188</v>
      </c>
      <c r="G13" s="313"/>
      <c r="H13" s="313"/>
      <c r="I13" s="227">
        <v>10711</v>
      </c>
      <c r="J13" s="313"/>
      <c r="K13" s="227">
        <v>63998</v>
      </c>
    </row>
    <row r="14" spans="1:11" ht="19.5" customHeight="1">
      <c r="A14" s="640" t="s">
        <v>15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</row>
    <row r="15" spans="1:12" s="300" customFormat="1" ht="9.75" customHeight="1">
      <c r="A15" s="225" t="s">
        <v>217</v>
      </c>
      <c r="C15" s="229">
        <v>1970</v>
      </c>
      <c r="F15" s="229">
        <v>2839</v>
      </c>
      <c r="G15" s="312"/>
      <c r="H15" s="312"/>
      <c r="I15" s="229">
        <v>1148</v>
      </c>
      <c r="J15" s="312"/>
      <c r="K15" s="229">
        <v>5957</v>
      </c>
      <c r="L15" s="314"/>
    </row>
    <row r="16" spans="1:12" s="300" customFormat="1" ht="9.75" customHeight="1">
      <c r="A16" s="225" t="s">
        <v>218</v>
      </c>
      <c r="C16" s="229">
        <v>1070</v>
      </c>
      <c r="F16" s="229">
        <v>1886</v>
      </c>
      <c r="I16" s="229">
        <v>784</v>
      </c>
      <c r="K16" s="229">
        <v>3740</v>
      </c>
      <c r="L16" s="314"/>
    </row>
    <row r="17" spans="1:12" s="300" customFormat="1" ht="9.75" customHeight="1">
      <c r="A17" s="225" t="s">
        <v>219</v>
      </c>
      <c r="C17" s="229">
        <v>2027</v>
      </c>
      <c r="F17" s="229">
        <v>3563</v>
      </c>
      <c r="I17" s="229">
        <v>1331</v>
      </c>
      <c r="K17" s="229">
        <v>6921</v>
      </c>
      <c r="L17" s="314"/>
    </row>
    <row r="18" spans="1:12" s="300" customFormat="1" ht="9.75" customHeight="1">
      <c r="A18" s="225" t="s">
        <v>220</v>
      </c>
      <c r="C18" s="229">
        <v>2392</v>
      </c>
      <c r="F18" s="229">
        <v>3137</v>
      </c>
      <c r="I18" s="229">
        <v>1066</v>
      </c>
      <c r="K18" s="229">
        <v>6595</v>
      </c>
      <c r="L18" s="314"/>
    </row>
    <row r="19" spans="1:12" s="300" customFormat="1" ht="9.75" customHeight="1">
      <c r="A19" s="225" t="s">
        <v>221</v>
      </c>
      <c r="C19" s="229">
        <v>3945</v>
      </c>
      <c r="F19" s="229">
        <v>2965</v>
      </c>
      <c r="I19" s="229">
        <v>985</v>
      </c>
      <c r="K19" s="229">
        <v>7895</v>
      </c>
      <c r="L19" s="314"/>
    </row>
    <row r="20" spans="1:12" s="300" customFormat="1" ht="9.75" customHeight="1">
      <c r="A20" s="225" t="s">
        <v>222</v>
      </c>
      <c r="C20" s="229">
        <v>15146</v>
      </c>
      <c r="F20" s="229">
        <v>13629</v>
      </c>
      <c r="I20" s="229">
        <v>5388</v>
      </c>
      <c r="K20" s="229">
        <v>34163</v>
      </c>
      <c r="L20" s="314"/>
    </row>
    <row r="21" spans="1:12" s="300" customFormat="1" ht="9.75" customHeight="1">
      <c r="A21" s="28" t="s">
        <v>3</v>
      </c>
      <c r="B21" s="313"/>
      <c r="C21" s="227">
        <v>26550</v>
      </c>
      <c r="F21" s="227">
        <v>28019</v>
      </c>
      <c r="G21" s="313"/>
      <c r="H21" s="313"/>
      <c r="I21" s="227">
        <v>10702</v>
      </c>
      <c r="J21" s="313"/>
      <c r="K21" s="227">
        <v>65271</v>
      </c>
      <c r="L21" s="314"/>
    </row>
    <row r="22" spans="1:11" ht="9" customHeight="1">
      <c r="A22" s="641"/>
      <c r="B22" s="641"/>
      <c r="C22" s="641"/>
      <c r="D22" s="641"/>
      <c r="E22" s="641"/>
      <c r="F22" s="641"/>
      <c r="G22" s="641"/>
      <c r="H22" s="641"/>
      <c r="I22" s="641"/>
      <c r="J22" s="641"/>
      <c r="K22" s="641"/>
    </row>
    <row r="28" spans="3:6" ht="12.75">
      <c r="C28" s="315"/>
      <c r="D28" s="315"/>
      <c r="E28" s="315"/>
      <c r="F28" s="315"/>
    </row>
    <row r="29" spans="3:6" ht="12.75">
      <c r="C29" s="316"/>
      <c r="D29" s="316"/>
      <c r="E29" s="316"/>
      <c r="F29" s="316"/>
    </row>
  </sheetData>
  <mergeCells count="6">
    <mergeCell ref="A6:K6"/>
    <mergeCell ref="A14:K14"/>
    <mergeCell ref="A22:K22"/>
    <mergeCell ref="B5:C5"/>
    <mergeCell ref="E5:F5"/>
    <mergeCell ref="H5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G15" sqref="G15"/>
    </sheetView>
  </sheetViews>
  <sheetFormatPr defaultColWidth="9.33203125" defaultRowHeight="11.25"/>
  <cols>
    <col min="1" max="1" width="71.5" style="283" customWidth="1"/>
    <col min="2" max="2" width="9" style="283" customWidth="1"/>
    <col min="3" max="4" width="10.5" style="283" customWidth="1"/>
    <col min="5" max="5" width="9.5" style="283" customWidth="1"/>
    <col min="6" max="16384" width="10.66015625" style="283" customWidth="1"/>
  </cols>
  <sheetData>
    <row r="1" ht="15" customHeight="1"/>
    <row r="2" spans="1:5" s="285" customFormat="1" ht="15" customHeight="1">
      <c r="A2" s="284" t="s">
        <v>372</v>
      </c>
      <c r="B2" s="295"/>
      <c r="C2" s="295"/>
      <c r="D2" s="295"/>
      <c r="E2" s="295"/>
    </row>
    <row r="3" spans="1:5" s="285" customFormat="1" ht="15" customHeight="1">
      <c r="A3" s="284"/>
      <c r="B3" s="295"/>
      <c r="C3" s="295"/>
      <c r="D3" s="295"/>
      <c r="E3" s="295"/>
    </row>
    <row r="4" spans="1:5" s="287" customFormat="1" ht="15" customHeight="1">
      <c r="A4" s="286"/>
      <c r="B4" s="304"/>
      <c r="C4" s="304"/>
      <c r="D4" s="304"/>
      <c r="E4" s="304"/>
    </row>
    <row r="5" spans="1:5" ht="29.25" customHeight="1">
      <c r="A5" s="250" t="s">
        <v>391</v>
      </c>
      <c r="B5" s="305" t="s">
        <v>37</v>
      </c>
      <c r="C5" s="305" t="s">
        <v>38</v>
      </c>
      <c r="D5" s="305" t="s">
        <v>223</v>
      </c>
      <c r="E5" s="305" t="s">
        <v>3</v>
      </c>
    </row>
    <row r="6" spans="1:6" ht="34.5" customHeight="1">
      <c r="A6" s="252" t="s">
        <v>320</v>
      </c>
      <c r="B6" s="464" t="s">
        <v>24</v>
      </c>
      <c r="C6" s="253">
        <v>287</v>
      </c>
      <c r="D6" s="253">
        <v>143</v>
      </c>
      <c r="E6" s="253">
        <v>430</v>
      </c>
      <c r="F6" s="317"/>
    </row>
    <row r="7" spans="1:6" ht="9.75" customHeight="1">
      <c r="A7" s="252" t="s">
        <v>319</v>
      </c>
      <c r="B7" s="253">
        <v>25</v>
      </c>
      <c r="C7" s="253">
        <v>332</v>
      </c>
      <c r="D7" s="253">
        <v>605</v>
      </c>
      <c r="E7" s="253">
        <v>962</v>
      </c>
      <c r="F7" s="317"/>
    </row>
    <row r="8" spans="1:6" ht="9.75" customHeight="1">
      <c r="A8" s="252" t="s">
        <v>186</v>
      </c>
      <c r="B8" s="290">
        <v>45</v>
      </c>
      <c r="C8" s="290">
        <v>170</v>
      </c>
      <c r="D8" s="290">
        <v>402</v>
      </c>
      <c r="E8" s="290">
        <v>617</v>
      </c>
      <c r="F8" s="229"/>
    </row>
    <row r="9" spans="1:6" s="300" customFormat="1" ht="9.75" customHeight="1">
      <c r="A9" s="252" t="s">
        <v>187</v>
      </c>
      <c r="B9" s="464" t="s">
        <v>24</v>
      </c>
      <c r="C9" s="290">
        <v>312</v>
      </c>
      <c r="D9" s="290">
        <v>213</v>
      </c>
      <c r="E9" s="290">
        <v>525</v>
      </c>
      <c r="F9" s="229"/>
    </row>
    <row r="10" spans="1:6" s="300" customFormat="1" ht="19.5" customHeight="1">
      <c r="A10" s="252" t="s">
        <v>188</v>
      </c>
      <c r="B10" s="464" t="s">
        <v>24</v>
      </c>
      <c r="C10" s="290">
        <v>51</v>
      </c>
      <c r="D10" s="290">
        <v>88</v>
      </c>
      <c r="E10" s="290">
        <v>139</v>
      </c>
      <c r="F10" s="229"/>
    </row>
    <row r="11" spans="1:6" ht="19.5" customHeight="1">
      <c r="A11" s="252" t="s">
        <v>189</v>
      </c>
      <c r="B11" s="290">
        <v>3</v>
      </c>
      <c r="C11" s="290">
        <v>51</v>
      </c>
      <c r="D11" s="290">
        <v>79</v>
      </c>
      <c r="E11" s="290">
        <v>133</v>
      </c>
      <c r="F11" s="229"/>
    </row>
    <row r="12" spans="1:6" ht="9.75" customHeight="1">
      <c r="A12" s="252" t="s">
        <v>190</v>
      </c>
      <c r="B12" s="464" t="s">
        <v>24</v>
      </c>
      <c r="C12" s="290">
        <v>104</v>
      </c>
      <c r="D12" s="290">
        <v>121</v>
      </c>
      <c r="E12" s="290">
        <v>225</v>
      </c>
      <c r="F12" s="229"/>
    </row>
    <row r="13" spans="1:6" ht="9.75" customHeight="1">
      <c r="A13" s="252" t="s">
        <v>191</v>
      </c>
      <c r="B13" s="464" t="s">
        <v>24</v>
      </c>
      <c r="C13" s="290">
        <v>19</v>
      </c>
      <c r="D13" s="290">
        <v>59</v>
      </c>
      <c r="E13" s="290">
        <v>78</v>
      </c>
      <c r="F13" s="229"/>
    </row>
    <row r="14" spans="1:6" ht="9.75" customHeight="1">
      <c r="A14" s="252" t="s">
        <v>192</v>
      </c>
      <c r="B14" s="290">
        <v>766</v>
      </c>
      <c r="C14" s="290">
        <v>4051</v>
      </c>
      <c r="D14" s="290">
        <v>3054</v>
      </c>
      <c r="E14" s="290">
        <v>7871</v>
      </c>
      <c r="F14" s="229"/>
    </row>
    <row r="15" spans="1:6" ht="19.5" customHeight="1">
      <c r="A15" s="252" t="s">
        <v>193</v>
      </c>
      <c r="B15" s="290">
        <v>407</v>
      </c>
      <c r="C15" s="290">
        <v>2207</v>
      </c>
      <c r="D15" s="290">
        <v>1416</v>
      </c>
      <c r="E15" s="290">
        <v>4030</v>
      </c>
      <c r="F15" s="229"/>
    </row>
    <row r="16" spans="1:6" ht="9.75" customHeight="1">
      <c r="A16" s="252" t="s">
        <v>194</v>
      </c>
      <c r="B16" s="290">
        <v>133</v>
      </c>
      <c r="C16" s="290">
        <v>1019</v>
      </c>
      <c r="D16" s="290">
        <v>588</v>
      </c>
      <c r="E16" s="290">
        <v>1740</v>
      </c>
      <c r="F16" s="229"/>
    </row>
    <row r="17" spans="1:6" ht="9.75" customHeight="1">
      <c r="A17" s="252" t="s">
        <v>195</v>
      </c>
      <c r="B17" s="290">
        <v>51</v>
      </c>
      <c r="C17" s="290">
        <v>342</v>
      </c>
      <c r="D17" s="290">
        <v>272</v>
      </c>
      <c r="E17" s="290">
        <v>665</v>
      </c>
      <c r="F17" s="229"/>
    </row>
    <row r="18" spans="1:6" ht="9.75" customHeight="1">
      <c r="A18" s="252" t="s">
        <v>196</v>
      </c>
      <c r="B18" s="464" t="s">
        <v>24</v>
      </c>
      <c r="C18" s="290">
        <v>179</v>
      </c>
      <c r="D18" s="290">
        <v>209</v>
      </c>
      <c r="E18" s="290">
        <v>388</v>
      </c>
      <c r="F18" s="229"/>
    </row>
    <row r="19" spans="1:6" ht="9.75" customHeight="1">
      <c r="A19" s="252" t="s">
        <v>197</v>
      </c>
      <c r="B19" s="290">
        <v>12</v>
      </c>
      <c r="C19" s="290">
        <v>537</v>
      </c>
      <c r="D19" s="290">
        <v>405</v>
      </c>
      <c r="E19" s="290">
        <v>954</v>
      </c>
      <c r="F19" s="229"/>
    </row>
    <row r="20" spans="1:6" ht="19.5" customHeight="1">
      <c r="A20" s="252" t="s">
        <v>198</v>
      </c>
      <c r="B20" s="290">
        <v>169</v>
      </c>
      <c r="C20" s="290">
        <v>3163</v>
      </c>
      <c r="D20" s="290">
        <v>3764</v>
      </c>
      <c r="E20" s="290">
        <v>7096</v>
      </c>
      <c r="F20" s="229"/>
    </row>
    <row r="21" spans="1:6" ht="9.75" customHeight="1">
      <c r="A21" s="252" t="s">
        <v>199</v>
      </c>
      <c r="B21" s="290">
        <v>39</v>
      </c>
      <c r="C21" s="290">
        <v>540</v>
      </c>
      <c r="D21" s="290">
        <v>315</v>
      </c>
      <c r="E21" s="290">
        <v>894</v>
      </c>
      <c r="F21" s="229"/>
    </row>
    <row r="22" spans="1:6" ht="9.75" customHeight="1">
      <c r="A22" s="252" t="s">
        <v>200</v>
      </c>
      <c r="B22" s="290">
        <v>377</v>
      </c>
      <c r="C22" s="290">
        <v>1182</v>
      </c>
      <c r="D22" s="290">
        <v>1198</v>
      </c>
      <c r="E22" s="290">
        <v>2757</v>
      </c>
      <c r="F22" s="229"/>
    </row>
    <row r="23" spans="1:6" ht="9.75" customHeight="1">
      <c r="A23" s="252" t="s">
        <v>201</v>
      </c>
      <c r="B23" s="290">
        <v>163</v>
      </c>
      <c r="C23" s="290">
        <v>5477</v>
      </c>
      <c r="D23" s="290">
        <v>3802</v>
      </c>
      <c r="E23" s="290">
        <v>9442</v>
      </c>
      <c r="F23" s="229"/>
    </row>
    <row r="24" spans="1:6" ht="9.75" customHeight="1">
      <c r="A24" s="252" t="s">
        <v>416</v>
      </c>
      <c r="B24" s="290">
        <v>88</v>
      </c>
      <c r="C24" s="290">
        <v>1446</v>
      </c>
      <c r="D24" s="290">
        <v>2159</v>
      </c>
      <c r="E24" s="290">
        <v>3693</v>
      </c>
      <c r="F24" s="229"/>
    </row>
    <row r="25" spans="1:6" s="299" customFormat="1" ht="9.75" customHeight="1">
      <c r="A25" s="252" t="s">
        <v>203</v>
      </c>
      <c r="B25" s="290">
        <v>74</v>
      </c>
      <c r="C25" s="290">
        <v>2419</v>
      </c>
      <c r="D25" s="290">
        <v>4490</v>
      </c>
      <c r="E25" s="290">
        <v>6983</v>
      </c>
      <c r="F25" s="229"/>
    </row>
    <row r="26" spans="1:6" ht="9.75" customHeight="1">
      <c r="A26" s="252" t="s">
        <v>204</v>
      </c>
      <c r="B26" s="290">
        <v>87</v>
      </c>
      <c r="C26" s="290">
        <v>2140</v>
      </c>
      <c r="D26" s="290">
        <v>2815</v>
      </c>
      <c r="E26" s="290">
        <v>5042</v>
      </c>
      <c r="F26" s="229"/>
    </row>
    <row r="27" spans="1:6" ht="19.5" customHeight="1">
      <c r="A27" s="252" t="s">
        <v>205</v>
      </c>
      <c r="B27" s="290">
        <v>30</v>
      </c>
      <c r="C27" s="290">
        <v>179</v>
      </c>
      <c r="D27" s="290">
        <v>319</v>
      </c>
      <c r="E27" s="290">
        <v>528</v>
      </c>
      <c r="F27" s="229"/>
    </row>
    <row r="28" spans="1:6" ht="22.5" customHeight="1">
      <c r="A28" s="252" t="s">
        <v>206</v>
      </c>
      <c r="B28" s="290">
        <v>4</v>
      </c>
      <c r="C28" s="290">
        <v>124</v>
      </c>
      <c r="D28" s="290">
        <v>166</v>
      </c>
      <c r="E28" s="290">
        <v>294</v>
      </c>
      <c r="F28" s="229"/>
    </row>
    <row r="29" spans="1:6" ht="9.75" customHeight="1">
      <c r="A29" s="252" t="s">
        <v>207</v>
      </c>
      <c r="B29" s="290">
        <v>6</v>
      </c>
      <c r="C29" s="290">
        <v>62</v>
      </c>
      <c r="D29" s="290">
        <v>22</v>
      </c>
      <c r="E29" s="290">
        <v>90</v>
      </c>
      <c r="F29" s="229"/>
    </row>
    <row r="30" spans="1:6" s="300" customFormat="1" ht="31.5" customHeight="1">
      <c r="A30" s="252" t="s">
        <v>331</v>
      </c>
      <c r="B30" s="290">
        <v>1</v>
      </c>
      <c r="C30" s="290">
        <v>779</v>
      </c>
      <c r="D30" s="290">
        <v>447</v>
      </c>
      <c r="E30" s="290">
        <v>1227</v>
      </c>
      <c r="F30" s="229"/>
    </row>
    <row r="31" spans="1:6" s="300" customFormat="1" ht="25.5" customHeight="1">
      <c r="A31" s="252" t="s">
        <v>209</v>
      </c>
      <c r="B31" s="290">
        <v>6</v>
      </c>
      <c r="C31" s="290">
        <v>76</v>
      </c>
      <c r="D31" s="290">
        <v>46</v>
      </c>
      <c r="E31" s="290">
        <v>128</v>
      </c>
      <c r="F31" s="229"/>
    </row>
    <row r="32" spans="1:6" s="300" customFormat="1" ht="24.75" customHeight="1">
      <c r="A32" s="252" t="s">
        <v>318</v>
      </c>
      <c r="B32" s="290">
        <v>18</v>
      </c>
      <c r="C32" s="290">
        <v>516</v>
      </c>
      <c r="D32" s="290">
        <v>377</v>
      </c>
      <c r="E32" s="290">
        <v>911</v>
      </c>
      <c r="F32" s="229"/>
    </row>
    <row r="33" spans="1:6" ht="9.75" customHeight="1">
      <c r="A33" s="252" t="s">
        <v>210</v>
      </c>
      <c r="B33" s="464" t="s">
        <v>24</v>
      </c>
      <c r="C33" s="290">
        <v>10</v>
      </c>
      <c r="D33" s="290">
        <v>27</v>
      </c>
      <c r="E33" s="290">
        <v>37</v>
      </c>
      <c r="F33" s="229"/>
    </row>
    <row r="34" spans="1:6" ht="9.75" customHeight="1">
      <c r="A34" s="252" t="s">
        <v>211</v>
      </c>
      <c r="B34" s="290">
        <v>140</v>
      </c>
      <c r="C34" s="290">
        <v>2190</v>
      </c>
      <c r="D34" s="290">
        <v>1072</v>
      </c>
      <c r="E34" s="290">
        <v>3402</v>
      </c>
      <c r="F34" s="229"/>
    </row>
    <row r="35" spans="1:6" ht="9.75" customHeight="1">
      <c r="A35" s="252" t="s">
        <v>212</v>
      </c>
      <c r="B35" s="290">
        <v>805</v>
      </c>
      <c r="C35" s="290">
        <v>3830</v>
      </c>
      <c r="D35" s="290">
        <v>2003</v>
      </c>
      <c r="E35" s="290">
        <v>6638</v>
      </c>
      <c r="F35" s="229"/>
    </row>
    <row r="36" spans="1:6" ht="9.75" customHeight="1">
      <c r="A36" s="252" t="s">
        <v>213</v>
      </c>
      <c r="B36" s="290">
        <v>60</v>
      </c>
      <c r="C36" s="290">
        <v>897</v>
      </c>
      <c r="D36" s="290">
        <v>365</v>
      </c>
      <c r="E36" s="290">
        <v>1322</v>
      </c>
      <c r="F36" s="229"/>
    </row>
    <row r="37" spans="1:6" ht="22.5" customHeight="1">
      <c r="A37" s="252" t="s">
        <v>422</v>
      </c>
      <c r="B37" s="290">
        <v>9</v>
      </c>
      <c r="C37" s="290">
        <v>19</v>
      </c>
      <c r="D37" s="290">
        <v>32</v>
      </c>
      <c r="E37" s="290">
        <v>60</v>
      </c>
      <c r="F37" s="229"/>
    </row>
    <row r="38" spans="1:6" ht="19.5" customHeight="1">
      <c r="A38" s="291"/>
      <c r="B38" s="292"/>
      <c r="C38" s="292"/>
      <c r="D38" s="292"/>
      <c r="E38" s="292"/>
      <c r="F38" s="229"/>
    </row>
    <row r="39" spans="1:5" ht="9.75" customHeight="1">
      <c r="A39" s="252" t="s">
        <v>3</v>
      </c>
      <c r="B39" s="293">
        <v>3111</v>
      </c>
      <c r="C39" s="293">
        <v>32503</v>
      </c>
      <c r="D39" s="293">
        <v>29657</v>
      </c>
      <c r="E39" s="293">
        <v>65271</v>
      </c>
    </row>
    <row r="40" spans="1:5" ht="9.75" customHeight="1">
      <c r="A40" s="294"/>
      <c r="B40" s="294"/>
      <c r="C40" s="294"/>
      <c r="D40" s="294"/>
      <c r="E40" s="294"/>
    </row>
    <row r="41" ht="9.75" customHeight="1"/>
    <row r="42" spans="2:5" ht="9">
      <c r="B42" s="394"/>
      <c r="C42" s="394"/>
      <c r="D42" s="394"/>
      <c r="E42" s="394"/>
    </row>
    <row r="43" spans="2:5" ht="9">
      <c r="B43" s="394"/>
      <c r="C43" s="394"/>
      <c r="D43" s="394"/>
      <c r="E43" s="394"/>
    </row>
    <row r="44" spans="2:5" ht="9">
      <c r="B44" s="394"/>
      <c r="C44" s="394"/>
      <c r="D44" s="394"/>
      <c r="E44" s="394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1">
      <selection activeCell="G15" sqref="G15"/>
    </sheetView>
  </sheetViews>
  <sheetFormatPr defaultColWidth="9.33203125" defaultRowHeight="11.25"/>
  <cols>
    <col min="1" max="1" width="43.66015625" style="416" customWidth="1"/>
    <col min="2" max="9" width="8" style="415" customWidth="1"/>
    <col min="10" max="16384" width="9.33203125" style="415" customWidth="1"/>
  </cols>
  <sheetData>
    <row r="1" ht="15" customHeight="1">
      <c r="A1" s="15" t="s">
        <v>374</v>
      </c>
    </row>
    <row r="2" ht="15" customHeight="1"/>
    <row r="3" ht="15" customHeight="1"/>
    <row r="4" spans="1:9" ht="15" customHeight="1">
      <c r="A4" s="645" t="s">
        <v>391</v>
      </c>
      <c r="B4" s="647" t="s">
        <v>105</v>
      </c>
      <c r="C4" s="647"/>
      <c r="D4" s="647" t="s">
        <v>91</v>
      </c>
      <c r="E4" s="647"/>
      <c r="F4" s="647" t="s">
        <v>245</v>
      </c>
      <c r="G4" s="647"/>
      <c r="H4" s="644" t="s">
        <v>3</v>
      </c>
      <c r="I4" s="644"/>
    </row>
    <row r="5" spans="1:9" ht="23.25" customHeight="1">
      <c r="A5" s="646"/>
      <c r="B5" s="487" t="s">
        <v>325</v>
      </c>
      <c r="C5" s="487" t="s">
        <v>326</v>
      </c>
      <c r="D5" s="487" t="s">
        <v>325</v>
      </c>
      <c r="E5" s="487" t="s">
        <v>326</v>
      </c>
      <c r="F5" s="487" t="s">
        <v>325</v>
      </c>
      <c r="G5" s="487" t="s">
        <v>326</v>
      </c>
      <c r="H5" s="487" t="s">
        <v>325</v>
      </c>
      <c r="I5" s="487" t="s">
        <v>326</v>
      </c>
    </row>
    <row r="6" spans="1:9" ht="50.25" customHeight="1">
      <c r="A6" s="417" t="s">
        <v>320</v>
      </c>
      <c r="B6" s="229">
        <v>439</v>
      </c>
      <c r="C6" s="229">
        <v>203</v>
      </c>
      <c r="D6" s="229">
        <v>247</v>
      </c>
      <c r="E6" s="229">
        <v>175</v>
      </c>
      <c r="F6" s="229">
        <v>55</v>
      </c>
      <c r="G6" s="229">
        <v>52</v>
      </c>
      <c r="H6" s="229">
        <v>741</v>
      </c>
      <c r="I6" s="229">
        <v>430</v>
      </c>
    </row>
    <row r="7" spans="1:9" ht="9.75" customHeight="1">
      <c r="A7" s="417" t="s">
        <v>327</v>
      </c>
      <c r="B7" s="229">
        <v>338</v>
      </c>
      <c r="C7" s="229">
        <v>294</v>
      </c>
      <c r="D7" s="229">
        <v>562</v>
      </c>
      <c r="E7" s="229">
        <v>466</v>
      </c>
      <c r="F7" s="229">
        <v>337</v>
      </c>
      <c r="G7" s="229">
        <v>202</v>
      </c>
      <c r="H7" s="229">
        <v>1237</v>
      </c>
      <c r="I7" s="229">
        <v>962</v>
      </c>
    </row>
    <row r="8" spans="1:9" ht="9.75" customHeight="1">
      <c r="A8" s="417" t="s">
        <v>186</v>
      </c>
      <c r="B8" s="229">
        <v>124</v>
      </c>
      <c r="C8" s="229">
        <v>100</v>
      </c>
      <c r="D8" s="229">
        <v>467</v>
      </c>
      <c r="E8" s="229">
        <v>330</v>
      </c>
      <c r="F8" s="229">
        <v>346</v>
      </c>
      <c r="G8" s="229">
        <v>187</v>
      </c>
      <c r="H8" s="229">
        <v>937</v>
      </c>
      <c r="I8" s="229">
        <v>617</v>
      </c>
    </row>
    <row r="9" spans="1:9" ht="19.5" customHeight="1">
      <c r="A9" s="417" t="s">
        <v>187</v>
      </c>
      <c r="B9" s="229">
        <v>118</v>
      </c>
      <c r="C9" s="229">
        <v>114</v>
      </c>
      <c r="D9" s="229">
        <v>255</v>
      </c>
      <c r="E9" s="229">
        <v>254</v>
      </c>
      <c r="F9" s="229">
        <v>161</v>
      </c>
      <c r="G9" s="229">
        <v>157</v>
      </c>
      <c r="H9" s="229">
        <v>534</v>
      </c>
      <c r="I9" s="229">
        <v>525</v>
      </c>
    </row>
    <row r="10" spans="1:9" ht="21.75" customHeight="1">
      <c r="A10" s="417" t="s">
        <v>188</v>
      </c>
      <c r="B10" s="229">
        <v>28</v>
      </c>
      <c r="C10" s="229">
        <v>25</v>
      </c>
      <c r="D10" s="229">
        <v>83</v>
      </c>
      <c r="E10" s="229">
        <v>70</v>
      </c>
      <c r="F10" s="229">
        <v>69</v>
      </c>
      <c r="G10" s="229">
        <v>44</v>
      </c>
      <c r="H10" s="229">
        <v>180</v>
      </c>
      <c r="I10" s="229">
        <v>139</v>
      </c>
    </row>
    <row r="11" spans="1:9" ht="30.75" customHeight="1">
      <c r="A11" s="417" t="s">
        <v>189</v>
      </c>
      <c r="B11" s="229">
        <v>28</v>
      </c>
      <c r="C11" s="229">
        <v>18</v>
      </c>
      <c r="D11" s="229">
        <v>85</v>
      </c>
      <c r="E11" s="229">
        <v>49</v>
      </c>
      <c r="F11" s="229">
        <v>122</v>
      </c>
      <c r="G11" s="229">
        <v>66</v>
      </c>
      <c r="H11" s="229">
        <v>235</v>
      </c>
      <c r="I11" s="229">
        <v>133</v>
      </c>
    </row>
    <row r="12" spans="1:9" ht="19.5" customHeight="1">
      <c r="A12" s="417" t="s">
        <v>190</v>
      </c>
      <c r="B12" s="229">
        <v>69</v>
      </c>
      <c r="C12" s="229">
        <v>65</v>
      </c>
      <c r="D12" s="229">
        <v>64</v>
      </c>
      <c r="E12" s="229">
        <v>56</v>
      </c>
      <c r="F12" s="229">
        <v>123</v>
      </c>
      <c r="G12" s="229">
        <v>104</v>
      </c>
      <c r="H12" s="229">
        <v>256</v>
      </c>
      <c r="I12" s="229">
        <v>225</v>
      </c>
    </row>
    <row r="13" spans="1:9" ht="9.75" customHeight="1">
      <c r="A13" s="417" t="s">
        <v>191</v>
      </c>
      <c r="B13" s="418">
        <v>5</v>
      </c>
      <c r="C13" s="418">
        <v>3</v>
      </c>
      <c r="D13" s="418">
        <v>33</v>
      </c>
      <c r="E13" s="418">
        <v>20</v>
      </c>
      <c r="F13" s="418">
        <v>144</v>
      </c>
      <c r="G13" s="418">
        <v>55</v>
      </c>
      <c r="H13" s="418">
        <v>182</v>
      </c>
      <c r="I13" s="418">
        <v>78</v>
      </c>
    </row>
    <row r="14" spans="1:9" ht="19.5" customHeight="1">
      <c r="A14" s="417" t="s">
        <v>192</v>
      </c>
      <c r="B14" s="229">
        <v>3973</v>
      </c>
      <c r="C14" s="229">
        <v>3875</v>
      </c>
      <c r="D14" s="229">
        <v>3008</v>
      </c>
      <c r="E14" s="229">
        <v>2855</v>
      </c>
      <c r="F14" s="229">
        <v>1230</v>
      </c>
      <c r="G14" s="229">
        <v>1141</v>
      </c>
      <c r="H14" s="229">
        <v>8211</v>
      </c>
      <c r="I14" s="229">
        <v>7871</v>
      </c>
    </row>
    <row r="15" spans="1:9" ht="22.5" customHeight="1">
      <c r="A15" s="417" t="s">
        <v>193</v>
      </c>
      <c r="B15" s="229">
        <v>2133</v>
      </c>
      <c r="C15" s="229">
        <v>2092</v>
      </c>
      <c r="D15" s="229">
        <v>1240</v>
      </c>
      <c r="E15" s="229">
        <v>1205</v>
      </c>
      <c r="F15" s="229">
        <v>748</v>
      </c>
      <c r="G15" s="229">
        <v>733</v>
      </c>
      <c r="H15" s="229">
        <v>4121</v>
      </c>
      <c r="I15" s="229">
        <v>4030</v>
      </c>
    </row>
    <row r="16" spans="1:9" ht="19.5" customHeight="1">
      <c r="A16" s="417" t="s">
        <v>194</v>
      </c>
      <c r="B16" s="229">
        <v>485</v>
      </c>
      <c r="C16" s="229">
        <v>399</v>
      </c>
      <c r="D16" s="229">
        <v>1117</v>
      </c>
      <c r="E16" s="229">
        <v>957</v>
      </c>
      <c r="F16" s="229">
        <v>564</v>
      </c>
      <c r="G16" s="229">
        <v>384</v>
      </c>
      <c r="H16" s="229">
        <v>2166</v>
      </c>
      <c r="I16" s="229">
        <v>1740</v>
      </c>
    </row>
    <row r="17" spans="1:9" ht="19.5" customHeight="1">
      <c r="A17" s="417" t="s">
        <v>195</v>
      </c>
      <c r="B17" s="229">
        <v>232</v>
      </c>
      <c r="C17" s="229">
        <v>170</v>
      </c>
      <c r="D17" s="229">
        <v>448</v>
      </c>
      <c r="E17" s="229">
        <v>312</v>
      </c>
      <c r="F17" s="229">
        <v>330</v>
      </c>
      <c r="G17" s="229">
        <v>183</v>
      </c>
      <c r="H17" s="229">
        <v>1010</v>
      </c>
      <c r="I17" s="229">
        <v>665</v>
      </c>
    </row>
    <row r="18" spans="1:9" ht="9.75" customHeight="1">
      <c r="A18" s="417" t="s">
        <v>196</v>
      </c>
      <c r="B18" s="229">
        <v>150</v>
      </c>
      <c r="C18" s="229">
        <v>84</v>
      </c>
      <c r="D18" s="229">
        <v>553</v>
      </c>
      <c r="E18" s="229">
        <v>237</v>
      </c>
      <c r="F18" s="229">
        <v>222</v>
      </c>
      <c r="G18" s="229">
        <v>67</v>
      </c>
      <c r="H18" s="229">
        <v>925</v>
      </c>
      <c r="I18" s="229">
        <v>388</v>
      </c>
    </row>
    <row r="19" spans="1:9" ht="21" customHeight="1">
      <c r="A19" s="417" t="s">
        <v>197</v>
      </c>
      <c r="B19" s="229">
        <v>239</v>
      </c>
      <c r="C19" s="229">
        <v>166</v>
      </c>
      <c r="D19" s="229">
        <v>792</v>
      </c>
      <c r="E19" s="229">
        <v>540</v>
      </c>
      <c r="F19" s="229">
        <v>432</v>
      </c>
      <c r="G19" s="229">
        <v>248</v>
      </c>
      <c r="H19" s="229">
        <v>1463</v>
      </c>
      <c r="I19" s="229">
        <v>954</v>
      </c>
    </row>
    <row r="20" spans="1:9" ht="31.5" customHeight="1">
      <c r="A20" s="417" t="s">
        <v>198</v>
      </c>
      <c r="B20" s="229">
        <v>2095</v>
      </c>
      <c r="C20" s="229">
        <v>1626</v>
      </c>
      <c r="D20" s="229">
        <v>5989</v>
      </c>
      <c r="E20" s="229">
        <v>4274</v>
      </c>
      <c r="F20" s="229">
        <v>1848</v>
      </c>
      <c r="G20" s="229">
        <v>1196</v>
      </c>
      <c r="H20" s="229">
        <v>9932</v>
      </c>
      <c r="I20" s="229">
        <v>7096</v>
      </c>
    </row>
    <row r="21" spans="1:9" ht="19.5" customHeight="1">
      <c r="A21" s="417" t="s">
        <v>199</v>
      </c>
      <c r="B21" s="229">
        <v>566</v>
      </c>
      <c r="C21" s="229">
        <v>501</v>
      </c>
      <c r="D21" s="229">
        <v>397</v>
      </c>
      <c r="E21" s="229">
        <v>359</v>
      </c>
      <c r="F21" s="229">
        <v>45</v>
      </c>
      <c r="G21" s="229">
        <v>34</v>
      </c>
      <c r="H21" s="229">
        <v>1008</v>
      </c>
      <c r="I21" s="229">
        <v>894</v>
      </c>
    </row>
    <row r="22" spans="1:9" ht="9.75" customHeight="1">
      <c r="A22" s="417" t="s">
        <v>200</v>
      </c>
      <c r="B22" s="229">
        <v>1097</v>
      </c>
      <c r="C22" s="229">
        <v>970</v>
      </c>
      <c r="D22" s="229">
        <v>1678</v>
      </c>
      <c r="E22" s="229">
        <v>1378</v>
      </c>
      <c r="F22" s="229">
        <v>595</v>
      </c>
      <c r="G22" s="229">
        <v>409</v>
      </c>
      <c r="H22" s="229">
        <v>3370</v>
      </c>
      <c r="I22" s="229">
        <v>2757</v>
      </c>
    </row>
    <row r="23" spans="1:9" ht="20.25" customHeight="1">
      <c r="A23" s="417" t="s">
        <v>201</v>
      </c>
      <c r="B23" s="229">
        <v>5798</v>
      </c>
      <c r="C23" s="229">
        <v>5533</v>
      </c>
      <c r="D23" s="229">
        <v>3305</v>
      </c>
      <c r="E23" s="229">
        <v>2987</v>
      </c>
      <c r="F23" s="229">
        <v>1287</v>
      </c>
      <c r="G23" s="229">
        <v>922</v>
      </c>
      <c r="H23" s="229">
        <v>10390</v>
      </c>
      <c r="I23" s="229">
        <v>9442</v>
      </c>
    </row>
    <row r="24" spans="1:9" ht="18.75" customHeight="1">
      <c r="A24" s="417" t="s">
        <v>416</v>
      </c>
      <c r="B24" s="229">
        <v>1606</v>
      </c>
      <c r="C24" s="229">
        <v>1472</v>
      </c>
      <c r="D24" s="229">
        <v>3305</v>
      </c>
      <c r="E24" s="229">
        <v>1924</v>
      </c>
      <c r="F24" s="229">
        <v>367</v>
      </c>
      <c r="G24" s="229">
        <v>297</v>
      </c>
      <c r="H24" s="229">
        <v>5278</v>
      </c>
      <c r="I24" s="229">
        <v>3693</v>
      </c>
    </row>
    <row r="25" spans="1:9" ht="9.75" customHeight="1">
      <c r="A25" s="417" t="s">
        <v>203</v>
      </c>
      <c r="B25" s="229">
        <v>1314</v>
      </c>
      <c r="C25" s="229">
        <v>1288</v>
      </c>
      <c r="D25" s="229">
        <v>3702</v>
      </c>
      <c r="E25" s="229">
        <v>3541</v>
      </c>
      <c r="F25" s="229">
        <v>2232</v>
      </c>
      <c r="G25" s="229">
        <v>2154</v>
      </c>
      <c r="H25" s="229">
        <v>7248</v>
      </c>
      <c r="I25" s="229">
        <v>6983</v>
      </c>
    </row>
    <row r="26" spans="1:9" ht="9.75" customHeight="1">
      <c r="A26" s="417" t="s">
        <v>204</v>
      </c>
      <c r="B26" s="229">
        <v>2263</v>
      </c>
      <c r="C26" s="229">
        <v>2025</v>
      </c>
      <c r="D26" s="229">
        <v>2558</v>
      </c>
      <c r="E26" s="229">
        <v>2282</v>
      </c>
      <c r="F26" s="229">
        <v>800</v>
      </c>
      <c r="G26" s="229">
        <v>735</v>
      </c>
      <c r="H26" s="229">
        <v>5621</v>
      </c>
      <c r="I26" s="229">
        <v>5042</v>
      </c>
    </row>
    <row r="27" spans="1:9" ht="20.25" customHeight="1">
      <c r="A27" s="417" t="s">
        <v>205</v>
      </c>
      <c r="B27" s="229">
        <v>179</v>
      </c>
      <c r="C27" s="229">
        <v>165</v>
      </c>
      <c r="D27" s="229">
        <v>265</v>
      </c>
      <c r="E27" s="229">
        <v>220</v>
      </c>
      <c r="F27" s="229">
        <v>302</v>
      </c>
      <c r="G27" s="229">
        <v>143</v>
      </c>
      <c r="H27" s="229">
        <v>746</v>
      </c>
      <c r="I27" s="229">
        <v>528</v>
      </c>
    </row>
    <row r="28" spans="1:9" ht="21.75" customHeight="1">
      <c r="A28" s="417" t="s">
        <v>206</v>
      </c>
      <c r="B28" s="229">
        <v>111</v>
      </c>
      <c r="C28" s="229">
        <v>104</v>
      </c>
      <c r="D28" s="229">
        <v>178</v>
      </c>
      <c r="E28" s="229">
        <v>149</v>
      </c>
      <c r="F28" s="229">
        <v>50</v>
      </c>
      <c r="G28" s="229">
        <v>41</v>
      </c>
      <c r="H28" s="229">
        <v>339</v>
      </c>
      <c r="I28" s="229">
        <v>294</v>
      </c>
    </row>
    <row r="29" spans="1:9" ht="9.75" customHeight="1">
      <c r="A29" s="460" t="s">
        <v>207</v>
      </c>
      <c r="B29" s="229">
        <v>42</v>
      </c>
      <c r="C29" s="229">
        <v>31</v>
      </c>
      <c r="D29" s="229">
        <v>69</v>
      </c>
      <c r="E29" s="229">
        <v>45</v>
      </c>
      <c r="F29" s="229">
        <v>26</v>
      </c>
      <c r="G29" s="229">
        <v>14</v>
      </c>
      <c r="H29" s="229">
        <v>137</v>
      </c>
      <c r="I29" s="229">
        <v>90</v>
      </c>
    </row>
    <row r="30" spans="1:9" ht="15" customHeight="1">
      <c r="A30" s="419"/>
      <c r="B30" s="265"/>
      <c r="C30" s="265"/>
      <c r="D30" s="265"/>
      <c r="E30" s="265"/>
      <c r="F30" s="265"/>
      <c r="G30" s="265"/>
      <c r="H30" s="265"/>
      <c r="I30" s="265"/>
    </row>
    <row r="31" spans="1:9" ht="15" customHeight="1">
      <c r="A31" s="417"/>
      <c r="B31" s="229"/>
      <c r="C31" s="229"/>
      <c r="D31" s="229"/>
      <c r="E31" s="229"/>
      <c r="F31" s="229"/>
      <c r="G31" s="229"/>
      <c r="H31" s="229"/>
      <c r="I31" s="229"/>
    </row>
    <row r="32" spans="1:9" ht="15" customHeight="1">
      <c r="A32" s="417"/>
      <c r="B32" s="229"/>
      <c r="C32" s="229"/>
      <c r="D32" s="229"/>
      <c r="E32" s="229"/>
      <c r="F32" s="229"/>
      <c r="G32" s="229"/>
      <c r="H32" s="229"/>
      <c r="I32" s="229"/>
    </row>
    <row r="33" spans="1:9" ht="15" customHeight="1">
      <c r="A33" s="417"/>
      <c r="B33" s="229"/>
      <c r="C33" s="229"/>
      <c r="D33" s="229"/>
      <c r="E33" s="229"/>
      <c r="F33" s="229"/>
      <c r="G33" s="229"/>
      <c r="H33" s="229"/>
      <c r="I33" s="229"/>
    </row>
    <row r="34" spans="1:9" ht="15" customHeight="1">
      <c r="A34" s="417"/>
      <c r="B34" s="229"/>
      <c r="C34" s="229"/>
      <c r="D34" s="229"/>
      <c r="E34" s="229"/>
      <c r="F34" s="229"/>
      <c r="G34" s="229"/>
      <c r="H34" s="229"/>
      <c r="I34" s="229"/>
    </row>
    <row r="35" spans="1:9" ht="15" customHeight="1">
      <c r="A35" s="417"/>
      <c r="B35" s="229"/>
      <c r="C35" s="229"/>
      <c r="D35" s="229"/>
      <c r="E35" s="229"/>
      <c r="F35" s="229"/>
      <c r="G35" s="229"/>
      <c r="H35" s="229"/>
      <c r="I35" s="229"/>
    </row>
    <row r="36" spans="1:9" ht="15" customHeight="1">
      <c r="A36" s="417"/>
      <c r="B36" s="229"/>
      <c r="C36" s="229"/>
      <c r="D36" s="229"/>
      <c r="E36" s="229"/>
      <c r="F36" s="229"/>
      <c r="G36" s="229"/>
      <c r="H36" s="229"/>
      <c r="I36" s="229"/>
    </row>
    <row r="37" spans="1:9" ht="15" customHeight="1">
      <c r="A37" s="417"/>
      <c r="B37" s="229"/>
      <c r="C37" s="229"/>
      <c r="D37" s="229"/>
      <c r="E37" s="229"/>
      <c r="F37" s="229"/>
      <c r="G37" s="229"/>
      <c r="H37" s="229"/>
      <c r="I37" s="229"/>
    </row>
    <row r="38" spans="1:9" ht="15" customHeight="1">
      <c r="A38" s="417"/>
      <c r="B38" s="229"/>
      <c r="C38" s="229"/>
      <c r="D38" s="229"/>
      <c r="E38" s="229"/>
      <c r="F38" s="229"/>
      <c r="G38" s="229"/>
      <c r="H38" s="229"/>
      <c r="I38" s="229"/>
    </row>
    <row r="39" spans="1:9" ht="15" customHeight="1">
      <c r="A39" s="417"/>
      <c r="B39" s="229"/>
      <c r="C39" s="229"/>
      <c r="D39" s="229"/>
      <c r="E39" s="229"/>
      <c r="F39" s="229"/>
      <c r="G39" s="229"/>
      <c r="H39" s="229"/>
      <c r="I39" s="229"/>
    </row>
    <row r="40" spans="1:9" ht="15" customHeight="1">
      <c r="A40" s="417"/>
      <c r="B40" s="229"/>
      <c r="C40" s="229"/>
      <c r="D40" s="229"/>
      <c r="E40" s="229"/>
      <c r="F40" s="229"/>
      <c r="G40" s="229"/>
      <c r="H40" s="229"/>
      <c r="I40" s="229"/>
    </row>
    <row r="41" spans="1:9" ht="15" customHeight="1">
      <c r="A41" s="417"/>
      <c r="B41" s="229"/>
      <c r="C41" s="229"/>
      <c r="D41" s="229"/>
      <c r="E41" s="229"/>
      <c r="F41" s="229"/>
      <c r="G41" s="229"/>
      <c r="H41" s="229"/>
      <c r="I41" s="229"/>
    </row>
    <row r="42" spans="1:9" ht="15" customHeight="1">
      <c r="A42" s="417"/>
      <c r="B42" s="229"/>
      <c r="C42" s="229"/>
      <c r="D42" s="229"/>
      <c r="E42" s="229"/>
      <c r="F42" s="229"/>
      <c r="G42" s="229"/>
      <c r="H42" s="229"/>
      <c r="I42" s="229"/>
    </row>
    <row r="43" spans="1:9" ht="15" customHeight="1">
      <c r="A43" s="417"/>
      <c r="B43" s="229"/>
      <c r="C43" s="229"/>
      <c r="D43" s="229"/>
      <c r="E43" s="229"/>
      <c r="F43" s="229"/>
      <c r="G43" s="229"/>
      <c r="H43" s="229"/>
      <c r="I43" s="229"/>
    </row>
    <row r="44" spans="1:9" ht="15" customHeight="1">
      <c r="A44" s="15" t="s">
        <v>373</v>
      </c>
      <c r="B44" s="229"/>
      <c r="C44" s="229"/>
      <c r="D44" s="229"/>
      <c r="E44" s="229"/>
      <c r="F44" s="229"/>
      <c r="G44" s="229"/>
      <c r="H44" s="229"/>
      <c r="I44" s="229"/>
    </row>
    <row r="45" spans="1:9" ht="15" customHeight="1">
      <c r="A45" s="15"/>
      <c r="B45" s="229"/>
      <c r="C45" s="229"/>
      <c r="D45" s="229"/>
      <c r="E45" s="229"/>
      <c r="F45" s="229"/>
      <c r="G45" s="229"/>
      <c r="H45" s="229"/>
      <c r="I45" s="229"/>
    </row>
    <row r="46" spans="1:9" ht="15" customHeight="1">
      <c r="A46" s="15"/>
      <c r="B46" s="229"/>
      <c r="C46" s="229"/>
      <c r="D46" s="229"/>
      <c r="E46" s="229"/>
      <c r="F46" s="229"/>
      <c r="G46" s="229"/>
      <c r="H46" s="229"/>
      <c r="I46" s="229"/>
    </row>
    <row r="47" spans="1:9" ht="15" customHeight="1">
      <c r="A47" s="645" t="s">
        <v>391</v>
      </c>
      <c r="B47" s="647" t="s">
        <v>105</v>
      </c>
      <c r="C47" s="647"/>
      <c r="D47" s="647" t="s">
        <v>91</v>
      </c>
      <c r="E47" s="647"/>
      <c r="F47" s="647" t="s">
        <v>245</v>
      </c>
      <c r="G47" s="647"/>
      <c r="H47" s="644" t="s">
        <v>3</v>
      </c>
      <c r="I47" s="644"/>
    </row>
    <row r="48" spans="1:9" ht="23.25" customHeight="1">
      <c r="A48" s="646"/>
      <c r="B48" s="487" t="s">
        <v>325</v>
      </c>
      <c r="C48" s="487" t="s">
        <v>326</v>
      </c>
      <c r="D48" s="487" t="s">
        <v>325</v>
      </c>
      <c r="E48" s="487" t="s">
        <v>326</v>
      </c>
      <c r="F48" s="487" t="s">
        <v>325</v>
      </c>
      <c r="G48" s="487" t="s">
        <v>326</v>
      </c>
      <c r="H48" s="487" t="s">
        <v>325</v>
      </c>
      <c r="I48" s="487" t="s">
        <v>326</v>
      </c>
    </row>
    <row r="49" spans="1:9" ht="42" customHeight="1">
      <c r="A49" s="417" t="s">
        <v>208</v>
      </c>
      <c r="B49" s="229">
        <v>540</v>
      </c>
      <c r="C49" s="229">
        <v>531</v>
      </c>
      <c r="D49" s="229">
        <v>492</v>
      </c>
      <c r="E49" s="229">
        <v>476</v>
      </c>
      <c r="F49" s="229">
        <v>277</v>
      </c>
      <c r="G49" s="229">
        <v>220</v>
      </c>
      <c r="H49" s="229">
        <v>1309</v>
      </c>
      <c r="I49" s="229">
        <v>1227</v>
      </c>
    </row>
    <row r="50" spans="1:9" ht="30.75" customHeight="1">
      <c r="A50" s="417" t="s">
        <v>209</v>
      </c>
      <c r="B50" s="229">
        <v>76</v>
      </c>
      <c r="C50" s="229">
        <v>59</v>
      </c>
      <c r="D50" s="229">
        <v>69</v>
      </c>
      <c r="E50" s="229">
        <v>59</v>
      </c>
      <c r="F50" s="229">
        <v>19</v>
      </c>
      <c r="G50" s="229">
        <v>10</v>
      </c>
      <c r="H50" s="229">
        <v>164</v>
      </c>
      <c r="I50" s="229">
        <v>128</v>
      </c>
    </row>
    <row r="51" spans="1:9" ht="35.25" customHeight="1">
      <c r="A51" s="417" t="s">
        <v>328</v>
      </c>
      <c r="B51" s="229">
        <v>468</v>
      </c>
      <c r="C51" s="229">
        <v>393</v>
      </c>
      <c r="D51" s="229">
        <v>392</v>
      </c>
      <c r="E51" s="229">
        <v>345</v>
      </c>
      <c r="F51" s="229">
        <v>229</v>
      </c>
      <c r="G51" s="229">
        <v>173</v>
      </c>
      <c r="H51" s="229">
        <v>1089</v>
      </c>
      <c r="I51" s="229">
        <v>911</v>
      </c>
    </row>
    <row r="52" spans="1:9" ht="19.5" customHeight="1">
      <c r="A52" s="417" t="s">
        <v>210</v>
      </c>
      <c r="B52" s="229">
        <v>4</v>
      </c>
      <c r="C52" s="229">
        <v>4</v>
      </c>
      <c r="D52" s="229">
        <v>26</v>
      </c>
      <c r="E52" s="229">
        <v>20</v>
      </c>
      <c r="F52" s="229">
        <v>24</v>
      </c>
      <c r="G52" s="229">
        <v>13</v>
      </c>
      <c r="H52" s="229">
        <v>54</v>
      </c>
      <c r="I52" s="229">
        <v>37</v>
      </c>
    </row>
    <row r="53" spans="1:9" ht="9.75" customHeight="1">
      <c r="A53" s="417" t="s">
        <v>211</v>
      </c>
      <c r="B53" s="229">
        <v>1842</v>
      </c>
      <c r="C53" s="229">
        <v>1723</v>
      </c>
      <c r="D53" s="229">
        <v>1672</v>
      </c>
      <c r="E53" s="229">
        <v>1359</v>
      </c>
      <c r="F53" s="229">
        <v>360</v>
      </c>
      <c r="G53" s="229">
        <v>320</v>
      </c>
      <c r="H53" s="229">
        <v>3874</v>
      </c>
      <c r="I53" s="229">
        <v>3402</v>
      </c>
    </row>
    <row r="54" spans="1:9" ht="9.75" customHeight="1">
      <c r="A54" s="417" t="s">
        <v>212</v>
      </c>
      <c r="B54" s="229">
        <v>4189</v>
      </c>
      <c r="C54" s="229">
        <v>3939</v>
      </c>
      <c r="D54" s="229">
        <v>1916</v>
      </c>
      <c r="E54" s="229">
        <v>1730</v>
      </c>
      <c r="F54" s="229">
        <v>1029</v>
      </c>
      <c r="G54" s="229">
        <v>969</v>
      </c>
      <c r="H54" s="229">
        <v>7134</v>
      </c>
      <c r="I54" s="229">
        <v>6638</v>
      </c>
    </row>
    <row r="55" spans="1:9" ht="9.75" customHeight="1">
      <c r="A55" s="417" t="s">
        <v>213</v>
      </c>
      <c r="B55" s="229">
        <v>915</v>
      </c>
      <c r="C55" s="229">
        <v>651</v>
      </c>
      <c r="D55" s="229">
        <v>832</v>
      </c>
      <c r="E55" s="229">
        <v>525</v>
      </c>
      <c r="F55" s="229">
        <v>245</v>
      </c>
      <c r="G55" s="229">
        <v>146</v>
      </c>
      <c r="H55" s="229">
        <v>1992</v>
      </c>
      <c r="I55" s="229">
        <v>1322</v>
      </c>
    </row>
    <row r="56" spans="1:9" ht="29.25" customHeight="1">
      <c r="A56" s="417" t="s">
        <v>422</v>
      </c>
      <c r="B56" s="418">
        <v>27</v>
      </c>
      <c r="C56" s="418">
        <v>19</v>
      </c>
      <c r="D56" s="418">
        <v>30</v>
      </c>
      <c r="E56" s="418">
        <v>25</v>
      </c>
      <c r="F56" s="418">
        <v>23</v>
      </c>
      <c r="G56" s="418">
        <v>16</v>
      </c>
      <c r="H56" s="418">
        <v>80</v>
      </c>
      <c r="I56" s="418">
        <v>60</v>
      </c>
    </row>
    <row r="57" ht="9.75" customHeight="1"/>
    <row r="58" spans="1:9" ht="9">
      <c r="A58" s="460" t="s">
        <v>3</v>
      </c>
      <c r="B58" s="461">
        <f aca="true" t="shared" si="0" ref="B58:I58">B7+B8+B9+B10+B11+B12+B13+B6+B14+B16+B17+B18+B19+B20+B21+B22+B23+B24+B25+B26+B27+B28+B29+B49+B50+B51+B52+B53+B54+B55+B56</f>
        <v>29360</v>
      </c>
      <c r="C58" s="461">
        <f t="shared" si="0"/>
        <v>26550</v>
      </c>
      <c r="D58" s="461">
        <f t="shared" si="0"/>
        <v>34589</v>
      </c>
      <c r="E58" s="461">
        <f t="shared" si="0"/>
        <v>28019</v>
      </c>
      <c r="F58" s="461">
        <f t="shared" si="0"/>
        <v>13893</v>
      </c>
      <c r="G58" s="461">
        <f t="shared" si="0"/>
        <v>10702</v>
      </c>
      <c r="H58" s="461">
        <f t="shared" si="0"/>
        <v>77842</v>
      </c>
      <c r="I58" s="461">
        <f t="shared" si="0"/>
        <v>65271</v>
      </c>
    </row>
    <row r="59" spans="1:9" ht="9">
      <c r="A59" s="462"/>
      <c r="B59" s="463"/>
      <c r="C59" s="463"/>
      <c r="D59" s="463"/>
      <c r="E59" s="463"/>
      <c r="F59" s="463"/>
      <c r="G59" s="463"/>
      <c r="H59" s="463"/>
      <c r="I59" s="463"/>
    </row>
  </sheetData>
  <mergeCells count="10">
    <mergeCell ref="H4:I4"/>
    <mergeCell ref="A47:A48"/>
    <mergeCell ref="B47:C47"/>
    <mergeCell ref="D47:E47"/>
    <mergeCell ref="F47:G47"/>
    <mergeCell ref="H47:I47"/>
    <mergeCell ref="A4:A5"/>
    <mergeCell ref="B4:C4"/>
    <mergeCell ref="D4:E4"/>
    <mergeCell ref="F4:G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G15" sqref="G15"/>
    </sheetView>
  </sheetViews>
  <sheetFormatPr defaultColWidth="9.33203125" defaultRowHeight="11.25"/>
  <cols>
    <col min="1" max="1" width="20" style="283" customWidth="1"/>
    <col min="2" max="7" width="14.83203125" style="283" customWidth="1"/>
    <col min="8" max="16384" width="10.66015625" style="283" customWidth="1"/>
  </cols>
  <sheetData>
    <row r="1" ht="15" customHeight="1"/>
    <row r="2" spans="1:7" s="285" customFormat="1" ht="15" customHeight="1">
      <c r="A2" s="284" t="s">
        <v>375</v>
      </c>
      <c r="B2" s="295"/>
      <c r="C2" s="295"/>
      <c r="D2" s="295"/>
      <c r="E2" s="295"/>
      <c r="F2" s="295"/>
      <c r="G2" s="295"/>
    </row>
    <row r="3" spans="1:7" s="285" customFormat="1" ht="15" customHeight="1">
      <c r="A3" s="284"/>
      <c r="B3" s="295"/>
      <c r="C3" s="295"/>
      <c r="D3" s="295"/>
      <c r="E3" s="295"/>
      <c r="F3" s="295"/>
      <c r="G3" s="295"/>
    </row>
    <row r="4" spans="1:7" s="287" customFormat="1" ht="15" customHeight="1">
      <c r="A4" s="286"/>
      <c r="B4" s="304"/>
      <c r="C4" s="304"/>
      <c r="D4" s="304"/>
      <c r="E4" s="304"/>
      <c r="F4" s="304"/>
      <c r="G4" s="304"/>
    </row>
    <row r="5" spans="1:7" ht="39" customHeight="1">
      <c r="A5" s="649" t="s">
        <v>174</v>
      </c>
      <c r="B5" s="651" t="s">
        <v>105</v>
      </c>
      <c r="C5" s="651"/>
      <c r="D5" s="651"/>
      <c r="E5" s="651" t="s">
        <v>91</v>
      </c>
      <c r="F5" s="651"/>
      <c r="G5" s="651"/>
    </row>
    <row r="6" spans="1:7" ht="39" customHeight="1">
      <c r="A6" s="650"/>
      <c r="B6" s="318" t="s">
        <v>175</v>
      </c>
      <c r="C6" s="318" t="s">
        <v>176</v>
      </c>
      <c r="D6" s="318" t="s">
        <v>3</v>
      </c>
      <c r="E6" s="318" t="s">
        <v>175</v>
      </c>
      <c r="F6" s="318" t="s">
        <v>176</v>
      </c>
      <c r="G6" s="318" t="s">
        <v>3</v>
      </c>
    </row>
    <row r="7" spans="1:7" ht="19.5" customHeight="1">
      <c r="A7" s="652" t="s">
        <v>34</v>
      </c>
      <c r="B7" s="652"/>
      <c r="C7" s="652"/>
      <c r="D7" s="652"/>
      <c r="E7" s="652"/>
      <c r="F7" s="652"/>
      <c r="G7" s="652"/>
    </row>
    <row r="8" spans="1:7" ht="9.75" customHeight="1">
      <c r="A8" s="225" t="s">
        <v>177</v>
      </c>
      <c r="B8" s="229">
        <v>336</v>
      </c>
      <c r="C8" s="229">
        <v>101</v>
      </c>
      <c r="D8" s="229">
        <v>437</v>
      </c>
      <c r="E8" s="229">
        <v>1027</v>
      </c>
      <c r="F8" s="229">
        <v>239</v>
      </c>
      <c r="G8" s="229">
        <v>1266</v>
      </c>
    </row>
    <row r="9" spans="1:7" ht="9.75" customHeight="1">
      <c r="A9" s="225" t="s">
        <v>178</v>
      </c>
      <c r="B9" s="229">
        <v>2968</v>
      </c>
      <c r="C9" s="229">
        <v>1111</v>
      </c>
      <c r="D9" s="229">
        <v>4079</v>
      </c>
      <c r="E9" s="229">
        <v>4805</v>
      </c>
      <c r="F9" s="229">
        <v>963</v>
      </c>
      <c r="G9" s="229">
        <v>5768</v>
      </c>
    </row>
    <row r="10" spans="1:7" ht="9.75" customHeight="1">
      <c r="A10" s="225" t="s">
        <v>179</v>
      </c>
      <c r="B10" s="229">
        <v>9870</v>
      </c>
      <c r="C10" s="229">
        <v>2651</v>
      </c>
      <c r="D10" s="229">
        <v>12521</v>
      </c>
      <c r="E10" s="229">
        <v>10826</v>
      </c>
      <c r="F10" s="229">
        <v>1712</v>
      </c>
      <c r="G10" s="229">
        <v>12538</v>
      </c>
    </row>
    <row r="11" spans="1:7" ht="9.75" customHeight="1">
      <c r="A11" s="225" t="s">
        <v>180</v>
      </c>
      <c r="B11" s="229">
        <v>7241</v>
      </c>
      <c r="C11" s="229">
        <v>1346</v>
      </c>
      <c r="D11" s="229">
        <v>8587</v>
      </c>
      <c r="E11" s="229">
        <v>7529</v>
      </c>
      <c r="F11" s="229">
        <v>897</v>
      </c>
      <c r="G11" s="229">
        <v>8426</v>
      </c>
    </row>
    <row r="12" spans="1:7" s="300" customFormat="1" ht="9.75" customHeight="1">
      <c r="A12" s="225" t="s">
        <v>181</v>
      </c>
      <c r="B12" s="229">
        <v>3560</v>
      </c>
      <c r="C12" s="229">
        <v>272</v>
      </c>
      <c r="D12" s="229">
        <v>3832</v>
      </c>
      <c r="E12" s="229">
        <v>4119</v>
      </c>
      <c r="F12" s="229">
        <v>309</v>
      </c>
      <c r="G12" s="229">
        <v>4428</v>
      </c>
    </row>
    <row r="13" spans="1:7" s="300" customFormat="1" ht="9.75" customHeight="1">
      <c r="A13" s="225" t="s">
        <v>246</v>
      </c>
      <c r="B13" s="229">
        <v>241</v>
      </c>
      <c r="C13" s="229">
        <v>9</v>
      </c>
      <c r="D13" s="229">
        <v>250</v>
      </c>
      <c r="E13" s="229">
        <v>158</v>
      </c>
      <c r="F13" s="229">
        <v>5</v>
      </c>
      <c r="G13" s="229">
        <v>163</v>
      </c>
    </row>
    <row r="14" spans="1:7" s="319" customFormat="1" ht="9.75" customHeight="1">
      <c r="A14" s="246" t="s">
        <v>3</v>
      </c>
      <c r="B14" s="227">
        <v>24216</v>
      </c>
      <c r="C14" s="227">
        <v>5490</v>
      </c>
      <c r="D14" s="227">
        <v>29706</v>
      </c>
      <c r="E14" s="227">
        <v>28464</v>
      </c>
      <c r="F14" s="227">
        <v>4125</v>
      </c>
      <c r="G14" s="227">
        <v>32589</v>
      </c>
    </row>
    <row r="15" spans="1:7" ht="19.5" customHeight="1">
      <c r="A15" s="648" t="s">
        <v>15</v>
      </c>
      <c r="B15" s="648"/>
      <c r="C15" s="648"/>
      <c r="D15" s="648"/>
      <c r="E15" s="648"/>
      <c r="F15" s="648"/>
      <c r="G15" s="648"/>
    </row>
    <row r="16" spans="1:8" ht="9.75" customHeight="1">
      <c r="A16" s="225" t="s">
        <v>177</v>
      </c>
      <c r="B16" s="229">
        <v>394</v>
      </c>
      <c r="C16" s="229">
        <v>100</v>
      </c>
      <c r="D16" s="229">
        <v>494</v>
      </c>
      <c r="E16" s="229">
        <v>993</v>
      </c>
      <c r="F16" s="229">
        <v>259</v>
      </c>
      <c r="G16" s="229">
        <v>1252</v>
      </c>
      <c r="H16" s="306"/>
    </row>
    <row r="17" spans="1:7" ht="9.75" customHeight="1">
      <c r="A17" s="225" t="s">
        <v>178</v>
      </c>
      <c r="B17" s="229">
        <v>2759</v>
      </c>
      <c r="C17" s="229">
        <v>1007</v>
      </c>
      <c r="D17" s="229">
        <v>3766</v>
      </c>
      <c r="E17" s="229">
        <v>4644</v>
      </c>
      <c r="F17" s="229">
        <v>1000</v>
      </c>
      <c r="G17" s="229">
        <v>5644</v>
      </c>
    </row>
    <row r="18" spans="1:7" ht="9.75" customHeight="1">
      <c r="A18" s="225" t="s">
        <v>179</v>
      </c>
      <c r="B18" s="229">
        <v>9607</v>
      </c>
      <c r="C18" s="229">
        <v>2794</v>
      </c>
      <c r="D18" s="229">
        <v>12401</v>
      </c>
      <c r="E18" s="229">
        <v>12166</v>
      </c>
      <c r="F18" s="229">
        <v>2090</v>
      </c>
      <c r="G18" s="229">
        <v>14256</v>
      </c>
    </row>
    <row r="19" spans="1:7" ht="9.75" customHeight="1">
      <c r="A19" s="225" t="s">
        <v>180</v>
      </c>
      <c r="B19" s="229">
        <v>7041</v>
      </c>
      <c r="C19" s="229">
        <v>1365</v>
      </c>
      <c r="D19" s="229">
        <v>8406</v>
      </c>
      <c r="E19" s="229">
        <v>8030</v>
      </c>
      <c r="F19" s="229">
        <v>956</v>
      </c>
      <c r="G19" s="229">
        <v>8986</v>
      </c>
    </row>
    <row r="20" spans="1:7" ht="9.75" customHeight="1">
      <c r="A20" s="225" t="s">
        <v>181</v>
      </c>
      <c r="B20" s="229">
        <v>3700</v>
      </c>
      <c r="C20" s="229">
        <v>294</v>
      </c>
      <c r="D20" s="229">
        <v>3994</v>
      </c>
      <c r="E20" s="229">
        <v>3914</v>
      </c>
      <c r="F20" s="229">
        <v>375</v>
      </c>
      <c r="G20" s="229">
        <v>4289</v>
      </c>
    </row>
    <row r="21" spans="1:7" ht="9.75" customHeight="1">
      <c r="A21" s="225" t="s">
        <v>246</v>
      </c>
      <c r="B21" s="229">
        <v>286</v>
      </c>
      <c r="C21" s="229">
        <v>13</v>
      </c>
      <c r="D21" s="229">
        <v>299</v>
      </c>
      <c r="E21" s="229">
        <v>156</v>
      </c>
      <c r="F21" s="229">
        <v>6</v>
      </c>
      <c r="G21" s="229">
        <v>162</v>
      </c>
    </row>
    <row r="22" spans="1:7" ht="9.75" customHeight="1">
      <c r="A22" s="226" t="s">
        <v>3</v>
      </c>
      <c r="B22" s="227">
        <v>23787</v>
      </c>
      <c r="C22" s="227">
        <v>5573</v>
      </c>
      <c r="D22" s="227">
        <v>29360</v>
      </c>
      <c r="E22" s="227">
        <v>29903</v>
      </c>
      <c r="F22" s="227">
        <v>4686</v>
      </c>
      <c r="G22" s="227">
        <v>34589</v>
      </c>
    </row>
    <row r="23" spans="1:7" ht="9" customHeight="1">
      <c r="A23" s="260"/>
      <c r="B23" s="320"/>
      <c r="C23" s="320"/>
      <c r="D23" s="320"/>
      <c r="E23" s="320"/>
      <c r="F23" s="320"/>
      <c r="G23" s="320"/>
    </row>
    <row r="24" spans="1:7" ht="9" customHeight="1">
      <c r="A24" s="226"/>
      <c r="B24" s="321"/>
      <c r="C24" s="321"/>
      <c r="D24" s="321"/>
      <c r="E24" s="321"/>
      <c r="F24" s="321"/>
      <c r="G24" s="321"/>
    </row>
    <row r="25" spans="1:7" ht="9" customHeight="1">
      <c r="A25" s="225" t="s">
        <v>417</v>
      </c>
      <c r="B25" s="321"/>
      <c r="C25" s="321"/>
      <c r="D25" s="321"/>
      <c r="E25" s="321"/>
      <c r="F25" s="321"/>
      <c r="G25" s="321"/>
    </row>
    <row r="26" spans="1:7" ht="9" customHeight="1">
      <c r="A26" s="226"/>
      <c r="B26" s="321"/>
      <c r="C26" s="321"/>
      <c r="D26" s="321"/>
      <c r="E26" s="321"/>
      <c r="F26" s="321"/>
      <c r="G26" s="321"/>
    </row>
    <row r="27" spans="1:7" s="319" customFormat="1" ht="9" customHeight="1">
      <c r="A27" s="322"/>
      <c r="B27" s="323"/>
      <c r="C27" s="323"/>
      <c r="D27" s="323"/>
      <c r="E27" s="323"/>
      <c r="F27" s="323"/>
      <c r="G27" s="323"/>
    </row>
    <row r="28" ht="8.25" customHeight="1">
      <c r="A28" s="324"/>
    </row>
    <row r="29" spans="1:7" ht="8.25" customHeight="1">
      <c r="A29" s="325"/>
      <c r="B29" s="325"/>
      <c r="C29" s="325"/>
      <c r="D29" s="325"/>
      <c r="E29" s="325"/>
      <c r="F29" s="325"/>
      <c r="G29" s="325"/>
    </row>
    <row r="30" spans="1:7" ht="8.25" customHeight="1">
      <c r="A30" s="325"/>
      <c r="B30" s="325"/>
      <c r="C30" s="325"/>
      <c r="D30" s="325"/>
      <c r="E30" s="325"/>
      <c r="F30" s="325"/>
      <c r="G30" s="325"/>
    </row>
    <row r="31" spans="1:7" ht="8.25" customHeight="1">
      <c r="A31" s="325"/>
      <c r="B31" s="325"/>
      <c r="C31" s="325"/>
      <c r="D31" s="325"/>
      <c r="E31" s="325"/>
      <c r="F31" s="325"/>
      <c r="G31" s="325"/>
    </row>
    <row r="32" spans="1:7" ht="8.25" customHeight="1">
      <c r="A32" s="325"/>
      <c r="B32" s="325"/>
      <c r="C32" s="325"/>
      <c r="D32" s="325"/>
      <c r="E32" s="325"/>
      <c r="F32" s="325"/>
      <c r="G32" s="325"/>
    </row>
    <row r="33" ht="8.25" customHeight="1"/>
  </sheetData>
  <mergeCells count="5">
    <mergeCell ref="A15:G15"/>
    <mergeCell ref="A5:A6"/>
    <mergeCell ref="B5:D5"/>
    <mergeCell ref="E5:G5"/>
    <mergeCell ref="A7:G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9">
      <selection activeCell="G15" sqref="G15"/>
    </sheetView>
  </sheetViews>
  <sheetFormatPr defaultColWidth="9.33203125" defaultRowHeight="11.25"/>
  <cols>
    <col min="1" max="1" width="62" style="283" customWidth="1"/>
    <col min="2" max="2" width="7.33203125" style="283" customWidth="1"/>
    <col min="3" max="3" width="7" style="283" customWidth="1"/>
    <col min="4" max="4" width="6.66015625" style="283" customWidth="1"/>
    <col min="5" max="5" width="6.83203125" style="283" customWidth="1"/>
    <col min="6" max="6" width="6.33203125" style="283" customWidth="1"/>
    <col min="7" max="7" width="7" style="283" customWidth="1"/>
    <col min="8" max="8" width="7.33203125" style="283" customWidth="1"/>
    <col min="9" max="16384" width="10.66015625" style="283" customWidth="1"/>
  </cols>
  <sheetData>
    <row r="1" ht="15" customHeight="1"/>
    <row r="2" spans="1:8" s="285" customFormat="1" ht="15" customHeight="1">
      <c r="A2" s="284" t="s">
        <v>376</v>
      </c>
      <c r="B2" s="295"/>
      <c r="C2" s="295"/>
      <c r="D2" s="295"/>
      <c r="E2" s="295"/>
      <c r="F2" s="295"/>
      <c r="G2" s="295"/>
      <c r="H2" s="295"/>
    </row>
    <row r="3" spans="1:8" s="287" customFormat="1" ht="15" customHeight="1">
      <c r="A3" s="326"/>
      <c r="B3" s="327"/>
      <c r="C3" s="327"/>
      <c r="D3" s="327"/>
      <c r="E3" s="327"/>
      <c r="F3" s="327"/>
      <c r="G3" s="327"/>
      <c r="H3" s="327"/>
    </row>
    <row r="4" spans="1:8" s="287" customFormat="1" ht="15" customHeight="1">
      <c r="A4" s="286"/>
      <c r="B4" s="304"/>
      <c r="C4" s="304"/>
      <c r="D4" s="304"/>
      <c r="E4" s="304"/>
      <c r="F4" s="304"/>
      <c r="G4" s="304"/>
      <c r="H4" s="304"/>
    </row>
    <row r="5" spans="1:8" ht="39" customHeight="1">
      <c r="A5" s="446" t="s">
        <v>391</v>
      </c>
      <c r="B5" s="305" t="s">
        <v>177</v>
      </c>
      <c r="C5" s="305" t="s">
        <v>178</v>
      </c>
      <c r="D5" s="305" t="s">
        <v>179</v>
      </c>
      <c r="E5" s="305" t="s">
        <v>180</v>
      </c>
      <c r="F5" s="305" t="s">
        <v>181</v>
      </c>
      <c r="G5" s="305" t="s">
        <v>247</v>
      </c>
      <c r="H5" s="305" t="s">
        <v>3</v>
      </c>
    </row>
    <row r="6" spans="1:8" ht="27.75" customHeight="1">
      <c r="A6" s="252" t="s">
        <v>320</v>
      </c>
      <c r="B6" s="464" t="s">
        <v>24</v>
      </c>
      <c r="C6" s="253">
        <v>8</v>
      </c>
      <c r="D6" s="253">
        <v>159</v>
      </c>
      <c r="E6" s="253">
        <v>199</v>
      </c>
      <c r="F6" s="253">
        <v>71</v>
      </c>
      <c r="G6" s="255">
        <v>2</v>
      </c>
      <c r="H6" s="255">
        <v>439</v>
      </c>
    </row>
    <row r="7" spans="1:8" ht="9.75" customHeight="1">
      <c r="A7" s="252" t="s">
        <v>319</v>
      </c>
      <c r="B7" s="253">
        <v>10</v>
      </c>
      <c r="C7" s="253">
        <v>38</v>
      </c>
      <c r="D7" s="253">
        <v>133</v>
      </c>
      <c r="E7" s="253">
        <v>102</v>
      </c>
      <c r="F7" s="253">
        <v>51</v>
      </c>
      <c r="G7" s="255">
        <v>4</v>
      </c>
      <c r="H7" s="255">
        <v>338</v>
      </c>
    </row>
    <row r="8" spans="1:8" ht="9.75" customHeight="1">
      <c r="A8" s="252" t="s">
        <v>186</v>
      </c>
      <c r="B8" s="290">
        <v>6</v>
      </c>
      <c r="C8" s="290">
        <v>19</v>
      </c>
      <c r="D8" s="290">
        <v>58</v>
      </c>
      <c r="E8" s="290">
        <v>20</v>
      </c>
      <c r="F8" s="290">
        <v>17</v>
      </c>
      <c r="G8" s="290">
        <v>4</v>
      </c>
      <c r="H8" s="290">
        <v>124</v>
      </c>
    </row>
    <row r="9" spans="1:8" s="300" customFormat="1" ht="9.75" customHeight="1">
      <c r="A9" s="252" t="s">
        <v>187</v>
      </c>
      <c r="B9" s="464" t="s">
        <v>24</v>
      </c>
      <c r="C9" s="290">
        <v>17</v>
      </c>
      <c r="D9" s="290">
        <v>55</v>
      </c>
      <c r="E9" s="290">
        <v>29</v>
      </c>
      <c r="F9" s="290">
        <v>17</v>
      </c>
      <c r="G9" s="464" t="s">
        <v>24</v>
      </c>
      <c r="H9" s="290">
        <v>118</v>
      </c>
    </row>
    <row r="10" spans="1:8" s="300" customFormat="1" ht="19.5" customHeight="1">
      <c r="A10" s="252" t="s">
        <v>188</v>
      </c>
      <c r="B10" s="464" t="s">
        <v>24</v>
      </c>
      <c r="C10" s="290">
        <v>5</v>
      </c>
      <c r="D10" s="290">
        <v>10</v>
      </c>
      <c r="E10" s="290">
        <v>5</v>
      </c>
      <c r="F10" s="290">
        <v>8</v>
      </c>
      <c r="G10" s="464" t="s">
        <v>24</v>
      </c>
      <c r="H10" s="290">
        <v>28</v>
      </c>
    </row>
    <row r="11" spans="1:8" ht="19.5" customHeight="1">
      <c r="A11" s="252" t="s">
        <v>189</v>
      </c>
      <c r="B11" s="464" t="s">
        <v>24</v>
      </c>
      <c r="C11" s="290">
        <v>4</v>
      </c>
      <c r="D11" s="290">
        <v>6</v>
      </c>
      <c r="E11" s="290">
        <v>12</v>
      </c>
      <c r="F11" s="290">
        <v>5</v>
      </c>
      <c r="G11" s="290">
        <v>1</v>
      </c>
      <c r="H11" s="290">
        <v>28</v>
      </c>
    </row>
    <row r="12" spans="1:8" ht="9.75" customHeight="1">
      <c r="A12" s="252" t="s">
        <v>190</v>
      </c>
      <c r="B12" s="464" t="s">
        <v>24</v>
      </c>
      <c r="C12" s="290">
        <v>15</v>
      </c>
      <c r="D12" s="290">
        <v>27</v>
      </c>
      <c r="E12" s="290">
        <v>12</v>
      </c>
      <c r="F12" s="290">
        <v>10</v>
      </c>
      <c r="G12" s="290">
        <v>5</v>
      </c>
      <c r="H12" s="290">
        <v>69</v>
      </c>
    </row>
    <row r="13" spans="1:8" ht="9.75" customHeight="1">
      <c r="A13" s="252" t="s">
        <v>191</v>
      </c>
      <c r="B13" s="464" t="s">
        <v>24</v>
      </c>
      <c r="C13" s="290">
        <v>0</v>
      </c>
      <c r="D13" s="290">
        <v>2</v>
      </c>
      <c r="E13" s="290">
        <v>1</v>
      </c>
      <c r="F13" s="290">
        <v>2</v>
      </c>
      <c r="G13" s="464" t="s">
        <v>24</v>
      </c>
      <c r="H13" s="290">
        <v>5</v>
      </c>
    </row>
    <row r="14" spans="1:8" ht="9.75" customHeight="1">
      <c r="A14" s="252" t="s">
        <v>192</v>
      </c>
      <c r="B14" s="290">
        <v>42</v>
      </c>
      <c r="C14" s="290">
        <v>416</v>
      </c>
      <c r="D14" s="290">
        <v>1666</v>
      </c>
      <c r="E14" s="290">
        <v>1217</v>
      </c>
      <c r="F14" s="290">
        <v>577</v>
      </c>
      <c r="G14" s="290">
        <v>55</v>
      </c>
      <c r="H14" s="290">
        <v>3973</v>
      </c>
    </row>
    <row r="15" spans="1:10" ht="19.5" customHeight="1">
      <c r="A15" s="252" t="s">
        <v>193</v>
      </c>
      <c r="B15" s="290">
        <v>3</v>
      </c>
      <c r="C15" s="290">
        <v>194</v>
      </c>
      <c r="D15" s="290">
        <v>925</v>
      </c>
      <c r="E15" s="290">
        <v>727</v>
      </c>
      <c r="F15" s="290">
        <v>257</v>
      </c>
      <c r="G15" s="290">
        <v>27</v>
      </c>
      <c r="H15" s="290">
        <v>2133</v>
      </c>
      <c r="J15" s="307"/>
    </row>
    <row r="16" spans="1:8" ht="9.75" customHeight="1">
      <c r="A16" s="252" t="s">
        <v>194</v>
      </c>
      <c r="B16" s="290">
        <v>2</v>
      </c>
      <c r="C16" s="290">
        <v>67</v>
      </c>
      <c r="D16" s="290">
        <v>220</v>
      </c>
      <c r="E16" s="290">
        <v>134</v>
      </c>
      <c r="F16" s="290">
        <v>57</v>
      </c>
      <c r="G16" s="290">
        <v>5</v>
      </c>
      <c r="H16" s="290">
        <v>485</v>
      </c>
    </row>
    <row r="17" spans="1:8" ht="9.75" customHeight="1">
      <c r="A17" s="252" t="s">
        <v>195</v>
      </c>
      <c r="B17" s="290">
        <v>11</v>
      </c>
      <c r="C17" s="290">
        <v>35</v>
      </c>
      <c r="D17" s="290">
        <v>93</v>
      </c>
      <c r="E17" s="290">
        <v>64</v>
      </c>
      <c r="F17" s="290">
        <v>27</v>
      </c>
      <c r="G17" s="290">
        <v>2</v>
      </c>
      <c r="H17" s="290">
        <v>232</v>
      </c>
    </row>
    <row r="18" spans="1:8" ht="9.75" customHeight="1">
      <c r="A18" s="252" t="s">
        <v>196</v>
      </c>
      <c r="B18" s="290">
        <v>2</v>
      </c>
      <c r="C18" s="290">
        <v>13</v>
      </c>
      <c r="D18" s="290">
        <v>61</v>
      </c>
      <c r="E18" s="290">
        <v>46</v>
      </c>
      <c r="F18" s="290">
        <v>26</v>
      </c>
      <c r="G18" s="290">
        <v>2</v>
      </c>
      <c r="H18" s="290">
        <v>150</v>
      </c>
    </row>
    <row r="19" spans="1:8" ht="9.75" customHeight="1">
      <c r="A19" s="252" t="s">
        <v>197</v>
      </c>
      <c r="B19" s="290">
        <v>12</v>
      </c>
      <c r="C19" s="290">
        <v>25</v>
      </c>
      <c r="D19" s="290">
        <v>112</v>
      </c>
      <c r="E19" s="290">
        <v>54</v>
      </c>
      <c r="F19" s="290">
        <v>27</v>
      </c>
      <c r="G19" s="290">
        <v>9</v>
      </c>
      <c r="H19" s="290">
        <v>239</v>
      </c>
    </row>
    <row r="20" spans="1:8" ht="19.5" customHeight="1">
      <c r="A20" s="252" t="s">
        <v>198</v>
      </c>
      <c r="B20" s="290">
        <v>25</v>
      </c>
      <c r="C20" s="290">
        <v>327</v>
      </c>
      <c r="D20" s="290">
        <v>905</v>
      </c>
      <c r="E20" s="290">
        <v>544</v>
      </c>
      <c r="F20" s="290">
        <v>262</v>
      </c>
      <c r="G20" s="290">
        <v>32</v>
      </c>
      <c r="H20" s="290">
        <v>2095</v>
      </c>
    </row>
    <row r="21" spans="1:8" ht="9.75" customHeight="1">
      <c r="A21" s="252" t="s">
        <v>199</v>
      </c>
      <c r="B21" s="290">
        <v>2</v>
      </c>
      <c r="C21" s="290">
        <v>34</v>
      </c>
      <c r="D21" s="290">
        <v>253</v>
      </c>
      <c r="E21" s="290">
        <v>217</v>
      </c>
      <c r="F21" s="290">
        <v>60</v>
      </c>
      <c r="G21" s="464" t="s">
        <v>24</v>
      </c>
      <c r="H21" s="290">
        <v>566</v>
      </c>
    </row>
    <row r="22" spans="1:8" ht="9.75" customHeight="1">
      <c r="A22" s="252" t="s">
        <v>200</v>
      </c>
      <c r="B22" s="290">
        <v>51</v>
      </c>
      <c r="C22" s="290">
        <v>218</v>
      </c>
      <c r="D22" s="290">
        <v>525</v>
      </c>
      <c r="E22" s="290">
        <v>226</v>
      </c>
      <c r="F22" s="290">
        <v>70</v>
      </c>
      <c r="G22" s="290">
        <v>7</v>
      </c>
      <c r="H22" s="290">
        <v>1097</v>
      </c>
    </row>
    <row r="23" spans="1:8" ht="9.75" customHeight="1">
      <c r="A23" s="252" t="s">
        <v>201</v>
      </c>
      <c r="B23" s="290">
        <v>160</v>
      </c>
      <c r="C23" s="290">
        <v>693</v>
      </c>
      <c r="D23" s="290">
        <v>2313</v>
      </c>
      <c r="E23" s="290">
        <v>1772</v>
      </c>
      <c r="F23" s="290">
        <v>808</v>
      </c>
      <c r="G23" s="290">
        <v>52</v>
      </c>
      <c r="H23" s="290">
        <v>5798</v>
      </c>
    </row>
    <row r="24" spans="1:8" ht="19.5" customHeight="1">
      <c r="A24" s="252" t="s">
        <v>416</v>
      </c>
      <c r="B24" s="290">
        <v>28</v>
      </c>
      <c r="C24" s="290">
        <v>267</v>
      </c>
      <c r="D24" s="290">
        <v>669</v>
      </c>
      <c r="E24" s="290">
        <v>464</v>
      </c>
      <c r="F24" s="290">
        <v>164</v>
      </c>
      <c r="G24" s="290">
        <v>14</v>
      </c>
      <c r="H24" s="290">
        <v>1606</v>
      </c>
    </row>
    <row r="25" spans="1:8" s="299" customFormat="1" ht="9.75" customHeight="1">
      <c r="A25" s="252" t="s">
        <v>203</v>
      </c>
      <c r="B25" s="290">
        <v>21</v>
      </c>
      <c r="C25" s="290">
        <v>108</v>
      </c>
      <c r="D25" s="290">
        <v>522</v>
      </c>
      <c r="E25" s="290">
        <v>330</v>
      </c>
      <c r="F25" s="290">
        <v>328</v>
      </c>
      <c r="G25" s="290">
        <v>5</v>
      </c>
      <c r="H25" s="290">
        <v>1314</v>
      </c>
    </row>
    <row r="26" spans="1:8" ht="9.75" customHeight="1">
      <c r="A26" s="252" t="s">
        <v>204</v>
      </c>
      <c r="B26" s="290">
        <v>29</v>
      </c>
      <c r="C26" s="290">
        <v>106</v>
      </c>
      <c r="D26" s="290">
        <v>835</v>
      </c>
      <c r="E26" s="290">
        <v>838</v>
      </c>
      <c r="F26" s="290">
        <v>443</v>
      </c>
      <c r="G26" s="290">
        <v>12</v>
      </c>
      <c r="H26" s="290">
        <v>2263</v>
      </c>
    </row>
    <row r="27" spans="1:8" ht="19.5" customHeight="1">
      <c r="A27" s="252" t="s">
        <v>205</v>
      </c>
      <c r="B27" s="290">
        <v>3</v>
      </c>
      <c r="C27" s="290">
        <v>17</v>
      </c>
      <c r="D27" s="290">
        <v>96</v>
      </c>
      <c r="E27" s="290">
        <v>40</v>
      </c>
      <c r="F27" s="290">
        <v>22</v>
      </c>
      <c r="G27" s="290">
        <v>1</v>
      </c>
      <c r="H27" s="290">
        <v>179</v>
      </c>
    </row>
    <row r="28" spans="1:8" s="300" customFormat="1" ht="19.5" customHeight="1">
      <c r="A28" s="252" t="s">
        <v>206</v>
      </c>
      <c r="B28" s="464" t="s">
        <v>24</v>
      </c>
      <c r="C28" s="290">
        <v>15</v>
      </c>
      <c r="D28" s="290">
        <v>32</v>
      </c>
      <c r="E28" s="290">
        <v>38</v>
      </c>
      <c r="F28" s="290">
        <v>26</v>
      </c>
      <c r="G28" s="464" t="s">
        <v>24</v>
      </c>
      <c r="H28" s="290">
        <v>111</v>
      </c>
    </row>
    <row r="29" spans="1:8" s="300" customFormat="1" ht="9.75" customHeight="1">
      <c r="A29" s="252" t="s">
        <v>207</v>
      </c>
      <c r="B29" s="464" t="s">
        <v>24</v>
      </c>
      <c r="C29" s="290">
        <v>4</v>
      </c>
      <c r="D29" s="290">
        <v>19</v>
      </c>
      <c r="E29" s="290">
        <v>8</v>
      </c>
      <c r="F29" s="290">
        <v>9</v>
      </c>
      <c r="G29" s="290">
        <v>2</v>
      </c>
      <c r="H29" s="290">
        <v>42</v>
      </c>
    </row>
    <row r="30" spans="1:8" ht="29.25" customHeight="1">
      <c r="A30" s="252" t="s">
        <v>331</v>
      </c>
      <c r="B30" s="290">
        <v>5</v>
      </c>
      <c r="C30" s="290">
        <v>70</v>
      </c>
      <c r="D30" s="290">
        <v>351</v>
      </c>
      <c r="E30" s="290">
        <v>80</v>
      </c>
      <c r="F30" s="290">
        <v>29</v>
      </c>
      <c r="G30" s="290">
        <v>5</v>
      </c>
      <c r="H30" s="290">
        <v>540</v>
      </c>
    </row>
    <row r="31" spans="1:8" ht="19.5" customHeight="1">
      <c r="A31" s="252" t="s">
        <v>209</v>
      </c>
      <c r="B31" s="464" t="s">
        <v>24</v>
      </c>
      <c r="C31" s="290">
        <v>4</v>
      </c>
      <c r="D31" s="290">
        <v>45</v>
      </c>
      <c r="E31" s="290">
        <v>22</v>
      </c>
      <c r="F31" s="290">
        <v>5</v>
      </c>
      <c r="G31" s="464" t="s">
        <v>24</v>
      </c>
      <c r="H31" s="290">
        <v>76</v>
      </c>
    </row>
    <row r="32" spans="1:8" ht="30" customHeight="1">
      <c r="A32" s="252" t="s">
        <v>318</v>
      </c>
      <c r="B32" s="290">
        <v>2</v>
      </c>
      <c r="C32" s="290">
        <v>51</v>
      </c>
      <c r="D32" s="290">
        <v>212</v>
      </c>
      <c r="E32" s="290">
        <v>144</v>
      </c>
      <c r="F32" s="290">
        <v>58</v>
      </c>
      <c r="G32" s="290">
        <v>1</v>
      </c>
      <c r="H32" s="290">
        <v>468</v>
      </c>
    </row>
    <row r="33" spans="1:8" ht="9.75" customHeight="1">
      <c r="A33" s="252" t="s">
        <v>210</v>
      </c>
      <c r="B33" s="464" t="s">
        <v>24</v>
      </c>
      <c r="C33" s="464" t="s">
        <v>24</v>
      </c>
      <c r="D33" s="290">
        <v>2</v>
      </c>
      <c r="E33" s="290">
        <v>2</v>
      </c>
      <c r="F33" s="464" t="s">
        <v>24</v>
      </c>
      <c r="G33" s="464" t="s">
        <v>24</v>
      </c>
      <c r="H33" s="290">
        <v>4</v>
      </c>
    </row>
    <row r="34" spans="1:8" ht="9.75" customHeight="1">
      <c r="A34" s="252" t="s">
        <v>211</v>
      </c>
      <c r="B34" s="290">
        <v>20</v>
      </c>
      <c r="C34" s="290">
        <v>326</v>
      </c>
      <c r="D34" s="290">
        <v>948</v>
      </c>
      <c r="E34" s="290">
        <v>432</v>
      </c>
      <c r="F34" s="290">
        <v>112</v>
      </c>
      <c r="G34" s="290">
        <v>4</v>
      </c>
      <c r="H34" s="290">
        <v>1842</v>
      </c>
    </row>
    <row r="35" spans="1:8" ht="9.75" customHeight="1">
      <c r="A35" s="252" t="s">
        <v>212</v>
      </c>
      <c r="B35" s="290">
        <v>43</v>
      </c>
      <c r="C35" s="290">
        <v>675</v>
      </c>
      <c r="D35" s="290">
        <v>1740</v>
      </c>
      <c r="E35" s="290">
        <v>1114</v>
      </c>
      <c r="F35" s="290">
        <v>557</v>
      </c>
      <c r="G35" s="290">
        <v>60</v>
      </c>
      <c r="H35" s="290">
        <v>4189</v>
      </c>
    </row>
    <row r="36" spans="1:8" ht="9.75" customHeight="1">
      <c r="A36" s="252" t="s">
        <v>213</v>
      </c>
      <c r="B36" s="290">
        <v>20</v>
      </c>
      <c r="C36" s="290">
        <v>189</v>
      </c>
      <c r="D36" s="290">
        <v>315</v>
      </c>
      <c r="E36" s="290">
        <v>234</v>
      </c>
      <c r="F36" s="290">
        <v>145</v>
      </c>
      <c r="G36" s="290">
        <v>12</v>
      </c>
      <c r="H36" s="290">
        <v>915</v>
      </c>
    </row>
    <row r="37" spans="1:8" ht="19.5" customHeight="1">
      <c r="A37" s="252" t="s">
        <v>214</v>
      </c>
      <c r="B37" s="464" t="s">
        <v>24</v>
      </c>
      <c r="C37" s="464" t="s">
        <v>24</v>
      </c>
      <c r="D37" s="290">
        <v>17</v>
      </c>
      <c r="E37" s="290">
        <v>6</v>
      </c>
      <c r="F37" s="290">
        <v>1</v>
      </c>
      <c r="G37" s="290">
        <v>3</v>
      </c>
      <c r="H37" s="290">
        <v>27</v>
      </c>
    </row>
    <row r="38" spans="1:8" ht="9.75" customHeight="1">
      <c r="A38" s="291"/>
      <c r="B38" s="464" t="s">
        <v>24</v>
      </c>
      <c r="C38" s="464" t="s">
        <v>24</v>
      </c>
      <c r="D38" s="464" t="s">
        <v>24</v>
      </c>
      <c r="E38" s="464" t="s">
        <v>24</v>
      </c>
      <c r="F38" s="464" t="s">
        <v>24</v>
      </c>
      <c r="G38" s="464" t="s">
        <v>24</v>
      </c>
      <c r="H38" s="464" t="s">
        <v>24</v>
      </c>
    </row>
    <row r="39" spans="1:8" ht="9.75" customHeight="1">
      <c r="A39" s="252" t="s">
        <v>3</v>
      </c>
      <c r="B39" s="293">
        <v>494</v>
      </c>
      <c r="C39" s="293">
        <v>3766</v>
      </c>
      <c r="D39" s="293">
        <v>12401</v>
      </c>
      <c r="E39" s="293">
        <v>8406</v>
      </c>
      <c r="F39" s="293">
        <v>3994</v>
      </c>
      <c r="G39" s="293">
        <v>299</v>
      </c>
      <c r="H39" s="293">
        <v>29360</v>
      </c>
    </row>
    <row r="40" spans="1:8" ht="9">
      <c r="A40" s="294"/>
      <c r="B40" s="294"/>
      <c r="C40" s="294"/>
      <c r="D40" s="294"/>
      <c r="E40" s="294"/>
      <c r="F40" s="294"/>
      <c r="G40" s="294"/>
      <c r="H40" s="294"/>
    </row>
    <row r="41" ht="9.75" customHeight="1"/>
    <row r="42" spans="2:8" ht="9">
      <c r="B42" s="394"/>
      <c r="C42" s="394"/>
      <c r="D42" s="394"/>
      <c r="E42" s="394"/>
      <c r="F42" s="394"/>
      <c r="G42" s="394"/>
      <c r="H42" s="394"/>
    </row>
    <row r="43" spans="2:8" ht="9">
      <c r="B43" s="394"/>
      <c r="C43" s="394"/>
      <c r="D43" s="394"/>
      <c r="E43" s="394"/>
      <c r="F43" s="394"/>
      <c r="G43" s="394"/>
      <c r="H43" s="394"/>
    </row>
    <row r="44" spans="2:8" ht="9">
      <c r="B44" s="394"/>
      <c r="C44" s="394"/>
      <c r="D44" s="394"/>
      <c r="E44" s="394"/>
      <c r="F44" s="394"/>
      <c r="G44" s="394"/>
      <c r="H44" s="394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8">
      <selection activeCell="G15" sqref="G15"/>
    </sheetView>
  </sheetViews>
  <sheetFormatPr defaultColWidth="9.33203125" defaultRowHeight="11.25"/>
  <cols>
    <col min="1" max="1" width="56.5" style="283" customWidth="1"/>
    <col min="2" max="2" width="7.16015625" style="283" customWidth="1"/>
    <col min="3" max="7" width="7.5" style="283" customWidth="1"/>
    <col min="8" max="8" width="9.33203125" style="283" customWidth="1"/>
    <col min="9" max="16384" width="10.66015625" style="283" customWidth="1"/>
  </cols>
  <sheetData>
    <row r="1" ht="15" customHeight="1"/>
    <row r="2" spans="1:8" s="285" customFormat="1" ht="15" customHeight="1">
      <c r="A2" s="284" t="s">
        <v>377</v>
      </c>
      <c r="B2" s="295"/>
      <c r="C2" s="295"/>
      <c r="D2" s="295"/>
      <c r="E2" s="295"/>
      <c r="F2" s="295"/>
      <c r="G2" s="295"/>
      <c r="H2" s="295"/>
    </row>
    <row r="3" spans="1:8" s="285" customFormat="1" ht="15" customHeight="1">
      <c r="A3" s="284"/>
      <c r="B3" s="295"/>
      <c r="C3" s="295"/>
      <c r="D3" s="295"/>
      <c r="E3" s="295"/>
      <c r="F3" s="295"/>
      <c r="G3" s="295"/>
      <c r="H3" s="295"/>
    </row>
    <row r="4" spans="1:8" s="285" customFormat="1" ht="7.5" customHeight="1">
      <c r="A4" s="328"/>
      <c r="B4" s="329"/>
      <c r="C4" s="329"/>
      <c r="D4" s="329"/>
      <c r="E4" s="329"/>
      <c r="F4" s="329"/>
      <c r="G4" s="329"/>
      <c r="H4" s="329"/>
    </row>
    <row r="5" spans="1:8" ht="49.5" customHeight="1">
      <c r="A5" s="302" t="s">
        <v>391</v>
      </c>
      <c r="B5" s="305" t="s">
        <v>177</v>
      </c>
      <c r="C5" s="305" t="s">
        <v>248</v>
      </c>
      <c r="D5" s="305" t="s">
        <v>249</v>
      </c>
      <c r="E5" s="305" t="s">
        <v>250</v>
      </c>
      <c r="F5" s="305" t="s">
        <v>251</v>
      </c>
      <c r="G5" s="305" t="s">
        <v>252</v>
      </c>
      <c r="H5" s="305" t="s">
        <v>3</v>
      </c>
    </row>
    <row r="6" spans="1:8" ht="33.75" customHeight="1">
      <c r="A6" s="252" t="s">
        <v>320</v>
      </c>
      <c r="B6" s="253">
        <v>4</v>
      </c>
      <c r="C6" s="253">
        <v>22</v>
      </c>
      <c r="D6" s="253">
        <v>63</v>
      </c>
      <c r="E6" s="253">
        <v>127</v>
      </c>
      <c r="F6" s="253">
        <v>30</v>
      </c>
      <c r="G6" s="253">
        <v>1</v>
      </c>
      <c r="H6" s="253">
        <v>247</v>
      </c>
    </row>
    <row r="7" spans="1:8" ht="9.75" customHeight="1">
      <c r="A7" s="252" t="s">
        <v>319</v>
      </c>
      <c r="B7" s="253">
        <v>17</v>
      </c>
      <c r="C7" s="253">
        <v>85</v>
      </c>
      <c r="D7" s="253">
        <v>239</v>
      </c>
      <c r="E7" s="253">
        <v>156</v>
      </c>
      <c r="F7" s="253">
        <v>61</v>
      </c>
      <c r="G7" s="253">
        <v>4</v>
      </c>
      <c r="H7" s="253">
        <v>562</v>
      </c>
    </row>
    <row r="8" spans="1:8" ht="9.75" customHeight="1">
      <c r="A8" s="252" t="s">
        <v>186</v>
      </c>
      <c r="B8" s="292">
        <v>36</v>
      </c>
      <c r="C8" s="292">
        <v>70</v>
      </c>
      <c r="D8" s="292">
        <v>181</v>
      </c>
      <c r="E8" s="292">
        <v>111</v>
      </c>
      <c r="F8" s="292">
        <v>59</v>
      </c>
      <c r="G8" s="292">
        <v>10</v>
      </c>
      <c r="H8" s="292">
        <v>467</v>
      </c>
    </row>
    <row r="9" spans="1:8" s="300" customFormat="1" ht="9.75" customHeight="1">
      <c r="A9" s="252" t="s">
        <v>187</v>
      </c>
      <c r="B9" s="292">
        <v>3</v>
      </c>
      <c r="C9" s="292">
        <v>32</v>
      </c>
      <c r="D9" s="292">
        <v>152</v>
      </c>
      <c r="E9" s="292">
        <v>50</v>
      </c>
      <c r="F9" s="292">
        <v>14</v>
      </c>
      <c r="G9" s="292">
        <v>4</v>
      </c>
      <c r="H9" s="292">
        <v>255</v>
      </c>
    </row>
    <row r="10" spans="1:8" s="300" customFormat="1" ht="19.5" customHeight="1">
      <c r="A10" s="252" t="s">
        <v>188</v>
      </c>
      <c r="B10" s="292">
        <v>2</v>
      </c>
      <c r="C10" s="292">
        <v>13</v>
      </c>
      <c r="D10" s="292">
        <v>24</v>
      </c>
      <c r="E10" s="292">
        <v>31</v>
      </c>
      <c r="F10" s="292">
        <v>13</v>
      </c>
      <c r="G10" s="458" t="s">
        <v>24</v>
      </c>
      <c r="H10" s="292">
        <v>83</v>
      </c>
    </row>
    <row r="11" spans="1:8" ht="19.5" customHeight="1">
      <c r="A11" s="252" t="s">
        <v>189</v>
      </c>
      <c r="B11" s="292">
        <v>1</v>
      </c>
      <c r="C11" s="292">
        <v>13</v>
      </c>
      <c r="D11" s="292">
        <v>38</v>
      </c>
      <c r="E11" s="292">
        <v>26</v>
      </c>
      <c r="F11" s="292">
        <v>5</v>
      </c>
      <c r="G11" s="292">
        <v>2</v>
      </c>
      <c r="H11" s="292">
        <v>85</v>
      </c>
    </row>
    <row r="12" spans="1:8" ht="9.75" customHeight="1">
      <c r="A12" s="252" t="s">
        <v>190</v>
      </c>
      <c r="B12" s="292">
        <v>1</v>
      </c>
      <c r="C12" s="292">
        <v>6</v>
      </c>
      <c r="D12" s="292">
        <v>25</v>
      </c>
      <c r="E12" s="292">
        <v>24</v>
      </c>
      <c r="F12" s="292">
        <v>7</v>
      </c>
      <c r="G12" s="292">
        <v>1</v>
      </c>
      <c r="H12" s="292">
        <v>64</v>
      </c>
    </row>
    <row r="13" spans="1:8" ht="9.75" customHeight="1">
      <c r="A13" s="252" t="s">
        <v>191</v>
      </c>
      <c r="B13" s="292">
        <v>4</v>
      </c>
      <c r="C13" s="292">
        <v>6</v>
      </c>
      <c r="D13" s="292">
        <v>9</v>
      </c>
      <c r="E13" s="292">
        <v>12</v>
      </c>
      <c r="F13" s="292">
        <v>2</v>
      </c>
      <c r="G13" s="458" t="s">
        <v>24</v>
      </c>
      <c r="H13" s="292">
        <v>33</v>
      </c>
    </row>
    <row r="14" spans="1:8" ht="9.75" customHeight="1">
      <c r="A14" s="252" t="s">
        <v>192</v>
      </c>
      <c r="B14" s="292">
        <v>128</v>
      </c>
      <c r="C14" s="292">
        <v>517</v>
      </c>
      <c r="D14" s="292">
        <v>1212</v>
      </c>
      <c r="E14" s="292">
        <v>734</v>
      </c>
      <c r="F14" s="292">
        <v>400</v>
      </c>
      <c r="G14" s="292">
        <v>17</v>
      </c>
      <c r="H14" s="292">
        <v>3008</v>
      </c>
    </row>
    <row r="15" spans="1:8" ht="19.5" customHeight="1">
      <c r="A15" s="252" t="s">
        <v>193</v>
      </c>
      <c r="B15" s="292">
        <v>39</v>
      </c>
      <c r="C15" s="292">
        <v>198</v>
      </c>
      <c r="D15" s="292">
        <v>560</v>
      </c>
      <c r="E15" s="292">
        <v>286</v>
      </c>
      <c r="F15" s="292">
        <v>153</v>
      </c>
      <c r="G15" s="292">
        <v>4</v>
      </c>
      <c r="H15" s="292">
        <v>1240</v>
      </c>
    </row>
    <row r="16" spans="1:8" ht="9.75" customHeight="1">
      <c r="A16" s="252" t="s">
        <v>194</v>
      </c>
      <c r="B16" s="292">
        <v>61</v>
      </c>
      <c r="C16" s="292">
        <v>181</v>
      </c>
      <c r="D16" s="292">
        <v>512</v>
      </c>
      <c r="E16" s="292">
        <v>220</v>
      </c>
      <c r="F16" s="292">
        <v>134</v>
      </c>
      <c r="G16" s="292">
        <v>9</v>
      </c>
      <c r="H16" s="292">
        <v>1117</v>
      </c>
    </row>
    <row r="17" spans="1:8" ht="9.75" customHeight="1">
      <c r="A17" s="252" t="s">
        <v>195</v>
      </c>
      <c r="B17" s="292">
        <v>19</v>
      </c>
      <c r="C17" s="292">
        <v>92</v>
      </c>
      <c r="D17" s="292">
        <v>153</v>
      </c>
      <c r="E17" s="292">
        <v>135</v>
      </c>
      <c r="F17" s="292">
        <v>45</v>
      </c>
      <c r="G17" s="292">
        <v>4</v>
      </c>
      <c r="H17" s="292">
        <v>448</v>
      </c>
    </row>
    <row r="18" spans="1:8" ht="9.75" customHeight="1">
      <c r="A18" s="252" t="s">
        <v>196</v>
      </c>
      <c r="B18" s="292">
        <v>8</v>
      </c>
      <c r="C18" s="292">
        <v>47</v>
      </c>
      <c r="D18" s="292">
        <v>228</v>
      </c>
      <c r="E18" s="292">
        <v>221</v>
      </c>
      <c r="F18" s="292">
        <v>48</v>
      </c>
      <c r="G18" s="292">
        <v>1</v>
      </c>
      <c r="H18" s="292">
        <v>553</v>
      </c>
    </row>
    <row r="19" spans="1:8" ht="21" customHeight="1">
      <c r="A19" s="252" t="s">
        <v>197</v>
      </c>
      <c r="B19" s="292">
        <v>23</v>
      </c>
      <c r="C19" s="292">
        <v>111</v>
      </c>
      <c r="D19" s="292">
        <v>423</v>
      </c>
      <c r="E19" s="292">
        <v>161</v>
      </c>
      <c r="F19" s="292">
        <v>67</v>
      </c>
      <c r="G19" s="292">
        <v>7</v>
      </c>
      <c r="H19" s="292">
        <v>792</v>
      </c>
    </row>
    <row r="20" spans="1:8" ht="19.5" customHeight="1">
      <c r="A20" s="252" t="s">
        <v>198</v>
      </c>
      <c r="B20" s="292">
        <v>228</v>
      </c>
      <c r="C20" s="292">
        <v>1022</v>
      </c>
      <c r="D20" s="292">
        <v>2589</v>
      </c>
      <c r="E20" s="292">
        <v>1517</v>
      </c>
      <c r="F20" s="292">
        <v>608</v>
      </c>
      <c r="G20" s="292">
        <v>25</v>
      </c>
      <c r="H20" s="292">
        <v>5989</v>
      </c>
    </row>
    <row r="21" spans="1:8" ht="9.75" customHeight="1">
      <c r="A21" s="252" t="s">
        <v>199</v>
      </c>
      <c r="B21" s="292">
        <v>19</v>
      </c>
      <c r="C21" s="292">
        <v>85</v>
      </c>
      <c r="D21" s="292">
        <v>152</v>
      </c>
      <c r="E21" s="292">
        <v>108</v>
      </c>
      <c r="F21" s="292">
        <v>32</v>
      </c>
      <c r="G21" s="292">
        <v>1</v>
      </c>
      <c r="H21" s="292">
        <v>397</v>
      </c>
    </row>
    <row r="22" spans="1:8" ht="9.75" customHeight="1">
      <c r="A22" s="252" t="s">
        <v>200</v>
      </c>
      <c r="B22" s="292">
        <v>102</v>
      </c>
      <c r="C22" s="292">
        <v>364</v>
      </c>
      <c r="D22" s="292">
        <v>738</v>
      </c>
      <c r="E22" s="292">
        <v>331</v>
      </c>
      <c r="F22" s="292">
        <v>135</v>
      </c>
      <c r="G22" s="292">
        <v>8</v>
      </c>
      <c r="H22" s="292">
        <v>1678</v>
      </c>
    </row>
    <row r="23" spans="1:8" ht="19.5" customHeight="1">
      <c r="A23" s="252" t="s">
        <v>201</v>
      </c>
      <c r="B23" s="292">
        <v>124</v>
      </c>
      <c r="C23" s="292">
        <v>808</v>
      </c>
      <c r="D23" s="292">
        <v>1412</v>
      </c>
      <c r="E23" s="292">
        <v>712</v>
      </c>
      <c r="F23" s="292">
        <v>238</v>
      </c>
      <c r="G23" s="292">
        <v>11</v>
      </c>
      <c r="H23" s="292">
        <v>3305</v>
      </c>
    </row>
    <row r="24" spans="1:8" ht="19.5" customHeight="1">
      <c r="A24" s="252" t="s">
        <v>416</v>
      </c>
      <c r="B24" s="292">
        <v>76</v>
      </c>
      <c r="C24" s="292">
        <v>320</v>
      </c>
      <c r="D24" s="292">
        <v>1114</v>
      </c>
      <c r="E24" s="292">
        <v>1131</v>
      </c>
      <c r="F24" s="292">
        <v>645</v>
      </c>
      <c r="G24" s="292">
        <v>19</v>
      </c>
      <c r="H24" s="292">
        <v>3305</v>
      </c>
    </row>
    <row r="25" spans="1:8" s="299" customFormat="1" ht="9.75" customHeight="1">
      <c r="A25" s="252" t="s">
        <v>203</v>
      </c>
      <c r="B25" s="292">
        <v>55</v>
      </c>
      <c r="C25" s="292">
        <v>393</v>
      </c>
      <c r="D25" s="292">
        <v>1642</v>
      </c>
      <c r="E25" s="292">
        <v>916</v>
      </c>
      <c r="F25" s="292">
        <v>687</v>
      </c>
      <c r="G25" s="292">
        <v>9</v>
      </c>
      <c r="H25" s="292">
        <v>3702</v>
      </c>
    </row>
    <row r="26" spans="1:8" ht="9.75" customHeight="1">
      <c r="A26" s="252" t="s">
        <v>204</v>
      </c>
      <c r="B26" s="292">
        <v>48</v>
      </c>
      <c r="C26" s="292">
        <v>305</v>
      </c>
      <c r="D26" s="292">
        <v>896</v>
      </c>
      <c r="E26" s="292">
        <v>854</v>
      </c>
      <c r="F26" s="292">
        <v>451</v>
      </c>
      <c r="G26" s="292">
        <v>4</v>
      </c>
      <c r="H26" s="292">
        <v>2558</v>
      </c>
    </row>
    <row r="27" spans="1:8" ht="19.5" customHeight="1">
      <c r="A27" s="252" t="s">
        <v>205</v>
      </c>
      <c r="B27" s="292">
        <v>9</v>
      </c>
      <c r="C27" s="292">
        <v>33</v>
      </c>
      <c r="D27" s="292">
        <v>109</v>
      </c>
      <c r="E27" s="292">
        <v>78</v>
      </c>
      <c r="F27" s="292">
        <v>35</v>
      </c>
      <c r="G27" s="292">
        <v>1</v>
      </c>
      <c r="H27" s="292">
        <v>265</v>
      </c>
    </row>
    <row r="28" spans="1:8" s="300" customFormat="1" ht="19.5" customHeight="1">
      <c r="A28" s="252" t="s">
        <v>206</v>
      </c>
      <c r="B28" s="292">
        <v>4</v>
      </c>
      <c r="C28" s="292">
        <v>11</v>
      </c>
      <c r="D28" s="292">
        <v>62</v>
      </c>
      <c r="E28" s="292">
        <v>71</v>
      </c>
      <c r="F28" s="292">
        <v>29</v>
      </c>
      <c r="G28" s="292">
        <v>1</v>
      </c>
      <c r="H28" s="292">
        <v>178</v>
      </c>
    </row>
    <row r="29" spans="1:8" s="300" customFormat="1" ht="9.75" customHeight="1">
      <c r="A29" s="252" t="s">
        <v>207</v>
      </c>
      <c r="B29" s="292">
        <v>1</v>
      </c>
      <c r="C29" s="292">
        <v>15</v>
      </c>
      <c r="D29" s="292">
        <v>31</v>
      </c>
      <c r="E29" s="292">
        <v>14</v>
      </c>
      <c r="F29" s="292">
        <v>8</v>
      </c>
      <c r="G29" s="458" t="s">
        <v>24</v>
      </c>
      <c r="H29" s="292">
        <v>69</v>
      </c>
    </row>
    <row r="30" spans="1:8" ht="39.75" customHeight="1">
      <c r="A30" s="252" t="s">
        <v>331</v>
      </c>
      <c r="B30" s="292">
        <v>29</v>
      </c>
      <c r="C30" s="292">
        <v>89</v>
      </c>
      <c r="D30" s="292">
        <v>245</v>
      </c>
      <c r="E30" s="292">
        <v>70</v>
      </c>
      <c r="F30" s="292">
        <v>57</v>
      </c>
      <c r="G30" s="292">
        <v>2</v>
      </c>
      <c r="H30" s="292">
        <v>492</v>
      </c>
    </row>
    <row r="31" spans="1:8" ht="30" customHeight="1">
      <c r="A31" s="252" t="s">
        <v>209</v>
      </c>
      <c r="B31" s="292">
        <v>2</v>
      </c>
      <c r="C31" s="292">
        <v>3</v>
      </c>
      <c r="D31" s="292">
        <v>47</v>
      </c>
      <c r="E31" s="292">
        <v>15</v>
      </c>
      <c r="F31" s="292">
        <v>1</v>
      </c>
      <c r="G31" s="292">
        <v>1</v>
      </c>
      <c r="H31" s="292">
        <v>69</v>
      </c>
    </row>
    <row r="32" spans="1:8" ht="31.5" customHeight="1">
      <c r="A32" s="252" t="s">
        <v>318</v>
      </c>
      <c r="B32" s="292">
        <v>2</v>
      </c>
      <c r="C32" s="292">
        <v>42</v>
      </c>
      <c r="D32" s="292">
        <v>173</v>
      </c>
      <c r="E32" s="292">
        <v>124</v>
      </c>
      <c r="F32" s="292">
        <v>49</v>
      </c>
      <c r="G32" s="292">
        <v>2</v>
      </c>
      <c r="H32" s="292">
        <v>392</v>
      </c>
    </row>
    <row r="33" spans="1:8" ht="9.75" customHeight="1">
      <c r="A33" s="252" t="s">
        <v>210</v>
      </c>
      <c r="B33" s="458" t="s">
        <v>24</v>
      </c>
      <c r="C33" s="292">
        <v>1</v>
      </c>
      <c r="D33" s="292">
        <v>12</v>
      </c>
      <c r="E33" s="292">
        <v>8</v>
      </c>
      <c r="F33" s="292">
        <v>4</v>
      </c>
      <c r="G33" s="292">
        <v>1</v>
      </c>
      <c r="H33" s="292">
        <v>26</v>
      </c>
    </row>
    <row r="34" spans="1:8" ht="9.75" customHeight="1">
      <c r="A34" s="252" t="s">
        <v>211</v>
      </c>
      <c r="B34" s="292">
        <v>83</v>
      </c>
      <c r="C34" s="292">
        <v>364</v>
      </c>
      <c r="D34" s="292">
        <v>824</v>
      </c>
      <c r="E34" s="292">
        <v>336</v>
      </c>
      <c r="F34" s="292">
        <v>62</v>
      </c>
      <c r="G34" s="292">
        <v>3</v>
      </c>
      <c r="H34" s="292">
        <v>1672</v>
      </c>
    </row>
    <row r="35" spans="1:8" ht="9.75" customHeight="1">
      <c r="A35" s="252" t="s">
        <v>212</v>
      </c>
      <c r="B35" s="292">
        <v>115</v>
      </c>
      <c r="C35" s="292">
        <v>440</v>
      </c>
      <c r="D35" s="292">
        <v>625</v>
      </c>
      <c r="E35" s="292">
        <v>477</v>
      </c>
      <c r="F35" s="292">
        <v>249</v>
      </c>
      <c r="G35" s="292">
        <v>10</v>
      </c>
      <c r="H35" s="292">
        <v>1916</v>
      </c>
    </row>
    <row r="36" spans="1:8" ht="9.75" customHeight="1">
      <c r="A36" s="252" t="s">
        <v>213</v>
      </c>
      <c r="B36" s="292">
        <v>44</v>
      </c>
      <c r="C36" s="292">
        <v>149</v>
      </c>
      <c r="D36" s="292">
        <v>310</v>
      </c>
      <c r="E36" s="292">
        <v>212</v>
      </c>
      <c r="F36" s="292">
        <v>113</v>
      </c>
      <c r="G36" s="292">
        <v>4</v>
      </c>
      <c r="H36" s="292">
        <v>832</v>
      </c>
    </row>
    <row r="37" spans="1:8" ht="31.5" customHeight="1">
      <c r="A37" s="252" t="s">
        <v>422</v>
      </c>
      <c r="B37" s="292">
        <v>4</v>
      </c>
      <c r="C37" s="292">
        <v>5</v>
      </c>
      <c r="D37" s="292">
        <v>16</v>
      </c>
      <c r="E37" s="292">
        <v>4</v>
      </c>
      <c r="F37" s="292">
        <v>1</v>
      </c>
      <c r="G37" s="458" t="s">
        <v>24</v>
      </c>
      <c r="H37" s="292">
        <v>30</v>
      </c>
    </row>
    <row r="38" spans="1:8" ht="9.75" customHeight="1">
      <c r="A38" s="291"/>
      <c r="B38" s="292"/>
      <c r="C38" s="292"/>
      <c r="D38" s="292"/>
      <c r="E38" s="292"/>
      <c r="F38" s="292"/>
      <c r="G38" s="292"/>
      <c r="H38" s="292"/>
    </row>
    <row r="39" spans="1:8" ht="9.75" customHeight="1">
      <c r="A39" s="252" t="s">
        <v>3</v>
      </c>
      <c r="B39" s="117">
        <v>1252</v>
      </c>
      <c r="C39" s="117">
        <v>5644</v>
      </c>
      <c r="D39" s="117">
        <v>14256</v>
      </c>
      <c r="E39" s="117">
        <v>8986</v>
      </c>
      <c r="F39" s="117">
        <v>4289</v>
      </c>
      <c r="G39" s="117">
        <v>162</v>
      </c>
      <c r="H39" s="117">
        <v>34589</v>
      </c>
    </row>
    <row r="40" spans="1:8" ht="9.75" customHeight="1">
      <c r="A40" s="294"/>
      <c r="B40" s="294"/>
      <c r="C40" s="294"/>
      <c r="D40" s="294"/>
      <c r="E40" s="294"/>
      <c r="F40" s="294"/>
      <c r="G40" s="294"/>
      <c r="H40" s="294"/>
    </row>
    <row r="41" spans="2:8" ht="9.75" customHeight="1">
      <c r="B41" s="330"/>
      <c r="C41" s="330"/>
      <c r="D41" s="330"/>
      <c r="E41" s="330"/>
      <c r="F41" s="330"/>
      <c r="G41" s="330"/>
      <c r="H41" s="330"/>
    </row>
    <row r="42" spans="2:8" ht="9">
      <c r="B42" s="394"/>
      <c r="C42" s="394"/>
      <c r="D42" s="394"/>
      <c r="E42" s="394"/>
      <c r="F42" s="394"/>
      <c r="G42" s="394"/>
      <c r="H42" s="394"/>
    </row>
    <row r="43" spans="2:8" ht="9">
      <c r="B43" s="394"/>
      <c r="C43" s="394"/>
      <c r="D43" s="394"/>
      <c r="E43" s="394"/>
      <c r="F43" s="394"/>
      <c r="G43" s="394"/>
      <c r="H43" s="394"/>
    </row>
    <row r="44" spans="2:8" ht="9">
      <c r="B44" s="394"/>
      <c r="C44" s="394"/>
      <c r="D44" s="394"/>
      <c r="E44" s="394"/>
      <c r="F44" s="394"/>
      <c r="G44" s="394"/>
      <c r="H44" s="394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G15" sqref="G15"/>
    </sheetView>
  </sheetViews>
  <sheetFormatPr defaultColWidth="9.33203125" defaultRowHeight="11.25"/>
  <cols>
    <col min="1" max="1" width="40" style="2" customWidth="1"/>
    <col min="2" max="2" width="11.83203125" style="2" customWidth="1"/>
    <col min="3" max="3" width="11.83203125" style="25" customWidth="1"/>
    <col min="4" max="4" width="11.83203125" style="2" customWidth="1"/>
    <col min="5" max="5" width="11.83203125" style="25" customWidth="1"/>
    <col min="6" max="6" width="11.83203125" style="2" customWidth="1"/>
    <col min="7" max="7" width="11.83203125" style="25" customWidth="1"/>
    <col min="8" max="8" width="9.33203125" style="2" customWidth="1"/>
    <col min="9" max="9" width="9.5" style="2" bestFit="1" customWidth="1"/>
    <col min="10" max="16384" width="9.33203125" style="2" customWidth="1"/>
  </cols>
  <sheetData>
    <row r="1" ht="15" customHeight="1"/>
    <row r="2" spans="1:7" s="4" customFormat="1" ht="15" customHeight="1">
      <c r="A2" s="15" t="s">
        <v>339</v>
      </c>
      <c r="B2" s="3"/>
      <c r="C2" s="19"/>
      <c r="D2" s="3"/>
      <c r="E2" s="19"/>
      <c r="F2" s="3"/>
      <c r="G2" s="19"/>
    </row>
    <row r="3" spans="1:7" s="4" customFormat="1" ht="15" customHeight="1">
      <c r="A3" s="15"/>
      <c r="B3" s="3"/>
      <c r="C3" s="19"/>
      <c r="D3" s="3"/>
      <c r="E3" s="19"/>
      <c r="F3" s="3"/>
      <c r="G3" s="19"/>
    </row>
    <row r="4" spans="1:7" s="7" customFormat="1" ht="15" customHeight="1">
      <c r="A4" s="5"/>
      <c r="B4" s="6"/>
      <c r="C4" s="20"/>
      <c r="D4" s="6"/>
      <c r="E4" s="20"/>
      <c r="F4" s="6"/>
      <c r="G4" s="20"/>
    </row>
    <row r="5" spans="1:7" ht="13.5" customHeight="1">
      <c r="A5" s="504" t="s">
        <v>387</v>
      </c>
      <c r="B5" s="564" t="s">
        <v>44</v>
      </c>
      <c r="C5" s="564"/>
      <c r="D5" s="564" t="s">
        <v>9</v>
      </c>
      <c r="E5" s="564"/>
      <c r="F5" s="564" t="s">
        <v>45</v>
      </c>
      <c r="G5" s="564"/>
    </row>
    <row r="6" spans="1:7" ht="13.5" customHeight="1">
      <c r="A6" s="563"/>
      <c r="B6" s="565"/>
      <c r="C6" s="565"/>
      <c r="D6" s="565"/>
      <c r="E6" s="565"/>
      <c r="F6" s="565"/>
      <c r="G6" s="565"/>
    </row>
    <row r="7" spans="1:7" ht="16.5" customHeight="1">
      <c r="A7" s="563"/>
      <c r="B7" s="513" t="s">
        <v>46</v>
      </c>
      <c r="C7" s="513" t="s">
        <v>5</v>
      </c>
      <c r="D7" s="513" t="s">
        <v>46</v>
      </c>
      <c r="E7" s="513" t="s">
        <v>5</v>
      </c>
      <c r="F7" s="513" t="s">
        <v>46</v>
      </c>
      <c r="G7" s="513" t="s">
        <v>5</v>
      </c>
    </row>
    <row r="8" spans="1:7" ht="16.5" customHeight="1">
      <c r="A8" s="499"/>
      <c r="B8" s="566"/>
      <c r="C8" s="566"/>
      <c r="D8" s="567"/>
      <c r="E8" s="566"/>
      <c r="F8" s="566"/>
      <c r="G8" s="566"/>
    </row>
    <row r="9" spans="1:7" s="56" customFormat="1" ht="19.5" customHeight="1">
      <c r="A9" s="26" t="s">
        <v>11</v>
      </c>
      <c r="B9" s="66"/>
      <c r="C9" s="76"/>
      <c r="D9" s="67"/>
      <c r="E9" s="77"/>
      <c r="F9" s="66"/>
      <c r="G9" s="76"/>
    </row>
    <row r="10" spans="1:7" ht="9">
      <c r="A10" s="2" t="s">
        <v>1</v>
      </c>
      <c r="B10" s="18">
        <f>+B11+B12+B13</f>
        <v>1550163</v>
      </c>
      <c r="C10" s="34">
        <f>+(B10/$B$20)*100</f>
        <v>88.21819129611335</v>
      </c>
      <c r="D10" s="18">
        <f>+D11+D12+D13</f>
        <v>342500</v>
      </c>
      <c r="E10" s="34">
        <f>+(D10/$D$20)*100</f>
        <v>75.22248284707763</v>
      </c>
      <c r="F10" s="18">
        <f>+F11+F12+F13</f>
        <v>1892663</v>
      </c>
      <c r="G10" s="34">
        <f>+(F10/$F$20)*100</f>
        <v>85.54378108463337</v>
      </c>
    </row>
    <row r="11" spans="1:7" ht="9">
      <c r="A11" s="78" t="s">
        <v>47</v>
      </c>
      <c r="B11" s="18">
        <v>1485626</v>
      </c>
      <c r="C11" s="34">
        <f aca="true" t="shared" si="0" ref="C11:C20">+(B11/$B$20)*100</f>
        <v>84.54545661487191</v>
      </c>
      <c r="D11" s="18">
        <v>229896</v>
      </c>
      <c r="E11" s="34">
        <f aca="true" t="shared" si="1" ref="E11:E20">+(D11/$D$20)*100</f>
        <v>50.49152676382995</v>
      </c>
      <c r="F11" s="18">
        <v>1715522</v>
      </c>
      <c r="G11" s="34">
        <f aca="true" t="shared" si="2" ref="G11:G20">+(F11/$F$20)*100</f>
        <v>77.53743715276961</v>
      </c>
    </row>
    <row r="12" spans="1:7" ht="9.75" customHeight="1">
      <c r="A12" s="78" t="s">
        <v>48</v>
      </c>
      <c r="B12" s="10">
        <v>62196</v>
      </c>
      <c r="C12" s="34">
        <f>+(B12/B20)*100</f>
        <v>3.5395107649021846</v>
      </c>
      <c r="D12" s="10">
        <v>110554</v>
      </c>
      <c r="E12" s="34">
        <f>+(D12/D20)*100</f>
        <v>24.280719324600934</v>
      </c>
      <c r="F12" s="10">
        <v>172750</v>
      </c>
      <c r="G12" s="34">
        <f>+(F12/F20)*100</f>
        <v>7.807881372632325</v>
      </c>
    </row>
    <row r="13" spans="1:7" ht="9.75" customHeight="1">
      <c r="A13" s="78" t="s">
        <v>107</v>
      </c>
      <c r="B13" s="10">
        <f>3089-748</f>
        <v>2341</v>
      </c>
      <c r="C13" s="34">
        <f t="shared" si="0"/>
        <v>0.13322391633925035</v>
      </c>
      <c r="D13" s="10">
        <f>2567-517</f>
        <v>2050</v>
      </c>
      <c r="E13" s="34">
        <f t="shared" si="1"/>
        <v>0.45023675864674206</v>
      </c>
      <c r="F13" s="10">
        <f>5656-1265</f>
        <v>4391</v>
      </c>
      <c r="G13" s="34">
        <f t="shared" si="2"/>
        <v>0.19846255923142425</v>
      </c>
    </row>
    <row r="14" spans="1:8" ht="9.75" customHeight="1">
      <c r="A14" s="78" t="s">
        <v>110</v>
      </c>
      <c r="B14" s="10">
        <v>748</v>
      </c>
      <c r="C14" s="34">
        <f t="shared" si="0"/>
        <v>0.04256791517375449</v>
      </c>
      <c r="D14" s="10">
        <v>517</v>
      </c>
      <c r="E14" s="34">
        <f t="shared" si="1"/>
        <v>0.11354751425383688</v>
      </c>
      <c r="F14" s="10">
        <v>1265</v>
      </c>
      <c r="G14" s="98" t="s">
        <v>24</v>
      </c>
      <c r="H14" s="18"/>
    </row>
    <row r="15" spans="1:7" ht="9.75" customHeight="1">
      <c r="A15" s="78" t="s">
        <v>58</v>
      </c>
      <c r="B15" s="10">
        <v>12318</v>
      </c>
      <c r="C15" s="34">
        <f t="shared" si="0"/>
        <v>0.7010047849068286</v>
      </c>
      <c r="D15" s="10">
        <v>12376</v>
      </c>
      <c r="E15" s="34">
        <f t="shared" si="1"/>
        <v>2.718112256103453</v>
      </c>
      <c r="F15" s="10">
        <v>24694</v>
      </c>
      <c r="G15" s="34">
        <f t="shared" si="2"/>
        <v>1.1161089587020703</v>
      </c>
    </row>
    <row r="16" spans="1:7" ht="9.75" customHeight="1">
      <c r="A16" s="78" t="s">
        <v>108</v>
      </c>
      <c r="B16" s="10">
        <v>16774</v>
      </c>
      <c r="C16" s="34">
        <f t="shared" si="0"/>
        <v>0.954591188669195</v>
      </c>
      <c r="D16" s="10">
        <v>12023</v>
      </c>
      <c r="E16" s="34">
        <f t="shared" si="1"/>
        <v>2.640583682541356</v>
      </c>
      <c r="F16" s="10">
        <v>28797</v>
      </c>
      <c r="G16" s="34">
        <f t="shared" si="2"/>
        <v>1.3015546158477167</v>
      </c>
    </row>
    <row r="17" spans="1:7" ht="9.75" customHeight="1">
      <c r="A17" s="78" t="s">
        <v>62</v>
      </c>
      <c r="B17" s="10">
        <v>46178</v>
      </c>
      <c r="C17" s="34">
        <f t="shared" si="0"/>
        <v>2.627942763226785</v>
      </c>
      <c r="D17" s="10">
        <v>14993</v>
      </c>
      <c r="E17" s="34">
        <f t="shared" si="1"/>
        <v>3.2928779133612704</v>
      </c>
      <c r="F17" s="10">
        <v>61171</v>
      </c>
      <c r="G17" s="34">
        <f t="shared" si="2"/>
        <v>2.7647809635038607</v>
      </c>
    </row>
    <row r="18" spans="1:7" ht="9.75" customHeight="1">
      <c r="A18" s="124" t="s">
        <v>109</v>
      </c>
      <c r="B18" s="10" t="s">
        <v>103</v>
      </c>
      <c r="C18" s="98" t="s">
        <v>24</v>
      </c>
      <c r="D18" s="10" t="s">
        <v>103</v>
      </c>
      <c r="E18" s="98" t="s">
        <v>24</v>
      </c>
      <c r="F18" s="10" t="s">
        <v>103</v>
      </c>
      <c r="G18" s="98" t="s">
        <v>24</v>
      </c>
    </row>
    <row r="19" spans="1:7" ht="9.75" customHeight="1">
      <c r="A19" s="78" t="s">
        <v>52</v>
      </c>
      <c r="B19" s="10">
        <v>131011</v>
      </c>
      <c r="C19" s="34">
        <f t="shared" si="0"/>
        <v>7.455702051910093</v>
      </c>
      <c r="D19" s="10">
        <v>72907</v>
      </c>
      <c r="E19" s="34">
        <f t="shared" si="1"/>
        <v>16.012395786662452</v>
      </c>
      <c r="F19" s="10">
        <v>203918</v>
      </c>
      <c r="G19" s="34">
        <f t="shared" si="2"/>
        <v>9.216599442804274</v>
      </c>
    </row>
    <row r="20" spans="1:7" s="1" customFormat="1" ht="9.75" customHeight="1">
      <c r="A20" s="79" t="s">
        <v>3</v>
      </c>
      <c r="B20" s="80">
        <f>+B10+B14+B15+B16+B17+B19</f>
        <v>1757192</v>
      </c>
      <c r="C20" s="36">
        <f t="shared" si="0"/>
        <v>100</v>
      </c>
      <c r="D20" s="80">
        <f>+D10+D14+D15+D16+D17+D19</f>
        <v>455316</v>
      </c>
      <c r="E20" s="36">
        <f t="shared" si="1"/>
        <v>100</v>
      </c>
      <c r="F20" s="80">
        <f>+F10+F14+F15+F16+F17+F19</f>
        <v>2212508</v>
      </c>
      <c r="G20" s="36">
        <f t="shared" si="2"/>
        <v>100</v>
      </c>
    </row>
    <row r="21" spans="1:7" s="56" customFormat="1" ht="19.5" customHeight="1">
      <c r="A21" s="26" t="s">
        <v>34</v>
      </c>
      <c r="B21" s="66"/>
      <c r="C21" s="76"/>
      <c r="D21" s="67"/>
      <c r="E21" s="77"/>
      <c r="F21" s="66"/>
      <c r="G21" s="76"/>
    </row>
    <row r="22" spans="1:7" s="56" customFormat="1" ht="9.75" customHeight="1">
      <c r="A22" s="2" t="s">
        <v>1</v>
      </c>
      <c r="B22" s="18">
        <f>+B23+B24+B25</f>
        <v>1711455</v>
      </c>
      <c r="C22" s="34">
        <f>+(B22/$B$32)*100</f>
        <v>90.72800603066862</v>
      </c>
      <c r="D22" s="18">
        <f>+D23+D24+D25</f>
        <v>370214</v>
      </c>
      <c r="E22" s="34">
        <f>+(D22/$D$32)*100</f>
        <v>78.7996177234966</v>
      </c>
      <c r="F22" s="18">
        <f>+F23+F24+F25</f>
        <v>2081669</v>
      </c>
      <c r="G22" s="34">
        <f>+(F22/$F$32)*100</f>
        <v>88.34946964912638</v>
      </c>
    </row>
    <row r="23" spans="1:7" s="56" customFormat="1" ht="9.75" customHeight="1">
      <c r="A23" s="78" t="s">
        <v>47</v>
      </c>
      <c r="B23" s="18">
        <v>1671299</v>
      </c>
      <c r="C23" s="34">
        <f aca="true" t="shared" si="3" ref="C23:C32">+(B23/$B$32)*100</f>
        <v>88.59924786281289</v>
      </c>
      <c r="D23" s="18">
        <v>315448</v>
      </c>
      <c r="E23" s="34">
        <f aca="true" t="shared" si="4" ref="E23:E32">+(D23/$D$32)*100</f>
        <v>67.1427385556504</v>
      </c>
      <c r="F23" s="18">
        <v>1986747</v>
      </c>
      <c r="G23" s="34">
        <f aca="true" t="shared" si="5" ref="G23:G32">+(F23/$F$32)*100</f>
        <v>84.32082323222035</v>
      </c>
    </row>
    <row r="24" spans="1:7" s="56" customFormat="1" ht="9.75" customHeight="1">
      <c r="A24" s="78" t="s">
        <v>48</v>
      </c>
      <c r="B24" s="18">
        <v>38218</v>
      </c>
      <c r="C24" s="34">
        <f t="shared" si="3"/>
        <v>2.026020511482974</v>
      </c>
      <c r="D24" s="18">
        <v>52384</v>
      </c>
      <c r="E24" s="34">
        <f t="shared" si="4"/>
        <v>11.14987324852017</v>
      </c>
      <c r="F24" s="18">
        <v>90602</v>
      </c>
      <c r="G24" s="34">
        <f t="shared" si="5"/>
        <v>3.8452984836446853</v>
      </c>
    </row>
    <row r="25" spans="1:8" s="56" customFormat="1" ht="9.75" customHeight="1">
      <c r="A25" s="78" t="s">
        <v>107</v>
      </c>
      <c r="B25" s="10">
        <f>2244-306</f>
        <v>1938</v>
      </c>
      <c r="C25" s="34">
        <f t="shared" si="3"/>
        <v>0.10273765637275639</v>
      </c>
      <c r="D25" s="10">
        <f>4759-2377</f>
        <v>2382</v>
      </c>
      <c r="E25" s="34">
        <f t="shared" si="4"/>
        <v>0.5070059193260354</v>
      </c>
      <c r="F25" s="10">
        <f>7003-2683</f>
        <v>4320</v>
      </c>
      <c r="G25" s="34">
        <f t="shared" si="5"/>
        <v>0.1833479332613523</v>
      </c>
      <c r="H25" s="2"/>
    </row>
    <row r="26" spans="1:8" s="56" customFormat="1" ht="9.75" customHeight="1">
      <c r="A26" s="78" t="s">
        <v>110</v>
      </c>
      <c r="B26" s="10">
        <v>306</v>
      </c>
      <c r="C26" s="34">
        <f t="shared" si="3"/>
        <v>0.016221735216751007</v>
      </c>
      <c r="D26" s="10">
        <v>2376</v>
      </c>
      <c r="E26" s="34">
        <f t="shared" si="4"/>
        <v>0.505728826330252</v>
      </c>
      <c r="F26" s="10">
        <v>2683</v>
      </c>
      <c r="G26" s="98" t="s">
        <v>24</v>
      </c>
      <c r="H26" s="126"/>
    </row>
    <row r="27" spans="1:9" ht="9.75" customHeight="1">
      <c r="A27" s="78" t="s">
        <v>58</v>
      </c>
      <c r="B27" s="18">
        <v>20884</v>
      </c>
      <c r="C27" s="34">
        <f t="shared" si="3"/>
        <v>1.107106922439961</v>
      </c>
      <c r="D27" s="18">
        <v>18673</v>
      </c>
      <c r="E27" s="34">
        <f t="shared" si="4"/>
        <v>3.9745262517107727</v>
      </c>
      <c r="F27" s="18">
        <v>39557</v>
      </c>
      <c r="G27" s="34">
        <f t="shared" si="5"/>
        <v>1.678864397226693</v>
      </c>
      <c r="I27" s="25"/>
    </row>
    <row r="28" spans="1:7" ht="9.75" customHeight="1">
      <c r="A28" s="78" t="s">
        <v>108</v>
      </c>
      <c r="B28" s="18">
        <v>12973</v>
      </c>
      <c r="C28" s="34">
        <f t="shared" si="3"/>
        <v>0.6877273561010158</v>
      </c>
      <c r="D28" s="18">
        <v>11809</v>
      </c>
      <c r="E28" s="34">
        <f t="shared" si="4"/>
        <v>2.513531864534489</v>
      </c>
      <c r="F28" s="18">
        <v>24782</v>
      </c>
      <c r="G28" s="34">
        <f t="shared" si="5"/>
        <v>1.051789000482137</v>
      </c>
    </row>
    <row r="29" spans="1:7" ht="9.75" customHeight="1">
      <c r="A29" s="78" t="s">
        <v>62</v>
      </c>
      <c r="B29" s="10">
        <v>69403</v>
      </c>
      <c r="C29" s="34">
        <f t="shared" si="3"/>
        <v>3.6792061740136286</v>
      </c>
      <c r="D29" s="10">
        <v>21163</v>
      </c>
      <c r="E29" s="34">
        <f t="shared" si="4"/>
        <v>4.50451984496091</v>
      </c>
      <c r="F29" s="10">
        <v>90566</v>
      </c>
      <c r="G29" s="34">
        <f t="shared" si="5"/>
        <v>3.843770584200841</v>
      </c>
    </row>
    <row r="30" spans="1:7" ht="9.75" customHeight="1">
      <c r="A30" s="124" t="s">
        <v>109</v>
      </c>
      <c r="B30" s="10" t="s">
        <v>103</v>
      </c>
      <c r="C30" s="98" t="s">
        <v>24</v>
      </c>
      <c r="D30" s="10" t="s">
        <v>103</v>
      </c>
      <c r="E30" s="98" t="s">
        <v>24</v>
      </c>
      <c r="F30" s="10" t="s">
        <v>103</v>
      </c>
      <c r="G30" s="98" t="s">
        <v>24</v>
      </c>
    </row>
    <row r="31" spans="1:9" ht="9.75" customHeight="1">
      <c r="A31" s="78" t="s">
        <v>52</v>
      </c>
      <c r="B31" s="10">
        <v>71337</v>
      </c>
      <c r="C31" s="34">
        <f t="shared" si="3"/>
        <v>3.781731781560022</v>
      </c>
      <c r="D31" s="10">
        <v>45582</v>
      </c>
      <c r="E31" s="34">
        <f t="shared" si="4"/>
        <v>9.702075488966981</v>
      </c>
      <c r="F31" s="10">
        <v>116919</v>
      </c>
      <c r="G31" s="34">
        <f t="shared" si="5"/>
        <v>4.962235418746308</v>
      </c>
      <c r="I31" s="18"/>
    </row>
    <row r="32" spans="1:7" s="1" customFormat="1" ht="9.75" customHeight="1">
      <c r="A32" s="79" t="s">
        <v>3</v>
      </c>
      <c r="B32" s="80">
        <f>+B22+B26+B27+B28+B29+B31</f>
        <v>1886358</v>
      </c>
      <c r="C32" s="36">
        <f t="shared" si="3"/>
        <v>100</v>
      </c>
      <c r="D32" s="80">
        <f>+D22+D26+D27+D28+D29+D31</f>
        <v>469817</v>
      </c>
      <c r="E32" s="36">
        <f t="shared" si="4"/>
        <v>100</v>
      </c>
      <c r="F32" s="80">
        <f>+F22+F26+F27+F28+F29+F31</f>
        <v>2356176</v>
      </c>
      <c r="G32" s="36">
        <f t="shared" si="5"/>
        <v>100</v>
      </c>
    </row>
    <row r="33" spans="1:7" s="56" customFormat="1" ht="19.5" customHeight="1">
      <c r="A33" s="26" t="s">
        <v>15</v>
      </c>
      <c r="B33" s="66"/>
      <c r="C33" s="76"/>
      <c r="D33" s="67"/>
      <c r="E33" s="77"/>
      <c r="F33" s="66"/>
      <c r="G33" s="76"/>
    </row>
    <row r="34" spans="1:10" ht="9.75" customHeight="1">
      <c r="A34" s="2" t="s">
        <v>1</v>
      </c>
      <c r="B34" s="18">
        <v>1726905</v>
      </c>
      <c r="C34" s="34">
        <f aca="true" t="shared" si="6" ref="C34:C42">+(B34/$B$44)*100</f>
        <v>89.80059738622725</v>
      </c>
      <c r="D34" s="18">
        <v>442147</v>
      </c>
      <c r="E34" s="34">
        <f>+(D34/$D$44)*100</f>
        <v>77.53564226216571</v>
      </c>
      <c r="F34" s="18">
        <v>2169052</v>
      </c>
      <c r="G34" s="34">
        <f>+(F34/$F$44)*100</f>
        <v>86.99543655902593</v>
      </c>
      <c r="I34" s="34"/>
      <c r="J34" s="25"/>
    </row>
    <row r="35" spans="1:10" ht="9.75" customHeight="1">
      <c r="A35" s="78" t="s">
        <v>47</v>
      </c>
      <c r="B35" s="18">
        <v>1638433</v>
      </c>
      <c r="C35" s="34">
        <f t="shared" si="6"/>
        <v>85.19997462356555</v>
      </c>
      <c r="D35" s="18">
        <v>264031</v>
      </c>
      <c r="E35" s="34">
        <f aca="true" t="shared" si="7" ref="E35:E44">+(D35/$D$44)*100</f>
        <v>46.30092064883823</v>
      </c>
      <c r="F35" s="18">
        <v>1902464</v>
      </c>
      <c r="G35" s="34">
        <f aca="true" t="shared" si="8" ref="G35:G44">+(F35/$F$44)*100</f>
        <v>76.30323579970913</v>
      </c>
      <c r="I35" s="25"/>
      <c r="J35" s="34"/>
    </row>
    <row r="36" spans="1:9" ht="9.75" customHeight="1">
      <c r="A36" s="78" t="s">
        <v>48</v>
      </c>
      <c r="B36" s="18">
        <v>67511</v>
      </c>
      <c r="C36" s="34">
        <f t="shared" si="6"/>
        <v>3.5106321020215865</v>
      </c>
      <c r="D36" s="18">
        <v>164057</v>
      </c>
      <c r="E36" s="34">
        <f t="shared" si="7"/>
        <v>28.76931170539237</v>
      </c>
      <c r="F36" s="18">
        <v>231568</v>
      </c>
      <c r="G36" s="34">
        <f t="shared" si="8"/>
        <v>9.287633147153926</v>
      </c>
      <c r="I36" s="34"/>
    </row>
    <row r="37" spans="1:7" ht="9.75" customHeight="1">
      <c r="A37" s="78" t="s">
        <v>107</v>
      </c>
      <c r="B37" s="10">
        <v>20961</v>
      </c>
      <c r="C37" s="34">
        <f t="shared" si="6"/>
        <v>1.0899906606401102</v>
      </c>
      <c r="D37" s="10">
        <v>14059</v>
      </c>
      <c r="E37" s="34">
        <f t="shared" si="7"/>
        <v>2.465409907935116</v>
      </c>
      <c r="F37" s="10">
        <v>35020</v>
      </c>
      <c r="G37" s="34">
        <f t="shared" si="8"/>
        <v>1.4045676121628656</v>
      </c>
    </row>
    <row r="38" spans="1:7" ht="9.75" customHeight="1">
      <c r="A38" s="78" t="s">
        <v>110</v>
      </c>
      <c r="B38" s="18">
        <v>4646</v>
      </c>
      <c r="C38" s="34">
        <f t="shared" si="6"/>
        <v>0.24159613612585049</v>
      </c>
      <c r="D38" s="18">
        <v>2519</v>
      </c>
      <c r="E38" s="34">
        <f t="shared" si="7"/>
        <v>0.4417360806663744</v>
      </c>
      <c r="F38" s="18">
        <v>7165</v>
      </c>
      <c r="G38" s="34">
        <f t="shared" si="8"/>
        <v>0.2873708435507405</v>
      </c>
    </row>
    <row r="39" spans="1:11" s="1" customFormat="1" ht="9.75" customHeight="1">
      <c r="A39" s="78" t="s">
        <v>58</v>
      </c>
      <c r="B39" s="18">
        <v>45481</v>
      </c>
      <c r="C39" s="34">
        <f t="shared" si="6"/>
        <v>2.365052489698624</v>
      </c>
      <c r="D39" s="18">
        <v>42312</v>
      </c>
      <c r="E39" s="34">
        <f t="shared" si="7"/>
        <v>7.41990355107409</v>
      </c>
      <c r="F39" s="18">
        <v>87793</v>
      </c>
      <c r="G39" s="34">
        <f t="shared" si="8"/>
        <v>3.5211651734612923</v>
      </c>
      <c r="I39" s="81"/>
      <c r="J39" s="81"/>
      <c r="K39" s="81"/>
    </row>
    <row r="40" spans="1:7" ht="9.75" customHeight="1">
      <c r="A40" s="78" t="s">
        <v>108</v>
      </c>
      <c r="B40" s="18">
        <v>60717</v>
      </c>
      <c r="C40" s="34">
        <f t="shared" si="6"/>
        <v>3.1573380536274778</v>
      </c>
      <c r="D40" s="18">
        <v>68543</v>
      </c>
      <c r="E40" s="34">
        <f t="shared" si="7"/>
        <v>12.019815870232355</v>
      </c>
      <c r="F40" s="18">
        <v>129260</v>
      </c>
      <c r="G40" s="34">
        <f t="shared" si="8"/>
        <v>5.184306383442947</v>
      </c>
    </row>
    <row r="41" spans="1:7" ht="9.75" customHeight="1">
      <c r="A41" s="78" t="s">
        <v>62</v>
      </c>
      <c r="B41" s="10">
        <v>85294</v>
      </c>
      <c r="C41" s="34">
        <f t="shared" si="6"/>
        <v>4.435363933430541</v>
      </c>
      <c r="D41" s="10">
        <v>14729</v>
      </c>
      <c r="E41" s="34">
        <f t="shared" si="7"/>
        <v>2.582902235861464</v>
      </c>
      <c r="F41" s="10">
        <v>100023</v>
      </c>
      <c r="G41" s="34">
        <f t="shared" si="8"/>
        <v>4.011680932934503</v>
      </c>
    </row>
    <row r="42" spans="1:7" ht="9.75" customHeight="1">
      <c r="A42" s="124" t="s">
        <v>109</v>
      </c>
      <c r="B42" s="125">
        <v>174</v>
      </c>
      <c r="C42" s="34">
        <f t="shared" si="6"/>
        <v>0.009048154904411963</v>
      </c>
      <c r="D42" s="125">
        <v>5510</v>
      </c>
      <c r="E42" s="34">
        <f t="shared" si="7"/>
        <v>0.966242875931609</v>
      </c>
      <c r="F42" s="125">
        <v>5684</v>
      </c>
      <c r="G42" s="34">
        <f t="shared" si="8"/>
        <v>0.22797151078051767</v>
      </c>
    </row>
    <row r="43" spans="1:7" ht="9.75" customHeight="1">
      <c r="A43" s="78" t="s">
        <v>52</v>
      </c>
      <c r="B43" s="80" t="s">
        <v>24</v>
      </c>
      <c r="C43" s="80" t="s">
        <v>24</v>
      </c>
      <c r="D43" s="80" t="s">
        <v>24</v>
      </c>
      <c r="E43" s="80" t="s">
        <v>24</v>
      </c>
      <c r="F43" s="80" t="s">
        <v>24</v>
      </c>
      <c r="G43" s="80" t="s">
        <v>24</v>
      </c>
    </row>
    <row r="44" spans="1:8" ht="9.75" customHeight="1">
      <c r="A44" s="79" t="s">
        <v>3</v>
      </c>
      <c r="B44" s="80">
        <v>1923044</v>
      </c>
      <c r="C44" s="36">
        <f>+(B44/$B$44)*100</f>
        <v>100</v>
      </c>
      <c r="D44" s="80">
        <v>570250</v>
      </c>
      <c r="E44" s="36">
        <f t="shared" si="7"/>
        <v>100</v>
      </c>
      <c r="F44" s="80">
        <v>2493294</v>
      </c>
      <c r="G44" s="36">
        <f t="shared" si="8"/>
        <v>100</v>
      </c>
      <c r="H44" s="10"/>
    </row>
    <row r="45" spans="1:7" ht="9" customHeight="1">
      <c r="A45" s="14"/>
      <c r="B45" s="11"/>
      <c r="C45" s="23"/>
      <c r="D45" s="11"/>
      <c r="E45" s="23"/>
      <c r="F45" s="11"/>
      <c r="G45" s="23"/>
    </row>
    <row r="46" spans="1:7" ht="9.75" customHeight="1">
      <c r="A46" s="75" t="s">
        <v>43</v>
      </c>
      <c r="B46" s="75"/>
      <c r="C46" s="82"/>
      <c r="D46" s="75"/>
      <c r="E46" s="82"/>
      <c r="F46" s="75"/>
      <c r="G46" s="82"/>
    </row>
    <row r="47" ht="8.25" customHeight="1">
      <c r="A47" s="75"/>
    </row>
  </sheetData>
  <mergeCells count="10">
    <mergeCell ref="A5:A8"/>
    <mergeCell ref="B5:C6"/>
    <mergeCell ref="D5:E6"/>
    <mergeCell ref="F5:G6"/>
    <mergeCell ref="F7:F8"/>
    <mergeCell ref="G7:G8"/>
    <mergeCell ref="B7:B8"/>
    <mergeCell ref="C7:C8"/>
    <mergeCell ref="D7:D8"/>
    <mergeCell ref="E7:E8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G15" sqref="G15"/>
    </sheetView>
  </sheetViews>
  <sheetFormatPr defaultColWidth="9.33203125" defaultRowHeight="11.25"/>
  <cols>
    <col min="1" max="1" width="29.5" style="316" customWidth="1"/>
    <col min="2" max="2" width="9.83203125" style="316" customWidth="1"/>
    <col min="3" max="3" width="10.66015625" style="316" customWidth="1"/>
    <col min="4" max="4" width="8.5" style="316" customWidth="1"/>
    <col min="5" max="5" width="10.83203125" style="316" customWidth="1"/>
    <col min="6" max="6" width="9.83203125" style="316" customWidth="1"/>
    <col min="7" max="7" width="10.66015625" style="316" customWidth="1"/>
    <col min="8" max="8" width="10.33203125" style="316" customWidth="1"/>
    <col min="9" max="9" width="9.16015625" style="316" customWidth="1"/>
    <col min="10" max="16384" width="10.66015625" style="316" customWidth="1"/>
  </cols>
  <sheetData>
    <row r="1" spans="1:8" ht="15" customHeight="1">
      <c r="A1" s="283"/>
      <c r="B1" s="283"/>
      <c r="C1" s="283"/>
      <c r="D1" s="283"/>
      <c r="E1" s="283"/>
      <c r="F1" s="283"/>
      <c r="G1" s="283"/>
      <c r="H1" s="283"/>
    </row>
    <row r="2" spans="1:8" ht="15" customHeight="1">
      <c r="A2" s="331" t="s">
        <v>378</v>
      </c>
      <c r="B2" s="295"/>
      <c r="C2" s="295"/>
      <c r="D2" s="295"/>
      <c r="E2" s="295"/>
      <c r="F2" s="295"/>
      <c r="G2" s="295"/>
      <c r="H2" s="295"/>
    </row>
    <row r="3" spans="1:8" ht="15" customHeight="1">
      <c r="A3" s="308"/>
      <c r="B3" s="309"/>
      <c r="C3" s="309"/>
      <c r="D3" s="309"/>
      <c r="E3" s="309"/>
      <c r="F3" s="309"/>
      <c r="G3" s="309"/>
      <c r="H3" s="309"/>
    </row>
    <row r="4" spans="1:8" ht="15" customHeight="1">
      <c r="A4" s="308"/>
      <c r="B4" s="309"/>
      <c r="C4" s="309"/>
      <c r="D4" s="309"/>
      <c r="E4" s="309"/>
      <c r="F4" s="309"/>
      <c r="G4" s="309"/>
      <c r="H4" s="309"/>
    </row>
    <row r="5" spans="1:9" ht="18" customHeight="1">
      <c r="A5" s="653"/>
      <c r="B5" s="655" t="s">
        <v>253</v>
      </c>
      <c r="C5" s="655"/>
      <c r="D5" s="655"/>
      <c r="E5" s="655"/>
      <c r="F5" s="655"/>
      <c r="G5" s="655"/>
      <c r="H5" s="655"/>
      <c r="I5" s="655"/>
    </row>
    <row r="6" spans="1:9" s="283" customFormat="1" ht="63.75" customHeight="1">
      <c r="A6" s="654"/>
      <c r="B6" s="311" t="s">
        <v>254</v>
      </c>
      <c r="C6" s="311" t="s">
        <v>255</v>
      </c>
      <c r="D6" s="311" t="s">
        <v>256</v>
      </c>
      <c r="E6" s="311" t="s">
        <v>257</v>
      </c>
      <c r="F6" s="311" t="s">
        <v>258</v>
      </c>
      <c r="G6" s="311" t="s">
        <v>259</v>
      </c>
      <c r="H6" s="311" t="s">
        <v>260</v>
      </c>
      <c r="I6" s="311" t="s">
        <v>3</v>
      </c>
    </row>
    <row r="7" s="283" customFormat="1" ht="19.5" customHeight="1">
      <c r="A7" s="333" t="s">
        <v>261</v>
      </c>
    </row>
    <row r="8" spans="1:9" s="283" customFormat="1" ht="9.75" customHeight="1">
      <c r="A8" s="334" t="s">
        <v>262</v>
      </c>
      <c r="B8" s="430">
        <v>13.3</v>
      </c>
      <c r="C8" s="430">
        <v>6.7</v>
      </c>
      <c r="D8" s="430">
        <v>20</v>
      </c>
      <c r="E8" s="430">
        <v>0</v>
      </c>
      <c r="F8" s="430">
        <v>0</v>
      </c>
      <c r="G8" s="430">
        <v>40</v>
      </c>
      <c r="H8" s="430">
        <v>20</v>
      </c>
      <c r="I8" s="430">
        <v>100</v>
      </c>
    </row>
    <row r="9" spans="1:9" s="283" customFormat="1" ht="9.75" customHeight="1">
      <c r="A9" s="334" t="s">
        <v>263</v>
      </c>
      <c r="B9" s="430">
        <v>12.5</v>
      </c>
      <c r="C9" s="430">
        <v>12.5</v>
      </c>
      <c r="D9" s="430">
        <v>21.4</v>
      </c>
      <c r="E9" s="430">
        <v>4.8</v>
      </c>
      <c r="F9" s="430">
        <v>9.2</v>
      </c>
      <c r="G9" s="430">
        <v>31.8</v>
      </c>
      <c r="H9" s="430">
        <v>7.7</v>
      </c>
      <c r="I9" s="430">
        <v>100</v>
      </c>
    </row>
    <row r="10" spans="1:9" s="283" customFormat="1" ht="9.75" customHeight="1">
      <c r="A10" s="334" t="s">
        <v>264</v>
      </c>
      <c r="B10" s="430">
        <v>27.9</v>
      </c>
      <c r="C10" s="430">
        <v>19.9</v>
      </c>
      <c r="D10" s="430">
        <v>26.3</v>
      </c>
      <c r="E10" s="430">
        <v>4.3</v>
      </c>
      <c r="F10" s="430">
        <v>4.9</v>
      </c>
      <c r="G10" s="430">
        <v>14</v>
      </c>
      <c r="H10" s="430">
        <v>2.7</v>
      </c>
      <c r="I10" s="430">
        <v>100</v>
      </c>
    </row>
    <row r="11" spans="1:9" s="283" customFormat="1" ht="9.75" customHeight="1">
      <c r="A11" s="335" t="s">
        <v>3</v>
      </c>
      <c r="B11" s="431">
        <v>15.4</v>
      </c>
      <c r="C11" s="431">
        <v>13.9</v>
      </c>
      <c r="D11" s="431">
        <v>22.3</v>
      </c>
      <c r="E11" s="431">
        <v>4.7</v>
      </c>
      <c r="F11" s="431">
        <v>8.3</v>
      </c>
      <c r="G11" s="431">
        <v>28.5</v>
      </c>
      <c r="H11" s="431">
        <v>6.8</v>
      </c>
      <c r="I11" s="431">
        <v>100</v>
      </c>
    </row>
    <row r="12" spans="1:9" s="283" customFormat="1" ht="9.75" customHeight="1">
      <c r="A12" s="334"/>
      <c r="B12" s="430"/>
      <c r="C12" s="430"/>
      <c r="D12" s="430"/>
      <c r="E12" s="430"/>
      <c r="F12" s="430"/>
      <c r="G12" s="430"/>
      <c r="H12" s="430"/>
      <c r="I12" s="430"/>
    </row>
    <row r="13" spans="1:9" s="283" customFormat="1" ht="19.5" customHeight="1">
      <c r="A13" s="334" t="s">
        <v>215</v>
      </c>
      <c r="B13" s="430"/>
      <c r="C13" s="430"/>
      <c r="D13" s="430"/>
      <c r="E13" s="430"/>
      <c r="F13" s="430"/>
      <c r="G13" s="430"/>
      <c r="H13" s="430"/>
      <c r="I13" s="430"/>
    </row>
    <row r="14" spans="1:9" s="283" customFormat="1" ht="9.75" customHeight="1">
      <c r="A14" s="334" t="s">
        <v>217</v>
      </c>
      <c r="B14" s="430">
        <v>15.2</v>
      </c>
      <c r="C14" s="430">
        <v>15.1</v>
      </c>
      <c r="D14" s="430">
        <v>29.2</v>
      </c>
      <c r="E14" s="430">
        <v>2</v>
      </c>
      <c r="F14" s="430">
        <v>6</v>
      </c>
      <c r="G14" s="430">
        <v>29.2</v>
      </c>
      <c r="H14" s="430">
        <v>3.3</v>
      </c>
      <c r="I14" s="430">
        <v>100</v>
      </c>
    </row>
    <row r="15" spans="1:9" s="283" customFormat="1" ht="9.75" customHeight="1">
      <c r="A15" s="334" t="s">
        <v>218</v>
      </c>
      <c r="B15" s="430">
        <v>10.9</v>
      </c>
      <c r="C15" s="430">
        <v>14.1</v>
      </c>
      <c r="D15" s="430">
        <v>19.7</v>
      </c>
      <c r="E15" s="430">
        <v>4.1</v>
      </c>
      <c r="F15" s="430">
        <v>8.5</v>
      </c>
      <c r="G15" s="430">
        <v>37.2</v>
      </c>
      <c r="H15" s="430">
        <v>5.4</v>
      </c>
      <c r="I15" s="430">
        <v>100</v>
      </c>
    </row>
    <row r="16" spans="1:9" s="283" customFormat="1" ht="9.75" customHeight="1">
      <c r="A16" s="334" t="s">
        <v>219</v>
      </c>
      <c r="B16" s="430">
        <v>13</v>
      </c>
      <c r="C16" s="430">
        <v>12.3</v>
      </c>
      <c r="D16" s="430">
        <v>20.6</v>
      </c>
      <c r="E16" s="430">
        <v>4</v>
      </c>
      <c r="F16" s="430">
        <v>11.3</v>
      </c>
      <c r="G16" s="430">
        <v>29.6</v>
      </c>
      <c r="H16" s="430">
        <v>9.1</v>
      </c>
      <c r="I16" s="430">
        <v>100</v>
      </c>
    </row>
    <row r="17" spans="1:9" s="283" customFormat="1" ht="9.75" customHeight="1">
      <c r="A17" s="334" t="s">
        <v>220</v>
      </c>
      <c r="B17" s="430">
        <v>19</v>
      </c>
      <c r="C17" s="430">
        <v>14.9</v>
      </c>
      <c r="D17" s="430">
        <v>11.3</v>
      </c>
      <c r="E17" s="430">
        <v>8.1</v>
      </c>
      <c r="F17" s="430">
        <v>8.6</v>
      </c>
      <c r="G17" s="430">
        <v>27.1</v>
      </c>
      <c r="H17" s="430">
        <v>10.9</v>
      </c>
      <c r="I17" s="430">
        <v>100</v>
      </c>
    </row>
    <row r="18" spans="1:9" s="283" customFormat="1" ht="9.75" customHeight="1">
      <c r="A18" s="334" t="s">
        <v>221</v>
      </c>
      <c r="B18" s="430">
        <v>23.4</v>
      </c>
      <c r="C18" s="430">
        <v>9.5</v>
      </c>
      <c r="D18" s="430">
        <v>13.1</v>
      </c>
      <c r="E18" s="430">
        <v>10.2</v>
      </c>
      <c r="F18" s="430">
        <v>15.3</v>
      </c>
      <c r="G18" s="430">
        <v>13.9</v>
      </c>
      <c r="H18" s="430">
        <v>14.6</v>
      </c>
      <c r="I18" s="430">
        <v>100</v>
      </c>
    </row>
    <row r="19" spans="1:9" s="283" customFormat="1" ht="9.75" customHeight="1">
      <c r="A19" s="334" t="s">
        <v>222</v>
      </c>
      <c r="B19" s="430">
        <v>24.7</v>
      </c>
      <c r="C19" s="430">
        <v>11</v>
      </c>
      <c r="D19" s="430">
        <v>6.5</v>
      </c>
      <c r="E19" s="430">
        <v>18.8</v>
      </c>
      <c r="F19" s="430">
        <v>9.7</v>
      </c>
      <c r="G19" s="430">
        <v>11.7</v>
      </c>
      <c r="H19" s="430">
        <v>17.5</v>
      </c>
      <c r="I19" s="430">
        <v>100</v>
      </c>
    </row>
    <row r="20" spans="1:9" s="299" customFormat="1" ht="9.75" customHeight="1">
      <c r="A20" s="335" t="s">
        <v>3</v>
      </c>
      <c r="B20" s="431">
        <v>15.4</v>
      </c>
      <c r="C20" s="431">
        <v>13.9</v>
      </c>
      <c r="D20" s="431">
        <v>22.3</v>
      </c>
      <c r="E20" s="431">
        <v>4.7</v>
      </c>
      <c r="F20" s="431">
        <v>8.3</v>
      </c>
      <c r="G20" s="431">
        <v>28.5</v>
      </c>
      <c r="H20" s="431">
        <v>6.8</v>
      </c>
      <c r="I20" s="431">
        <v>100</v>
      </c>
    </row>
    <row r="21" spans="1:9" ht="12.75">
      <c r="A21" s="332"/>
      <c r="B21" s="332"/>
      <c r="C21" s="332"/>
      <c r="D21" s="332"/>
      <c r="E21" s="332"/>
      <c r="F21" s="332"/>
      <c r="G21" s="332"/>
      <c r="H21" s="332"/>
      <c r="I21" s="332"/>
    </row>
    <row r="22" spans="1:9" ht="12.75">
      <c r="A22" s="336"/>
      <c r="B22" s="336"/>
      <c r="C22" s="336"/>
      <c r="D22" s="336"/>
      <c r="E22" s="336"/>
      <c r="F22" s="336"/>
      <c r="G22" s="336"/>
      <c r="H22" s="336"/>
      <c r="I22" s="336"/>
    </row>
    <row r="23" ht="27.75" customHeight="1"/>
    <row r="24" spans="1:8" ht="15" customHeight="1">
      <c r="A24" s="422" t="s">
        <v>379</v>
      </c>
      <c r="B24" s="3"/>
      <c r="C24" s="3"/>
      <c r="D24" s="3"/>
      <c r="E24" s="3"/>
      <c r="F24" s="3"/>
      <c r="G24" s="3"/>
      <c r="H24" s="3"/>
    </row>
    <row r="25" spans="1:8" ht="15" customHeight="1">
      <c r="A25" s="423"/>
      <c r="B25" s="6"/>
      <c r="C25" s="6"/>
      <c r="D25" s="6"/>
      <c r="E25" s="6"/>
      <c r="F25" s="6"/>
      <c r="G25" s="6"/>
      <c r="H25" s="6"/>
    </row>
    <row r="26" s="425" customFormat="1" ht="11.25">
      <c r="A26" s="424"/>
    </row>
    <row r="27" s="425" customFormat="1" ht="11.25">
      <c r="A27" s="424"/>
    </row>
    <row r="28" spans="1:9" s="426" customFormat="1" ht="18.75" customHeight="1">
      <c r="A28" s="656"/>
      <c r="B28" s="660" t="s">
        <v>265</v>
      </c>
      <c r="C28" s="660"/>
      <c r="D28" s="659" t="s">
        <v>266</v>
      </c>
      <c r="E28" s="659"/>
      <c r="F28" s="659"/>
      <c r="G28" s="659"/>
      <c r="H28" s="659"/>
      <c r="I28" s="659"/>
    </row>
    <row r="29" spans="1:9" s="426" customFormat="1" ht="15" customHeight="1">
      <c r="A29" s="657"/>
      <c r="B29" s="661"/>
      <c r="C29" s="661"/>
      <c r="D29" s="658" t="s">
        <v>267</v>
      </c>
      <c r="E29" s="658"/>
      <c r="F29" s="658"/>
      <c r="G29" s="658" t="s">
        <v>268</v>
      </c>
      <c r="H29" s="658"/>
      <c r="I29" s="658"/>
    </row>
    <row r="30" spans="1:9" s="426" customFormat="1" ht="42.75" customHeight="1">
      <c r="A30" s="658"/>
      <c r="B30" s="662"/>
      <c r="C30" s="662"/>
      <c r="D30" s="440" t="s">
        <v>3</v>
      </c>
      <c r="E30" s="439" t="s">
        <v>269</v>
      </c>
      <c r="F30" s="439" t="s">
        <v>270</v>
      </c>
      <c r="G30" s="440" t="s">
        <v>3</v>
      </c>
      <c r="H30" s="439" t="s">
        <v>271</v>
      </c>
      <c r="I30" s="439" t="s">
        <v>272</v>
      </c>
    </row>
    <row r="31" s="426" customFormat="1" ht="9"/>
    <row r="32" s="426" customFormat="1" ht="9">
      <c r="A32" s="427" t="s">
        <v>261</v>
      </c>
    </row>
    <row r="33" spans="1:9" s="426" customFormat="1" ht="9">
      <c r="A33" s="426" t="s">
        <v>262</v>
      </c>
      <c r="C33" s="428">
        <v>19.7</v>
      </c>
      <c r="D33" s="428">
        <v>83.5</v>
      </c>
      <c r="E33" s="428">
        <v>24.6</v>
      </c>
      <c r="F33" s="428">
        <v>68.7</v>
      </c>
      <c r="G33" s="428">
        <v>49.8</v>
      </c>
      <c r="H33" s="428">
        <v>86.6</v>
      </c>
      <c r="I33" s="428">
        <v>18.3</v>
      </c>
    </row>
    <row r="34" spans="1:9" s="426" customFormat="1" ht="9">
      <c r="A34" s="426" t="s">
        <v>263</v>
      </c>
      <c r="C34" s="428">
        <v>20</v>
      </c>
      <c r="D34" s="428">
        <v>100</v>
      </c>
      <c r="E34" s="428">
        <v>33.3</v>
      </c>
      <c r="F34" s="428">
        <v>66.7</v>
      </c>
      <c r="G34" s="428">
        <v>0</v>
      </c>
      <c r="H34" s="428">
        <v>0</v>
      </c>
      <c r="I34" s="428">
        <v>0</v>
      </c>
    </row>
    <row r="35" spans="1:9" s="426" customFormat="1" ht="9">
      <c r="A35" s="426" t="s">
        <v>264</v>
      </c>
      <c r="C35" s="428">
        <v>49.1</v>
      </c>
      <c r="D35" s="428">
        <v>93.7</v>
      </c>
      <c r="E35" s="428">
        <v>64.9</v>
      </c>
      <c r="F35" s="428">
        <v>73.6</v>
      </c>
      <c r="G35" s="428">
        <v>32.2</v>
      </c>
      <c r="H35" s="428">
        <v>59.7</v>
      </c>
      <c r="I35" s="428">
        <v>64.9</v>
      </c>
    </row>
    <row r="36" spans="1:9" s="426" customFormat="1" ht="9">
      <c r="A36" s="1" t="s">
        <v>3</v>
      </c>
      <c r="C36" s="81">
        <v>25.3</v>
      </c>
      <c r="D36" s="81">
        <v>87.3</v>
      </c>
      <c r="E36" s="81">
        <v>39.5</v>
      </c>
      <c r="F36" s="81">
        <v>70.5</v>
      </c>
      <c r="G36" s="81">
        <v>43.1</v>
      </c>
      <c r="H36" s="81">
        <v>79.2</v>
      </c>
      <c r="I36" s="81">
        <v>31.2</v>
      </c>
    </row>
    <row r="37" spans="3:9" s="426" customFormat="1" ht="9">
      <c r="C37" s="428"/>
      <c r="D37" s="428"/>
      <c r="E37" s="428"/>
      <c r="F37" s="428"/>
      <c r="G37" s="428"/>
      <c r="H37" s="428"/>
      <c r="I37" s="428"/>
    </row>
    <row r="38" spans="1:9" s="426" customFormat="1" ht="9">
      <c r="A38" s="426" t="s">
        <v>330</v>
      </c>
      <c r="C38" s="428"/>
      <c r="D38" s="428"/>
      <c r="E38" s="428"/>
      <c r="F38" s="428"/>
      <c r="G38" s="428"/>
      <c r="H38" s="428"/>
      <c r="I38" s="428"/>
    </row>
    <row r="39" spans="1:9" s="426" customFormat="1" ht="9">
      <c r="A39" s="421" t="s">
        <v>217</v>
      </c>
      <c r="C39" s="428">
        <v>27.9</v>
      </c>
      <c r="D39" s="428">
        <v>92</v>
      </c>
      <c r="E39" s="428">
        <v>37</v>
      </c>
      <c r="F39" s="428">
        <v>74.3</v>
      </c>
      <c r="G39" s="428">
        <v>27.5</v>
      </c>
      <c r="H39" s="428">
        <v>76.7</v>
      </c>
      <c r="I39" s="428">
        <v>31.1</v>
      </c>
    </row>
    <row r="40" spans="1:9" s="426" customFormat="1" ht="9">
      <c r="A40" s="421" t="s">
        <v>218</v>
      </c>
      <c r="C40" s="428">
        <v>20.2</v>
      </c>
      <c r="D40" s="428">
        <v>84.3</v>
      </c>
      <c r="E40" s="428">
        <v>31.3</v>
      </c>
      <c r="F40" s="428">
        <v>61.4</v>
      </c>
      <c r="G40" s="428">
        <v>53</v>
      </c>
      <c r="H40" s="428">
        <v>79.5</v>
      </c>
      <c r="I40" s="428">
        <v>25</v>
      </c>
    </row>
    <row r="41" spans="1:9" s="426" customFormat="1" ht="9">
      <c r="A41" s="421" t="s">
        <v>219</v>
      </c>
      <c r="C41" s="428">
        <v>17.7</v>
      </c>
      <c r="D41" s="428">
        <v>89.2</v>
      </c>
      <c r="E41" s="428">
        <v>39.8</v>
      </c>
      <c r="F41" s="428">
        <v>75.9</v>
      </c>
      <c r="G41" s="428">
        <v>55.4</v>
      </c>
      <c r="H41" s="428">
        <v>84.8</v>
      </c>
      <c r="I41" s="428">
        <v>26.1</v>
      </c>
    </row>
    <row r="42" spans="1:9" s="426" customFormat="1" ht="9">
      <c r="A42" s="421" t="s">
        <v>220</v>
      </c>
      <c r="C42" s="428">
        <v>25.3</v>
      </c>
      <c r="D42" s="428">
        <v>82.1</v>
      </c>
      <c r="E42" s="428">
        <v>39.3</v>
      </c>
      <c r="F42" s="428">
        <v>57.1</v>
      </c>
      <c r="G42" s="428">
        <v>55.4</v>
      </c>
      <c r="H42" s="428">
        <v>77.4</v>
      </c>
      <c r="I42" s="428">
        <v>25.8</v>
      </c>
    </row>
    <row r="43" spans="1:9" s="426" customFormat="1" ht="9">
      <c r="A43" s="421" t="s">
        <v>221</v>
      </c>
      <c r="C43" s="428">
        <v>20.4</v>
      </c>
      <c r="D43" s="428">
        <v>85.7</v>
      </c>
      <c r="E43" s="428">
        <v>53.6</v>
      </c>
      <c r="F43" s="428">
        <v>85.7</v>
      </c>
      <c r="G43" s="428">
        <v>71.4</v>
      </c>
      <c r="H43" s="428">
        <v>100</v>
      </c>
      <c r="I43" s="428">
        <v>35</v>
      </c>
    </row>
    <row r="44" spans="1:9" s="426" customFormat="1" ht="9">
      <c r="A44" s="421" t="s">
        <v>222</v>
      </c>
      <c r="C44" s="428">
        <v>46.1</v>
      </c>
      <c r="D44" s="428">
        <v>71.8</v>
      </c>
      <c r="E44" s="428">
        <v>54.9</v>
      </c>
      <c r="F44" s="428">
        <v>62</v>
      </c>
      <c r="G44" s="428">
        <v>67.6</v>
      </c>
      <c r="H44" s="428">
        <v>70.8</v>
      </c>
      <c r="I44" s="428">
        <v>43.8</v>
      </c>
    </row>
    <row r="45" spans="1:9" s="426" customFormat="1" ht="9">
      <c r="A45" s="1" t="s">
        <v>3</v>
      </c>
      <c r="C45" s="81">
        <v>25.3</v>
      </c>
      <c r="D45" s="81">
        <v>87.3</v>
      </c>
      <c r="E45" s="81">
        <v>39.5</v>
      </c>
      <c r="F45" s="81">
        <v>70.5</v>
      </c>
      <c r="G45" s="81">
        <v>43.1</v>
      </c>
      <c r="H45" s="81">
        <v>79.2</v>
      </c>
      <c r="I45" s="81">
        <v>31.2</v>
      </c>
    </row>
    <row r="46" s="426" customFormat="1" ht="9"/>
    <row r="47" spans="1:9" s="426" customFormat="1" ht="9">
      <c r="A47" s="429"/>
      <c r="B47" s="429"/>
      <c r="C47" s="429"/>
      <c r="D47" s="429"/>
      <c r="E47" s="429"/>
      <c r="F47" s="429"/>
      <c r="G47" s="429"/>
      <c r="H47" s="429"/>
      <c r="I47" s="429"/>
    </row>
    <row r="48" s="426" customFormat="1" ht="9"/>
  </sheetData>
  <mergeCells count="7">
    <mergeCell ref="A5:A6"/>
    <mergeCell ref="B5:I5"/>
    <mergeCell ref="A28:A30"/>
    <mergeCell ref="D28:I28"/>
    <mergeCell ref="D29:F29"/>
    <mergeCell ref="G29:I29"/>
    <mergeCell ref="B28:C30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J7" sqref="J7"/>
    </sheetView>
  </sheetViews>
  <sheetFormatPr defaultColWidth="9.33203125" defaultRowHeight="11.25"/>
  <cols>
    <col min="1" max="1" width="24.16015625" style="337" customWidth="1"/>
    <col min="2" max="2" width="14.5" style="337" customWidth="1"/>
    <col min="3" max="3" width="9.83203125" style="112" customWidth="1"/>
    <col min="4" max="4" width="11.33203125" style="112" customWidth="1"/>
    <col min="5" max="5" width="12.5" style="112" customWidth="1"/>
    <col min="6" max="7" width="12.66015625" style="112" customWidth="1"/>
    <col min="8" max="8" width="12.16015625" style="112" customWidth="1"/>
    <col min="9" max="9" width="9.33203125" style="337" customWidth="1"/>
    <col min="10" max="10" width="9" style="337" customWidth="1"/>
    <col min="11" max="16384" width="9.33203125" style="337" customWidth="1"/>
  </cols>
  <sheetData>
    <row r="1" spans="1:9" s="316" customFormat="1" ht="15" customHeight="1">
      <c r="A1" s="283"/>
      <c r="B1" s="283"/>
      <c r="C1" s="283"/>
      <c r="D1" s="283"/>
      <c r="E1" s="283"/>
      <c r="F1" s="283"/>
      <c r="G1" s="283"/>
      <c r="H1" s="283"/>
      <c r="I1" s="283"/>
    </row>
    <row r="2" spans="1:9" s="316" customFormat="1" ht="15" customHeight="1">
      <c r="A2" s="331" t="s">
        <v>380</v>
      </c>
      <c r="B2" s="331"/>
      <c r="C2" s="295"/>
      <c r="D2" s="295"/>
      <c r="E2" s="295"/>
      <c r="F2" s="295"/>
      <c r="G2" s="295"/>
      <c r="H2" s="295"/>
      <c r="I2" s="295"/>
    </row>
    <row r="3" spans="1:9" s="316" customFormat="1" ht="15" customHeight="1">
      <c r="A3" s="331"/>
      <c r="B3" s="331"/>
      <c r="C3" s="295"/>
      <c r="D3" s="295"/>
      <c r="E3" s="295"/>
      <c r="F3" s="295"/>
      <c r="G3" s="295"/>
      <c r="H3" s="295"/>
      <c r="I3" s="295"/>
    </row>
    <row r="4" spans="1:9" s="316" customFormat="1" ht="7.5" customHeight="1">
      <c r="A4" s="308"/>
      <c r="B4" s="308"/>
      <c r="C4" s="309"/>
      <c r="D4" s="309"/>
      <c r="E4" s="309"/>
      <c r="F4" s="309"/>
      <c r="G4" s="309"/>
      <c r="H4" s="309"/>
      <c r="I4" s="309"/>
    </row>
    <row r="5" spans="1:8" ht="26.25" customHeight="1">
      <c r="A5" s="666"/>
      <c r="B5" s="594" t="s">
        <v>273</v>
      </c>
      <c r="C5" s="594"/>
      <c r="D5" s="663" t="s">
        <v>274</v>
      </c>
      <c r="E5" s="663"/>
      <c r="F5" s="663"/>
      <c r="G5" s="663" t="s">
        <v>62</v>
      </c>
      <c r="H5" s="663"/>
    </row>
    <row r="6" spans="1:8" ht="18" customHeight="1">
      <c r="A6" s="667"/>
      <c r="B6" s="665"/>
      <c r="C6" s="665"/>
      <c r="D6" s="594" t="s">
        <v>120</v>
      </c>
      <c r="E6" s="594" t="s">
        <v>275</v>
      </c>
      <c r="F6" s="594" t="s">
        <v>276</v>
      </c>
      <c r="G6" s="594" t="s">
        <v>3</v>
      </c>
      <c r="H6" s="594" t="s">
        <v>412</v>
      </c>
    </row>
    <row r="7" spans="1:8" ht="15" customHeight="1">
      <c r="A7" s="668"/>
      <c r="B7" s="664"/>
      <c r="C7" s="664"/>
      <c r="D7" s="664"/>
      <c r="E7" s="669"/>
      <c r="F7" s="669"/>
      <c r="G7" s="664"/>
      <c r="H7" s="669"/>
    </row>
    <row r="8" spans="1:8" ht="14.25" customHeight="1">
      <c r="A8" s="339"/>
      <c r="B8" s="339"/>
      <c r="D8" s="338"/>
      <c r="E8" s="338"/>
      <c r="F8" s="338"/>
      <c r="G8" s="338"/>
      <c r="H8" s="338"/>
    </row>
    <row r="9" spans="1:8" ht="19.5" customHeight="1">
      <c r="A9" s="340" t="s">
        <v>261</v>
      </c>
      <c r="B9" s="340"/>
      <c r="D9" s="338"/>
      <c r="E9" s="338"/>
      <c r="F9" s="338"/>
      <c r="G9" s="338"/>
      <c r="H9" s="338"/>
    </row>
    <row r="10" spans="1:8" ht="9.75" customHeight="1">
      <c r="A10" s="337" t="s">
        <v>262</v>
      </c>
      <c r="C10" s="428">
        <v>35.8</v>
      </c>
      <c r="D10" s="428">
        <v>92.3</v>
      </c>
      <c r="E10" s="428">
        <v>42.8</v>
      </c>
      <c r="F10" s="428">
        <v>69.7</v>
      </c>
      <c r="G10" s="428">
        <v>32.1</v>
      </c>
      <c r="H10" s="428">
        <v>28.4</v>
      </c>
    </row>
    <row r="11" spans="1:8" ht="9.75" customHeight="1">
      <c r="A11" s="337" t="s">
        <v>263</v>
      </c>
      <c r="C11" s="428">
        <v>53.3</v>
      </c>
      <c r="D11" s="428">
        <v>87.5</v>
      </c>
      <c r="E11" s="428">
        <v>37.5</v>
      </c>
      <c r="F11" s="428">
        <v>62.5</v>
      </c>
      <c r="G11" s="428">
        <v>25</v>
      </c>
      <c r="H11" s="428">
        <v>12.5</v>
      </c>
    </row>
    <row r="12" spans="1:8" ht="9.75" customHeight="1">
      <c r="A12" s="337" t="s">
        <v>264</v>
      </c>
      <c r="C12" s="428">
        <v>53.2</v>
      </c>
      <c r="D12" s="428">
        <v>95.4</v>
      </c>
      <c r="E12" s="428">
        <v>51.7</v>
      </c>
      <c r="F12" s="428">
        <v>76.4</v>
      </c>
      <c r="G12" s="428">
        <v>31.7</v>
      </c>
      <c r="H12" s="428">
        <v>18.5</v>
      </c>
    </row>
    <row r="13" spans="1:8" ht="9.75" customHeight="1">
      <c r="A13" s="341" t="s">
        <v>3</v>
      </c>
      <c r="B13" s="341"/>
      <c r="C13" s="81">
        <v>39.2</v>
      </c>
      <c r="D13" s="81">
        <v>93</v>
      </c>
      <c r="E13" s="81">
        <v>45</v>
      </c>
      <c r="F13" s="81">
        <v>71.4</v>
      </c>
      <c r="G13" s="81">
        <v>31.9</v>
      </c>
      <c r="H13" s="81">
        <v>25.7</v>
      </c>
    </row>
    <row r="14" spans="1:8" s="342" customFormat="1" ht="9.75" customHeight="1">
      <c r="A14" s="337"/>
      <c r="B14" s="337"/>
      <c r="C14" s="428"/>
      <c r="D14" s="428"/>
      <c r="E14" s="428"/>
      <c r="F14" s="428"/>
      <c r="G14" s="428"/>
      <c r="H14" s="428"/>
    </row>
    <row r="15" spans="1:8" s="342" customFormat="1" ht="19.5" customHeight="1">
      <c r="A15" s="337" t="s">
        <v>215</v>
      </c>
      <c r="B15" s="337"/>
      <c r="C15" s="428"/>
      <c r="D15" s="428"/>
      <c r="E15" s="428"/>
      <c r="F15" s="428"/>
      <c r="G15" s="428"/>
      <c r="H15" s="428"/>
    </row>
    <row r="16" spans="1:8" s="342" customFormat="1" ht="9.75" customHeight="1">
      <c r="A16" s="337" t="s">
        <v>217</v>
      </c>
      <c r="B16" s="337"/>
      <c r="C16" s="428"/>
      <c r="D16" s="428"/>
      <c r="E16" s="428"/>
      <c r="F16" s="428"/>
      <c r="G16" s="428"/>
      <c r="H16" s="428"/>
    </row>
    <row r="17" spans="1:8" ht="9.75" customHeight="1">
      <c r="A17" s="337" t="s">
        <v>218</v>
      </c>
      <c r="C17" s="428">
        <v>33.1</v>
      </c>
      <c r="D17" s="428">
        <v>94.8</v>
      </c>
      <c r="E17" s="428">
        <v>39.2</v>
      </c>
      <c r="F17" s="428">
        <v>68</v>
      </c>
      <c r="G17" s="428">
        <v>22.4</v>
      </c>
      <c r="H17" s="428">
        <v>14.7</v>
      </c>
    </row>
    <row r="18" spans="1:8" ht="9.75" customHeight="1">
      <c r="A18" s="337" t="s">
        <v>219</v>
      </c>
      <c r="C18" s="428">
        <v>32.6</v>
      </c>
      <c r="D18" s="428">
        <v>92.5</v>
      </c>
      <c r="E18" s="428">
        <v>31.3</v>
      </c>
      <c r="F18" s="428">
        <v>63.4</v>
      </c>
      <c r="G18" s="428">
        <v>27.6</v>
      </c>
      <c r="H18" s="428">
        <v>14.2</v>
      </c>
    </row>
    <row r="19" spans="1:8" ht="9.75" customHeight="1">
      <c r="A19" s="337" t="s">
        <v>220</v>
      </c>
      <c r="C19" s="428">
        <v>38.5</v>
      </c>
      <c r="D19" s="428">
        <v>88.4</v>
      </c>
      <c r="E19" s="428">
        <v>41.4</v>
      </c>
      <c r="F19" s="428">
        <v>61.3</v>
      </c>
      <c r="G19" s="428">
        <v>31.5</v>
      </c>
      <c r="H19" s="428">
        <v>23.8</v>
      </c>
    </row>
    <row r="20" spans="1:8" ht="9.75" customHeight="1">
      <c r="A20" s="337" t="s">
        <v>221</v>
      </c>
      <c r="C20" s="428">
        <v>47.1</v>
      </c>
      <c r="D20" s="428">
        <v>92.3</v>
      </c>
      <c r="E20" s="428">
        <v>55.8</v>
      </c>
      <c r="F20" s="428">
        <v>70.2</v>
      </c>
      <c r="G20" s="428">
        <v>30.8</v>
      </c>
      <c r="H20" s="428">
        <v>24</v>
      </c>
    </row>
    <row r="21" spans="1:8" ht="9.75" customHeight="1">
      <c r="A21" s="337" t="s">
        <v>222</v>
      </c>
      <c r="C21" s="428">
        <v>58.4</v>
      </c>
      <c r="D21" s="428">
        <v>96.3</v>
      </c>
      <c r="E21" s="428">
        <v>56.3</v>
      </c>
      <c r="F21" s="428">
        <v>83.8</v>
      </c>
      <c r="G21" s="428">
        <v>48.8</v>
      </c>
      <c r="H21" s="428">
        <v>50</v>
      </c>
    </row>
    <row r="22" spans="1:8" ht="9.75" customHeight="1">
      <c r="A22" s="343" t="s">
        <v>3</v>
      </c>
      <c r="B22" s="343"/>
      <c r="C22" s="428">
        <v>77.3</v>
      </c>
      <c r="D22" s="428">
        <v>93.3</v>
      </c>
      <c r="E22" s="428">
        <v>68.1</v>
      </c>
      <c r="F22" s="428">
        <v>99.2</v>
      </c>
      <c r="G22" s="428">
        <v>58</v>
      </c>
      <c r="H22" s="428">
        <v>63</v>
      </c>
    </row>
    <row r="23" spans="1:8" ht="9.75" customHeight="1">
      <c r="A23" s="343"/>
      <c r="B23" s="343"/>
      <c r="C23" s="81">
        <v>39.2</v>
      </c>
      <c r="D23" s="81">
        <v>93</v>
      </c>
      <c r="E23" s="81">
        <v>45</v>
      </c>
      <c r="F23" s="81">
        <v>71.4</v>
      </c>
      <c r="G23" s="81">
        <v>31.9</v>
      </c>
      <c r="H23" s="81">
        <v>25.7</v>
      </c>
    </row>
    <row r="24" spans="1:8" ht="9">
      <c r="A24" s="432"/>
      <c r="B24" s="432"/>
      <c r="C24" s="139"/>
      <c r="D24" s="139"/>
      <c r="E24" s="433"/>
      <c r="F24" s="139"/>
      <c r="G24" s="139"/>
      <c r="H24" s="139"/>
    </row>
    <row r="26" ht="30" customHeight="1"/>
    <row r="27" spans="1:9" s="316" customFormat="1" ht="15" customHeight="1">
      <c r="A27" s="331" t="s">
        <v>381</v>
      </c>
      <c r="B27" s="331"/>
      <c r="C27" s="295"/>
      <c r="D27" s="295"/>
      <c r="E27" s="295"/>
      <c r="F27" s="295"/>
      <c r="G27" s="295"/>
      <c r="H27" s="295"/>
      <c r="I27" s="295"/>
    </row>
    <row r="28" spans="1:9" s="316" customFormat="1" ht="15" customHeight="1">
      <c r="A28" s="308"/>
      <c r="B28" s="308"/>
      <c r="C28" s="309"/>
      <c r="D28" s="309"/>
      <c r="E28" s="309"/>
      <c r="F28" s="309"/>
      <c r="G28" s="309"/>
      <c r="H28" s="309"/>
      <c r="I28" s="309"/>
    </row>
    <row r="29" spans="1:9" s="316" customFormat="1" ht="15" customHeight="1">
      <c r="A29" s="308"/>
      <c r="B29" s="308"/>
      <c r="C29" s="309"/>
      <c r="D29" s="309"/>
      <c r="E29" s="309"/>
      <c r="F29" s="309"/>
      <c r="G29" s="309"/>
      <c r="H29" s="309"/>
      <c r="I29" s="327"/>
    </row>
    <row r="30" spans="1:10" s="316" customFormat="1" ht="9.75" customHeight="1">
      <c r="A30" s="332"/>
      <c r="B30" s="332"/>
      <c r="C30" s="332"/>
      <c r="D30" s="332"/>
      <c r="E30" s="332"/>
      <c r="F30" s="332"/>
      <c r="G30" s="332"/>
      <c r="H30" s="332"/>
      <c r="I30" s="336"/>
      <c r="J30" s="336"/>
    </row>
    <row r="31" spans="1:10" s="316" customFormat="1" ht="17.25" customHeight="1">
      <c r="A31" s="653"/>
      <c r="C31" s="670" t="s">
        <v>277</v>
      </c>
      <c r="D31" s="670"/>
      <c r="E31" s="670"/>
      <c r="F31" s="670"/>
      <c r="G31" s="670"/>
      <c r="H31" s="670"/>
      <c r="J31" s="336"/>
    </row>
    <row r="32" spans="1:8" s="345" customFormat="1" ht="56.25" customHeight="1">
      <c r="A32" s="654"/>
      <c r="B32" s="262" t="s">
        <v>278</v>
      </c>
      <c r="C32" s="262" t="s">
        <v>279</v>
      </c>
      <c r="D32" s="262" t="s">
        <v>280</v>
      </c>
      <c r="E32" s="262" t="s">
        <v>281</v>
      </c>
      <c r="F32" s="262" t="s">
        <v>282</v>
      </c>
      <c r="G32" s="262" t="s">
        <v>283</v>
      </c>
      <c r="H32" s="344" t="s">
        <v>3</v>
      </c>
    </row>
    <row r="33" spans="3:7" s="345" customFormat="1" ht="9.75" customHeight="1">
      <c r="C33" s="112"/>
      <c r="D33" s="112"/>
      <c r="E33" s="112"/>
      <c r="F33" s="112"/>
      <c r="G33" s="112"/>
    </row>
    <row r="34" spans="1:7" s="345" customFormat="1" ht="19.5" customHeight="1">
      <c r="A34" s="345" t="s">
        <v>261</v>
      </c>
      <c r="C34" s="112"/>
      <c r="D34" s="112"/>
      <c r="E34" s="112"/>
      <c r="F34" s="112"/>
      <c r="G34" s="112"/>
    </row>
    <row r="35" spans="1:8" s="345" customFormat="1" ht="9.75" customHeight="1">
      <c r="A35" s="345" t="s">
        <v>262</v>
      </c>
      <c r="B35" s="428">
        <v>33.7</v>
      </c>
      <c r="C35" s="428">
        <v>7.6</v>
      </c>
      <c r="D35" s="428">
        <v>2.3</v>
      </c>
      <c r="E35" s="428">
        <v>0.4</v>
      </c>
      <c r="F35" s="428">
        <v>74.9</v>
      </c>
      <c r="G35" s="428">
        <v>14.8</v>
      </c>
      <c r="H35" s="346">
        <v>100</v>
      </c>
    </row>
    <row r="36" spans="1:8" s="345" customFormat="1" ht="9.75" customHeight="1">
      <c r="A36" s="345" t="s">
        <v>263</v>
      </c>
      <c r="B36" s="428">
        <v>40</v>
      </c>
      <c r="C36" s="428">
        <v>16.7</v>
      </c>
      <c r="D36" s="428">
        <v>16.7</v>
      </c>
      <c r="E36" s="428">
        <v>0</v>
      </c>
      <c r="F36" s="428">
        <v>66.6</v>
      </c>
      <c r="G36" s="428">
        <v>0</v>
      </c>
      <c r="H36" s="346">
        <v>100</v>
      </c>
    </row>
    <row r="37" spans="1:8" s="345" customFormat="1" ht="9.75" customHeight="1">
      <c r="A37" s="345" t="s">
        <v>264</v>
      </c>
      <c r="B37" s="428">
        <v>49.7</v>
      </c>
      <c r="C37" s="428">
        <v>11.6</v>
      </c>
      <c r="D37" s="428">
        <v>2.1</v>
      </c>
      <c r="E37" s="428">
        <v>1.7</v>
      </c>
      <c r="F37" s="428">
        <v>48.3</v>
      </c>
      <c r="G37" s="428">
        <v>36.3</v>
      </c>
      <c r="H37" s="346">
        <v>100</v>
      </c>
    </row>
    <row r="38" spans="1:8" s="345" customFormat="1" ht="9.75" customHeight="1">
      <c r="A38" s="347" t="s">
        <v>3</v>
      </c>
      <c r="B38" s="81">
        <v>36.8</v>
      </c>
      <c r="C38" s="81">
        <v>8.7</v>
      </c>
      <c r="D38" s="81">
        <v>2.3</v>
      </c>
      <c r="E38" s="81">
        <v>0.7</v>
      </c>
      <c r="F38" s="81">
        <v>68</v>
      </c>
      <c r="G38" s="81">
        <v>20.3</v>
      </c>
      <c r="H38" s="459">
        <v>100</v>
      </c>
    </row>
    <row r="39" spans="2:8" s="345" customFormat="1" ht="9.75" customHeight="1">
      <c r="B39" s="428"/>
      <c r="C39" s="428"/>
      <c r="D39" s="428"/>
      <c r="E39" s="428"/>
      <c r="F39" s="428"/>
      <c r="G39" s="428"/>
      <c r="H39" s="348"/>
    </row>
    <row r="40" spans="1:8" s="345" customFormat="1" ht="19.5" customHeight="1">
      <c r="A40" s="345" t="s">
        <v>215</v>
      </c>
      <c r="B40" s="428"/>
      <c r="C40" s="428"/>
      <c r="D40" s="428"/>
      <c r="E40" s="428"/>
      <c r="F40" s="428"/>
      <c r="G40" s="428"/>
      <c r="H40" s="348"/>
    </row>
    <row r="41" spans="1:8" s="345" customFormat="1" ht="9.75" customHeight="1">
      <c r="A41" s="345" t="s">
        <v>217</v>
      </c>
      <c r="B41" s="428">
        <v>35.1</v>
      </c>
      <c r="C41" s="428">
        <v>10.2</v>
      </c>
      <c r="D41" s="428">
        <v>1.7</v>
      </c>
      <c r="E41" s="428">
        <v>0.5</v>
      </c>
      <c r="F41" s="428">
        <v>70.1</v>
      </c>
      <c r="G41" s="428">
        <v>17.5</v>
      </c>
      <c r="H41" s="346">
        <v>100</v>
      </c>
    </row>
    <row r="42" spans="1:8" s="345" customFormat="1" ht="9.75" customHeight="1">
      <c r="A42" s="345" t="s">
        <v>218</v>
      </c>
      <c r="B42" s="428">
        <v>30.7</v>
      </c>
      <c r="C42" s="428">
        <v>4.8</v>
      </c>
      <c r="D42" s="428">
        <v>0.8</v>
      </c>
      <c r="E42" s="428">
        <v>0</v>
      </c>
      <c r="F42" s="428">
        <v>78.6</v>
      </c>
      <c r="G42" s="428">
        <v>15.8</v>
      </c>
      <c r="H42" s="346">
        <v>100</v>
      </c>
    </row>
    <row r="43" spans="1:8" s="345" customFormat="1" ht="9.75" customHeight="1">
      <c r="A43" s="345" t="s">
        <v>219</v>
      </c>
      <c r="B43" s="428">
        <v>36.8</v>
      </c>
      <c r="C43" s="428">
        <v>4.6</v>
      </c>
      <c r="D43" s="428">
        <v>1.7</v>
      </c>
      <c r="E43" s="428">
        <v>0.6</v>
      </c>
      <c r="F43" s="428">
        <v>78</v>
      </c>
      <c r="G43" s="428">
        <v>15.1</v>
      </c>
      <c r="H43" s="346">
        <v>100</v>
      </c>
    </row>
    <row r="44" spans="1:9" s="345" customFormat="1" ht="9.75" customHeight="1">
      <c r="A44" s="345" t="s">
        <v>220</v>
      </c>
      <c r="B44" s="428">
        <v>40.3</v>
      </c>
      <c r="C44" s="428">
        <v>10.1</v>
      </c>
      <c r="D44" s="428">
        <v>3.4</v>
      </c>
      <c r="E44" s="428">
        <v>1.1</v>
      </c>
      <c r="F44" s="428">
        <v>66.3</v>
      </c>
      <c r="G44" s="428">
        <v>19.1</v>
      </c>
      <c r="H44" s="346">
        <v>100</v>
      </c>
      <c r="I44" s="455"/>
    </row>
    <row r="45" spans="1:9" s="345" customFormat="1" ht="9.75" customHeight="1">
      <c r="A45" s="345" t="s">
        <v>221</v>
      </c>
      <c r="B45" s="428">
        <v>43.1</v>
      </c>
      <c r="C45" s="428">
        <v>18.6</v>
      </c>
      <c r="D45" s="428">
        <v>3.4</v>
      </c>
      <c r="E45" s="428">
        <v>1.7</v>
      </c>
      <c r="F45" s="428">
        <v>52.5</v>
      </c>
      <c r="G45" s="428">
        <v>23.8</v>
      </c>
      <c r="H45" s="346">
        <v>100</v>
      </c>
      <c r="I45" s="455"/>
    </row>
    <row r="46" spans="1:9" s="345" customFormat="1" ht="9.75" customHeight="1">
      <c r="A46" s="345" t="s">
        <v>222</v>
      </c>
      <c r="B46" s="428">
        <v>55.8</v>
      </c>
      <c r="C46" s="428">
        <v>7</v>
      </c>
      <c r="D46" s="428">
        <v>7</v>
      </c>
      <c r="E46" s="428">
        <v>2.3</v>
      </c>
      <c r="F46" s="428">
        <v>34.9</v>
      </c>
      <c r="G46" s="428">
        <v>48.8</v>
      </c>
      <c r="H46" s="346">
        <v>100</v>
      </c>
      <c r="I46" s="455"/>
    </row>
    <row r="47" spans="1:9" s="345" customFormat="1" ht="9.75" customHeight="1">
      <c r="A47" s="349" t="s">
        <v>3</v>
      </c>
      <c r="B47" s="81">
        <v>36.8</v>
      </c>
      <c r="C47" s="81">
        <v>8.7</v>
      </c>
      <c r="D47" s="81">
        <v>2.3</v>
      </c>
      <c r="E47" s="81">
        <v>0.7</v>
      </c>
      <c r="F47" s="81">
        <v>68</v>
      </c>
      <c r="G47" s="81">
        <v>20.3</v>
      </c>
      <c r="H47" s="459">
        <v>100</v>
      </c>
      <c r="I47" s="455"/>
    </row>
    <row r="48" spans="1:9" s="345" customFormat="1" ht="9.75" customHeight="1">
      <c r="A48" s="350"/>
      <c r="B48" s="350"/>
      <c r="C48" s="350"/>
      <c r="D48" s="139"/>
      <c r="E48" s="139"/>
      <c r="F48" s="139"/>
      <c r="G48" s="139"/>
      <c r="H48" s="139"/>
      <c r="I48" s="455"/>
    </row>
    <row r="49" ht="9">
      <c r="I49" s="456"/>
    </row>
    <row r="50" ht="9">
      <c r="I50" s="456"/>
    </row>
  </sheetData>
  <mergeCells count="11">
    <mergeCell ref="H6:H7"/>
    <mergeCell ref="G5:H5"/>
    <mergeCell ref="D6:D7"/>
    <mergeCell ref="A31:A32"/>
    <mergeCell ref="B5:C7"/>
    <mergeCell ref="A5:A7"/>
    <mergeCell ref="D5:F5"/>
    <mergeCell ref="E6:E7"/>
    <mergeCell ref="C31:H31"/>
    <mergeCell ref="F6:F7"/>
    <mergeCell ref="G6:G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6">
      <selection activeCell="G15" sqref="G15"/>
    </sheetView>
  </sheetViews>
  <sheetFormatPr defaultColWidth="11.33203125" defaultRowHeight="11.25"/>
  <cols>
    <col min="1" max="1" width="20.66015625" style="354" customWidth="1"/>
    <col min="2" max="3" width="11.5" style="359" customWidth="1"/>
    <col min="4" max="4" width="11.83203125" style="359" customWidth="1"/>
    <col min="5" max="5" width="12.33203125" style="359" customWidth="1"/>
    <col min="6" max="8" width="13.16015625" style="359" customWidth="1"/>
    <col min="9" max="16384" width="11.33203125" style="354" customWidth="1"/>
  </cols>
  <sheetData>
    <row r="1" spans="1:8" s="316" customFormat="1" ht="15" customHeight="1">
      <c r="A1" s="283"/>
      <c r="B1" s="283"/>
      <c r="C1" s="283"/>
      <c r="D1" s="283"/>
      <c r="E1" s="283"/>
      <c r="F1" s="283"/>
      <c r="G1" s="283"/>
      <c r="H1" s="283"/>
    </row>
    <row r="2" spans="1:8" s="316" customFormat="1" ht="15" customHeight="1">
      <c r="A2" s="331" t="s">
        <v>382</v>
      </c>
      <c r="B2" s="295"/>
      <c r="C2" s="295"/>
      <c r="D2" s="295"/>
      <c r="E2" s="295"/>
      <c r="F2" s="295"/>
      <c r="G2" s="295"/>
      <c r="H2" s="295"/>
    </row>
    <row r="3" spans="1:8" s="316" customFormat="1" ht="15" customHeight="1">
      <c r="A3" s="308"/>
      <c r="B3" s="309"/>
      <c r="C3" s="309"/>
      <c r="D3" s="309"/>
      <c r="E3" s="309"/>
      <c r="F3" s="309"/>
      <c r="G3" s="309"/>
      <c r="H3" s="309"/>
    </row>
    <row r="4" spans="1:9" s="316" customFormat="1" ht="12.75">
      <c r="A4" s="332"/>
      <c r="B4" s="332"/>
      <c r="C4" s="332"/>
      <c r="D4" s="332"/>
      <c r="E4" s="332"/>
      <c r="F4" s="332"/>
      <c r="G4" s="332"/>
      <c r="H4" s="332"/>
      <c r="I4" s="336"/>
    </row>
    <row r="5" spans="1:8" ht="24" customHeight="1">
      <c r="A5" s="351" t="s">
        <v>284</v>
      </c>
      <c r="B5" s="352" t="s">
        <v>285</v>
      </c>
      <c r="C5" s="352" t="s">
        <v>286</v>
      </c>
      <c r="D5" s="352" t="s">
        <v>287</v>
      </c>
      <c r="E5" s="352" t="s">
        <v>83</v>
      </c>
      <c r="F5" s="352" t="s">
        <v>84</v>
      </c>
      <c r="G5" s="353">
        <v>2001</v>
      </c>
      <c r="H5" s="353" t="s">
        <v>69</v>
      </c>
    </row>
    <row r="6" spans="1:8" ht="24" customHeight="1">
      <c r="A6" s="355"/>
      <c r="B6" s="355"/>
      <c r="C6" s="355"/>
      <c r="D6" s="355"/>
      <c r="E6" s="355"/>
      <c r="F6" s="355"/>
      <c r="G6" s="355"/>
      <c r="H6" s="355"/>
    </row>
    <row r="7" spans="1:8" ht="9.75" customHeight="1">
      <c r="A7" s="399" t="s">
        <v>288</v>
      </c>
      <c r="B7" s="356">
        <v>1.66</v>
      </c>
      <c r="C7" s="356" t="s">
        <v>103</v>
      </c>
      <c r="D7" s="356">
        <v>1.51</v>
      </c>
      <c r="E7" s="356" t="s">
        <v>103</v>
      </c>
      <c r="F7" s="356">
        <v>1.54</v>
      </c>
      <c r="G7" s="356" t="s">
        <v>103</v>
      </c>
      <c r="H7" s="356" t="s">
        <v>103</v>
      </c>
    </row>
    <row r="8" spans="1:8" ht="9.75" customHeight="1">
      <c r="A8" s="399" t="s">
        <v>289</v>
      </c>
      <c r="B8" s="356">
        <v>1.6</v>
      </c>
      <c r="C8" s="356">
        <v>1.71</v>
      </c>
      <c r="D8" s="356">
        <v>1.78</v>
      </c>
      <c r="E8" s="356">
        <v>1.86</v>
      </c>
      <c r="F8" s="356">
        <v>1.86</v>
      </c>
      <c r="G8" s="356">
        <v>1.92</v>
      </c>
      <c r="H8" s="356">
        <v>1.93</v>
      </c>
    </row>
    <row r="9" spans="1:8" ht="9.75" customHeight="1">
      <c r="A9" s="399" t="s">
        <v>290</v>
      </c>
      <c r="B9" s="356">
        <v>1.8</v>
      </c>
      <c r="C9" s="356">
        <v>1.87</v>
      </c>
      <c r="D9" s="356">
        <v>1.9</v>
      </c>
      <c r="E9" s="356">
        <v>1.96</v>
      </c>
      <c r="F9" s="356">
        <v>2.04</v>
      </c>
      <c r="G9" s="356">
        <v>2.17</v>
      </c>
      <c r="H9" s="356" t="s">
        <v>103</v>
      </c>
    </row>
    <row r="10" spans="1:8" ht="9.75" customHeight="1">
      <c r="A10" s="399" t="s">
        <v>291</v>
      </c>
      <c r="B10" s="356">
        <v>1.68</v>
      </c>
      <c r="C10" s="356">
        <v>1.68</v>
      </c>
      <c r="D10" s="356">
        <v>1.79</v>
      </c>
      <c r="E10" s="356">
        <v>1.82</v>
      </c>
      <c r="F10" s="356">
        <v>1.92</v>
      </c>
      <c r="G10" s="356">
        <v>2.03</v>
      </c>
      <c r="H10" s="356">
        <v>1.91</v>
      </c>
    </row>
    <row r="11" spans="1:8" ht="9.75" customHeight="1">
      <c r="A11" s="399" t="s">
        <v>292</v>
      </c>
      <c r="B11" s="356">
        <v>2.6</v>
      </c>
      <c r="C11" s="356">
        <v>2.69</v>
      </c>
      <c r="D11" s="356">
        <v>2.55</v>
      </c>
      <c r="E11" s="356">
        <v>2.47</v>
      </c>
      <c r="F11" s="356">
        <v>2.65</v>
      </c>
      <c r="G11" s="356">
        <v>2.92</v>
      </c>
      <c r="H11" s="356">
        <v>2.91</v>
      </c>
    </row>
    <row r="12" spans="1:8" ht="9.75" customHeight="1">
      <c r="A12" s="399" t="s">
        <v>293</v>
      </c>
      <c r="B12" s="356">
        <v>1.85</v>
      </c>
      <c r="C12" s="356">
        <v>1.94</v>
      </c>
      <c r="D12" s="356">
        <v>2.06</v>
      </c>
      <c r="E12" s="356">
        <v>2.19</v>
      </c>
      <c r="F12" s="356" t="s">
        <v>103</v>
      </c>
      <c r="G12" s="356">
        <v>2.4</v>
      </c>
      <c r="H12" s="356">
        <v>2.52</v>
      </c>
    </row>
    <row r="13" spans="1:8" ht="9.75" customHeight="1">
      <c r="A13" s="399" t="s">
        <v>294</v>
      </c>
      <c r="B13" s="356">
        <v>2.54</v>
      </c>
      <c r="C13" s="356">
        <v>2.71</v>
      </c>
      <c r="D13" s="356">
        <v>2.88</v>
      </c>
      <c r="E13" s="356">
        <v>3.23</v>
      </c>
      <c r="F13" s="356">
        <v>3.4</v>
      </c>
      <c r="G13" s="356">
        <v>3.41</v>
      </c>
      <c r="H13" s="356">
        <v>3.46</v>
      </c>
    </row>
    <row r="14" spans="1:8" ht="9.75" customHeight="1">
      <c r="A14" s="399" t="s">
        <v>295</v>
      </c>
      <c r="B14" s="356">
        <v>2.3</v>
      </c>
      <c r="C14" s="356">
        <v>2.22</v>
      </c>
      <c r="D14" s="356">
        <v>2.17</v>
      </c>
      <c r="E14" s="356">
        <v>2.18</v>
      </c>
      <c r="F14" s="356">
        <v>2.18</v>
      </c>
      <c r="G14" s="356">
        <v>2.23</v>
      </c>
      <c r="H14" s="356">
        <v>2.2</v>
      </c>
    </row>
    <row r="15" spans="1:8" ht="9.75" customHeight="1">
      <c r="A15" s="399" t="s">
        <v>296</v>
      </c>
      <c r="B15" s="356">
        <v>2.25</v>
      </c>
      <c r="C15" s="356">
        <v>2.29</v>
      </c>
      <c r="D15" s="356">
        <v>2.31</v>
      </c>
      <c r="E15" s="356">
        <v>2.44</v>
      </c>
      <c r="F15" s="356">
        <v>2.49</v>
      </c>
      <c r="G15" s="356">
        <v>2.51</v>
      </c>
      <c r="H15" s="356">
        <v>2.52</v>
      </c>
    </row>
    <row r="16" spans="1:8" ht="9.75" customHeight="1">
      <c r="A16" s="399" t="s">
        <v>297</v>
      </c>
      <c r="B16" s="356">
        <v>2.78</v>
      </c>
      <c r="C16" s="356">
        <v>2.84</v>
      </c>
      <c r="D16" s="356">
        <v>2.95</v>
      </c>
      <c r="E16" s="356">
        <v>2.96</v>
      </c>
      <c r="F16" s="356">
        <v>2.99</v>
      </c>
      <c r="G16" s="356">
        <v>3.07</v>
      </c>
      <c r="H16" s="356">
        <v>3.12</v>
      </c>
    </row>
    <row r="17" spans="1:8" ht="9.75" customHeight="1">
      <c r="A17" s="399" t="s">
        <v>298</v>
      </c>
      <c r="B17" s="356" t="s">
        <v>103</v>
      </c>
      <c r="C17" s="356">
        <v>0.51</v>
      </c>
      <c r="D17" s="356" t="s">
        <v>103</v>
      </c>
      <c r="E17" s="356">
        <v>0.67</v>
      </c>
      <c r="F17" s="356" t="s">
        <v>103</v>
      </c>
      <c r="G17" s="356">
        <v>0.65</v>
      </c>
      <c r="H17" s="356" t="s">
        <v>103</v>
      </c>
    </row>
    <row r="18" spans="1:8" ht="9.75" customHeight="1">
      <c r="A18" s="399" t="s">
        <v>299</v>
      </c>
      <c r="B18" s="356">
        <v>1.32</v>
      </c>
      <c r="C18" s="356">
        <v>1.28</v>
      </c>
      <c r="D18" s="356">
        <v>1.25</v>
      </c>
      <c r="E18" s="356">
        <v>1.19</v>
      </c>
      <c r="F18" s="356">
        <v>1.15</v>
      </c>
      <c r="G18" s="356">
        <v>1.15</v>
      </c>
      <c r="H18" s="356" t="s">
        <v>103</v>
      </c>
    </row>
    <row r="19" spans="1:8" ht="9.75" customHeight="1">
      <c r="A19" s="399" t="s">
        <v>300</v>
      </c>
      <c r="B19" s="356" t="s">
        <v>103</v>
      </c>
      <c r="C19" s="356">
        <v>1.88</v>
      </c>
      <c r="D19" s="356">
        <v>2.07</v>
      </c>
      <c r="E19" s="356">
        <v>2.38</v>
      </c>
      <c r="F19" s="356">
        <v>2.75</v>
      </c>
      <c r="G19" s="356">
        <v>3.06</v>
      </c>
      <c r="H19" s="356">
        <v>3.09</v>
      </c>
    </row>
    <row r="20" spans="1:8" ht="9.75" customHeight="1">
      <c r="A20" s="399" t="s">
        <v>301</v>
      </c>
      <c r="B20" s="356">
        <v>1.01</v>
      </c>
      <c r="C20" s="356">
        <v>1.05</v>
      </c>
      <c r="D20" s="356">
        <v>1.07</v>
      </c>
      <c r="E20" s="356">
        <v>1.04</v>
      </c>
      <c r="F20" s="356">
        <v>1.07</v>
      </c>
      <c r="G20" s="356">
        <v>1.11</v>
      </c>
      <c r="H20" s="356" t="s">
        <v>103</v>
      </c>
    </row>
    <row r="21" spans="1:8" ht="9.75" customHeight="1">
      <c r="A21" s="399" t="s">
        <v>302</v>
      </c>
      <c r="B21" s="356" t="s">
        <v>103</v>
      </c>
      <c r="C21" s="356" t="s">
        <v>103</v>
      </c>
      <c r="D21" s="356" t="s">
        <v>103</v>
      </c>
      <c r="E21" s="356" t="s">
        <v>103</v>
      </c>
      <c r="F21" s="356">
        <v>1.71</v>
      </c>
      <c r="G21" s="356" t="s">
        <v>103</v>
      </c>
      <c r="H21" s="356" t="s">
        <v>103</v>
      </c>
    </row>
    <row r="22" spans="1:8" ht="9.75" customHeight="1">
      <c r="A22" s="399" t="s">
        <v>303</v>
      </c>
      <c r="B22" s="356">
        <v>0.31</v>
      </c>
      <c r="C22" s="356">
        <v>0.34</v>
      </c>
      <c r="D22" s="356">
        <v>0.38</v>
      </c>
      <c r="E22" s="356">
        <v>0.43</v>
      </c>
      <c r="F22" s="356">
        <v>0.37</v>
      </c>
      <c r="G22" s="356">
        <v>0.39</v>
      </c>
      <c r="H22" s="356" t="s">
        <v>103</v>
      </c>
    </row>
    <row r="23" spans="1:8" ht="9.75" customHeight="1">
      <c r="A23" s="399" t="s">
        <v>304</v>
      </c>
      <c r="B23" s="356" t="s">
        <v>103</v>
      </c>
      <c r="C23" s="356">
        <v>1.64</v>
      </c>
      <c r="D23" s="356" t="s">
        <v>103</v>
      </c>
      <c r="E23" s="356">
        <v>1.65</v>
      </c>
      <c r="F23" s="356" t="s">
        <v>103</v>
      </c>
      <c r="G23" s="356">
        <v>1.6</v>
      </c>
      <c r="H23" s="356">
        <v>1.67</v>
      </c>
    </row>
    <row r="24" spans="1:8" ht="9.75" customHeight="1">
      <c r="A24" s="399" t="s">
        <v>305</v>
      </c>
      <c r="B24" s="356" t="s">
        <v>103</v>
      </c>
      <c r="C24" s="356">
        <v>1.1</v>
      </c>
      <c r="D24" s="356" t="s">
        <v>103</v>
      </c>
      <c r="E24" s="356">
        <v>1.02</v>
      </c>
      <c r="F24" s="356" t="s">
        <v>103</v>
      </c>
      <c r="G24" s="356">
        <v>1.18</v>
      </c>
      <c r="H24" s="356" t="s">
        <v>103</v>
      </c>
    </row>
    <row r="25" spans="1:8" ht="9.75" customHeight="1">
      <c r="A25" s="399" t="s">
        <v>306</v>
      </c>
      <c r="B25" s="356">
        <v>2.01</v>
      </c>
      <c r="C25" s="356">
        <v>2.04</v>
      </c>
      <c r="D25" s="356">
        <v>1.94</v>
      </c>
      <c r="E25" s="356">
        <v>2.02</v>
      </c>
      <c r="F25" s="356">
        <v>1.9</v>
      </c>
      <c r="G25" s="356">
        <v>1.89</v>
      </c>
      <c r="H25" s="356" t="s">
        <v>103</v>
      </c>
    </row>
    <row r="26" spans="1:8" ht="9.75" customHeight="1">
      <c r="A26" s="399" t="s">
        <v>307</v>
      </c>
      <c r="B26" s="356">
        <v>0.67</v>
      </c>
      <c r="C26" s="356">
        <v>0.67</v>
      </c>
      <c r="D26" s="356">
        <v>0.68</v>
      </c>
      <c r="E26" s="356">
        <v>0.7</v>
      </c>
      <c r="F26" s="356">
        <v>0.66</v>
      </c>
      <c r="G26" s="356">
        <v>0.64</v>
      </c>
      <c r="H26" s="356">
        <v>0.59</v>
      </c>
    </row>
    <row r="27" spans="1:8" ht="9.75" customHeight="1">
      <c r="A27" s="399" t="s">
        <v>308</v>
      </c>
      <c r="B27" s="356" t="s">
        <v>103</v>
      </c>
      <c r="C27" s="356">
        <v>0.62</v>
      </c>
      <c r="D27" s="356">
        <v>0.69</v>
      </c>
      <c r="E27" s="356">
        <v>0.75</v>
      </c>
      <c r="F27" s="356">
        <v>0.8</v>
      </c>
      <c r="G27" s="356">
        <v>0.85</v>
      </c>
      <c r="H27" s="356">
        <v>0.93</v>
      </c>
    </row>
    <row r="28" spans="1:8" ht="9.75" customHeight="1">
      <c r="A28" s="399" t="s">
        <v>321</v>
      </c>
      <c r="B28" s="356">
        <v>1.88</v>
      </c>
      <c r="C28" s="356">
        <v>1.81</v>
      </c>
      <c r="D28" s="356">
        <v>1.8</v>
      </c>
      <c r="E28" s="356">
        <v>1.87</v>
      </c>
      <c r="F28" s="356">
        <v>1.84</v>
      </c>
      <c r="G28" s="356">
        <v>1.86</v>
      </c>
      <c r="H28" s="356">
        <v>1.88</v>
      </c>
    </row>
    <row r="29" spans="1:8" ht="9.75" customHeight="1">
      <c r="A29" s="399" t="s">
        <v>322</v>
      </c>
      <c r="B29" s="356">
        <v>1.04</v>
      </c>
      <c r="C29" s="356">
        <v>1.16</v>
      </c>
      <c r="D29" s="356">
        <v>1.24</v>
      </c>
      <c r="E29" s="356">
        <v>1.24</v>
      </c>
      <c r="F29" s="356">
        <v>1.33</v>
      </c>
      <c r="G29" s="356">
        <v>1.3</v>
      </c>
      <c r="H29" s="356">
        <v>1.3</v>
      </c>
    </row>
    <row r="30" spans="1:8" ht="9.75" customHeight="1">
      <c r="A30" s="399" t="s">
        <v>309</v>
      </c>
      <c r="B30" s="356">
        <v>0.92</v>
      </c>
      <c r="C30" s="356">
        <v>1.09</v>
      </c>
      <c r="D30" s="356">
        <v>0.79</v>
      </c>
      <c r="E30" s="356">
        <v>0.66</v>
      </c>
      <c r="F30" s="356">
        <v>0.65</v>
      </c>
      <c r="G30" s="356">
        <v>0.64</v>
      </c>
      <c r="H30" s="356">
        <v>0.58</v>
      </c>
    </row>
    <row r="31" spans="1:8" ht="9.75" customHeight="1">
      <c r="A31" s="399" t="s">
        <v>310</v>
      </c>
      <c r="B31" s="356">
        <v>0.83</v>
      </c>
      <c r="C31" s="356">
        <v>0.82</v>
      </c>
      <c r="D31" s="356">
        <v>0.89</v>
      </c>
      <c r="E31" s="356">
        <v>0.88</v>
      </c>
      <c r="F31" s="356">
        <v>0.94</v>
      </c>
      <c r="G31" s="356">
        <v>0.95</v>
      </c>
      <c r="H31" s="356">
        <v>1.03</v>
      </c>
    </row>
    <row r="32" spans="1:8" ht="9.75" customHeight="1">
      <c r="A32" s="399" t="s">
        <v>311</v>
      </c>
      <c r="B32" s="356">
        <v>2.55</v>
      </c>
      <c r="C32" s="356">
        <v>2.58</v>
      </c>
      <c r="D32" s="356">
        <v>2.6</v>
      </c>
      <c r="E32" s="356">
        <v>2.65</v>
      </c>
      <c r="F32" s="356">
        <v>2.72</v>
      </c>
      <c r="G32" s="356">
        <v>2.74</v>
      </c>
      <c r="H32" s="356">
        <v>2.67</v>
      </c>
    </row>
    <row r="33" spans="1:8" ht="9.75" customHeight="1">
      <c r="A33" s="399" t="s">
        <v>312</v>
      </c>
      <c r="B33" s="356" t="s">
        <v>103</v>
      </c>
      <c r="C33" s="356">
        <v>3.54</v>
      </c>
      <c r="D33" s="356" t="s">
        <v>103</v>
      </c>
      <c r="E33" s="356">
        <v>3.65</v>
      </c>
      <c r="F33" s="356" t="s">
        <v>103</v>
      </c>
      <c r="G33" s="356">
        <v>4.27</v>
      </c>
      <c r="H33" s="356" t="s">
        <v>103</v>
      </c>
    </row>
    <row r="34" spans="1:8" ht="9.75" customHeight="1">
      <c r="A34" s="399" t="s">
        <v>313</v>
      </c>
      <c r="B34" s="356">
        <v>2.67</v>
      </c>
      <c r="C34" s="356" t="s">
        <v>103</v>
      </c>
      <c r="D34" s="356" t="s">
        <v>103</v>
      </c>
      <c r="E34" s="356" t="s">
        <v>103</v>
      </c>
      <c r="F34" s="356">
        <v>2.57</v>
      </c>
      <c r="G34" s="356" t="s">
        <v>103</v>
      </c>
      <c r="H34" s="356" t="s">
        <v>103</v>
      </c>
    </row>
    <row r="35" spans="1:8" ht="9.75" customHeight="1">
      <c r="A35" s="399" t="s">
        <v>314</v>
      </c>
      <c r="B35" s="356">
        <v>0.45</v>
      </c>
      <c r="C35" s="356">
        <v>0.49</v>
      </c>
      <c r="D35" s="356">
        <v>0.5</v>
      </c>
      <c r="E35" s="356">
        <v>0.63</v>
      </c>
      <c r="F35" s="356">
        <v>0.64</v>
      </c>
      <c r="G35" s="356" t="s">
        <v>103</v>
      </c>
      <c r="H35" s="356" t="s">
        <v>103</v>
      </c>
    </row>
    <row r="36" spans="1:8" ht="9.75" customHeight="1">
      <c r="A36" s="399" t="s">
        <v>315</v>
      </c>
      <c r="B36" s="356">
        <v>0.65</v>
      </c>
      <c r="C36" s="356">
        <v>0.72</v>
      </c>
      <c r="D36" s="356">
        <v>0.68</v>
      </c>
      <c r="E36" s="356">
        <v>0.69</v>
      </c>
      <c r="F36" s="356">
        <v>0.8</v>
      </c>
      <c r="G36" s="356">
        <v>0.95</v>
      </c>
      <c r="H36" s="356">
        <v>1.02</v>
      </c>
    </row>
    <row r="37" spans="1:8" ht="9.75" customHeight="1">
      <c r="A37" s="399"/>
      <c r="B37" s="356"/>
      <c r="C37" s="356"/>
      <c r="D37" s="356"/>
      <c r="E37" s="356"/>
      <c r="F37" s="356"/>
      <c r="G37" s="356"/>
      <c r="H37" s="356"/>
    </row>
    <row r="38" spans="1:8" ht="9.75" customHeight="1">
      <c r="A38" s="400" t="s">
        <v>418</v>
      </c>
      <c r="B38" s="357">
        <v>2.12</v>
      </c>
      <c r="C38" s="357">
        <v>2.14</v>
      </c>
      <c r="D38" s="357">
        <v>2.16</v>
      </c>
      <c r="E38" s="357">
        <v>2.2</v>
      </c>
      <c r="F38" s="357">
        <v>2.24</v>
      </c>
      <c r="G38" s="357">
        <v>2.28</v>
      </c>
      <c r="H38" s="357">
        <v>2.26</v>
      </c>
    </row>
    <row r="39" spans="1:8" ht="9.75" customHeight="1">
      <c r="A39" s="400"/>
      <c r="B39" s="357"/>
      <c r="C39" s="357"/>
      <c r="D39" s="357"/>
      <c r="E39" s="357"/>
      <c r="F39" s="357"/>
      <c r="G39" s="357"/>
      <c r="H39" s="357"/>
    </row>
    <row r="40" spans="1:8" ht="9.75" customHeight="1">
      <c r="A40" s="400" t="s">
        <v>419</v>
      </c>
      <c r="B40" s="357">
        <v>1.71</v>
      </c>
      <c r="C40" s="357">
        <v>1.72</v>
      </c>
      <c r="D40" s="357">
        <v>1.73</v>
      </c>
      <c r="E40" s="357">
        <v>1.77</v>
      </c>
      <c r="F40" s="357">
        <v>1.8</v>
      </c>
      <c r="G40" s="357">
        <v>1.83</v>
      </c>
      <c r="H40" s="357">
        <v>1.83</v>
      </c>
    </row>
    <row r="41" spans="1:8" ht="9">
      <c r="A41" s="400" t="s">
        <v>420</v>
      </c>
      <c r="B41" s="357">
        <v>1.8</v>
      </c>
      <c r="C41" s="357">
        <v>1.8</v>
      </c>
      <c r="D41" s="357">
        <v>1.81</v>
      </c>
      <c r="E41" s="357">
        <v>1.86</v>
      </c>
      <c r="F41" s="357">
        <v>1.88</v>
      </c>
      <c r="G41" s="357">
        <v>1.92</v>
      </c>
      <c r="H41" s="357">
        <v>1.93</v>
      </c>
    </row>
    <row r="42" spans="1:8" ht="9">
      <c r="A42" s="401"/>
      <c r="B42" s="402"/>
      <c r="C42" s="402"/>
      <c r="D42" s="402"/>
      <c r="E42" s="402"/>
      <c r="F42" s="402"/>
      <c r="G42" s="402"/>
      <c r="H42" s="402"/>
    </row>
    <row r="44" ht="9">
      <c r="A44" s="560" t="s">
        <v>316</v>
      </c>
    </row>
    <row r="45" ht="9">
      <c r="A45" s="358" t="s">
        <v>421</v>
      </c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15" sqref="G15"/>
    </sheetView>
  </sheetViews>
  <sheetFormatPr defaultColWidth="13.16015625" defaultRowHeight="9.75" customHeight="1"/>
  <cols>
    <col min="1" max="1" width="20" style="369" customWidth="1"/>
    <col min="2" max="5" width="13.33203125" style="368" customWidth="1"/>
    <col min="6" max="6" width="11.83203125" style="368" customWidth="1"/>
    <col min="7" max="7" width="11.66015625" style="368" customWidth="1"/>
    <col min="8" max="8" width="12.5" style="368" customWidth="1"/>
    <col min="9" max="16384" width="13.16015625" style="362" customWidth="1"/>
  </cols>
  <sheetData>
    <row r="1" spans="1:8" s="316" customFormat="1" ht="15" customHeight="1">
      <c r="A1" s="283"/>
      <c r="B1" s="283"/>
      <c r="C1" s="283"/>
      <c r="D1" s="283"/>
      <c r="E1" s="283"/>
      <c r="F1" s="283"/>
      <c r="G1" s="283"/>
      <c r="H1" s="283"/>
    </row>
    <row r="2" spans="1:8" s="316" customFormat="1" ht="15" customHeight="1">
      <c r="A2" s="331" t="s">
        <v>383</v>
      </c>
      <c r="B2" s="295"/>
      <c r="C2" s="295"/>
      <c r="D2" s="295"/>
      <c r="E2" s="295"/>
      <c r="F2" s="295"/>
      <c r="G2" s="295"/>
      <c r="H2" s="295"/>
    </row>
    <row r="3" spans="1:8" s="316" customFormat="1" ht="15" customHeight="1">
      <c r="A3" s="308"/>
      <c r="B3" s="309"/>
      <c r="C3" s="309"/>
      <c r="D3" s="309"/>
      <c r="E3" s="309"/>
      <c r="F3" s="309"/>
      <c r="G3" s="309"/>
      <c r="H3" s="309"/>
    </row>
    <row r="4" spans="1:9" s="316" customFormat="1" ht="15" customHeight="1">
      <c r="A4" s="332"/>
      <c r="B4" s="332"/>
      <c r="C4" s="332"/>
      <c r="D4" s="332"/>
      <c r="E4" s="332"/>
      <c r="F4" s="332"/>
      <c r="G4" s="332"/>
      <c r="H4" s="332"/>
      <c r="I4" s="336"/>
    </row>
    <row r="5" spans="1:8" ht="21.75" customHeight="1">
      <c r="A5" s="360" t="s">
        <v>284</v>
      </c>
      <c r="B5" s="361" t="s">
        <v>285</v>
      </c>
      <c r="C5" s="361" t="s">
        <v>286</v>
      </c>
      <c r="D5" s="361" t="s">
        <v>287</v>
      </c>
      <c r="E5" s="361" t="s">
        <v>83</v>
      </c>
      <c r="F5" s="361" t="s">
        <v>84</v>
      </c>
      <c r="G5" s="361">
        <v>2001</v>
      </c>
      <c r="H5" s="361" t="s">
        <v>69</v>
      </c>
    </row>
    <row r="6" spans="1:8" ht="9.75" customHeight="1">
      <c r="A6" s="363"/>
      <c r="B6" s="363"/>
      <c r="C6" s="363"/>
      <c r="D6" s="363"/>
      <c r="E6" s="363"/>
      <c r="F6" s="363"/>
      <c r="G6" s="363"/>
      <c r="H6" s="362"/>
    </row>
    <row r="7" spans="1:8" ht="9.75" customHeight="1">
      <c r="A7" s="364" t="s">
        <v>288</v>
      </c>
      <c r="B7" s="365">
        <v>48.16</v>
      </c>
      <c r="C7" s="365" t="s">
        <v>103</v>
      </c>
      <c r="D7" s="365">
        <v>45.8</v>
      </c>
      <c r="E7" s="365" t="s">
        <v>103</v>
      </c>
      <c r="F7" s="365">
        <v>47.54</v>
      </c>
      <c r="G7" s="365" t="s">
        <v>103</v>
      </c>
      <c r="H7" s="365" t="s">
        <v>103</v>
      </c>
    </row>
    <row r="8" spans="1:8" ht="9.75" customHeight="1">
      <c r="A8" s="364" t="s">
        <v>289</v>
      </c>
      <c r="B8" s="365" t="s">
        <v>103</v>
      </c>
      <c r="C8" s="365" t="s">
        <v>103</v>
      </c>
      <c r="D8" s="365">
        <v>63.55</v>
      </c>
      <c r="E8" s="365" t="s">
        <v>103</v>
      </c>
      <c r="F8" s="365" t="s">
        <v>103</v>
      </c>
      <c r="G8" s="365" t="s">
        <v>103</v>
      </c>
      <c r="H8" s="365" t="s">
        <v>103</v>
      </c>
    </row>
    <row r="9" spans="1:8" ht="9.75" customHeight="1">
      <c r="A9" s="364" t="s">
        <v>290</v>
      </c>
      <c r="B9" s="365">
        <v>71.57</v>
      </c>
      <c r="C9" s="365">
        <v>71.61</v>
      </c>
      <c r="D9" s="365">
        <v>70.98</v>
      </c>
      <c r="E9" s="365">
        <v>71.62</v>
      </c>
      <c r="F9" s="365">
        <v>72.74</v>
      </c>
      <c r="G9" s="365">
        <v>73.66</v>
      </c>
      <c r="H9" s="365" t="s">
        <v>103</v>
      </c>
    </row>
    <row r="10" spans="1:8" ht="9.75" customHeight="1">
      <c r="A10" s="364" t="s">
        <v>291</v>
      </c>
      <c r="B10" s="365">
        <v>57.87</v>
      </c>
      <c r="C10" s="365">
        <v>59.72</v>
      </c>
      <c r="D10" s="365">
        <v>60.15</v>
      </c>
      <c r="E10" s="365">
        <v>58.95</v>
      </c>
      <c r="F10" s="365">
        <v>59.8</v>
      </c>
      <c r="G10" s="365">
        <v>59.59</v>
      </c>
      <c r="H10" s="365">
        <v>55.22</v>
      </c>
    </row>
    <row r="11" spans="1:8" ht="9.75" customHeight="1">
      <c r="A11" s="364" t="s">
        <v>292</v>
      </c>
      <c r="B11" s="365">
        <v>73.21</v>
      </c>
      <c r="C11" s="365">
        <v>72.59</v>
      </c>
      <c r="D11" s="365">
        <v>70.32</v>
      </c>
      <c r="E11" s="365">
        <v>71.39</v>
      </c>
      <c r="F11" s="365">
        <v>74.05</v>
      </c>
      <c r="G11" s="365">
        <v>76.18</v>
      </c>
      <c r="H11" s="365">
        <v>74.89</v>
      </c>
    </row>
    <row r="12" spans="1:8" ht="9.75" customHeight="1">
      <c r="A12" s="364" t="s">
        <v>293</v>
      </c>
      <c r="B12" s="365">
        <v>60.91</v>
      </c>
      <c r="C12" s="365">
        <v>61.45</v>
      </c>
      <c r="D12" s="365">
        <v>64.7</v>
      </c>
      <c r="E12" s="365">
        <v>64.93</v>
      </c>
      <c r="F12" s="365" t="s">
        <v>103</v>
      </c>
      <c r="G12" s="365">
        <v>68.72</v>
      </c>
      <c r="H12" s="365">
        <v>69.26</v>
      </c>
    </row>
    <row r="13" spans="1:8" ht="9.75" customHeight="1">
      <c r="A13" s="364" t="s">
        <v>294</v>
      </c>
      <c r="B13" s="365">
        <v>66.17</v>
      </c>
      <c r="C13" s="365">
        <v>65.98</v>
      </c>
      <c r="D13" s="365">
        <v>67.16</v>
      </c>
      <c r="E13" s="365">
        <v>68.16</v>
      </c>
      <c r="F13" s="365">
        <v>70.91</v>
      </c>
      <c r="G13" s="365">
        <v>71.1</v>
      </c>
      <c r="H13" s="365">
        <v>69.87</v>
      </c>
    </row>
    <row r="14" spans="1:8" ht="9.75" customHeight="1">
      <c r="A14" s="364" t="s">
        <v>295</v>
      </c>
      <c r="B14" s="365">
        <v>61.54</v>
      </c>
      <c r="C14" s="365">
        <v>62.53</v>
      </c>
      <c r="D14" s="365">
        <v>62.26</v>
      </c>
      <c r="E14" s="365">
        <v>63.18</v>
      </c>
      <c r="F14" s="365">
        <v>62.51</v>
      </c>
      <c r="G14" s="365">
        <v>63.19</v>
      </c>
      <c r="H14" s="365">
        <v>62.19</v>
      </c>
    </row>
    <row r="15" spans="1:8" ht="9.75" customHeight="1">
      <c r="A15" s="364" t="s">
        <v>296</v>
      </c>
      <c r="B15" s="365">
        <v>66.1</v>
      </c>
      <c r="C15" s="365">
        <v>67.45</v>
      </c>
      <c r="D15" s="365">
        <v>67.94</v>
      </c>
      <c r="E15" s="365">
        <v>69.77</v>
      </c>
      <c r="F15" s="365">
        <v>70.33</v>
      </c>
      <c r="G15" s="365">
        <v>69.87</v>
      </c>
      <c r="H15" s="365">
        <v>69.35</v>
      </c>
    </row>
    <row r="16" spans="1:8" ht="9.75" customHeight="1">
      <c r="A16" s="364" t="s">
        <v>297</v>
      </c>
      <c r="B16" s="365">
        <v>71.06</v>
      </c>
      <c r="C16" s="365">
        <v>72.04</v>
      </c>
      <c r="D16" s="365">
        <v>71.2</v>
      </c>
      <c r="E16" s="365">
        <v>70.71</v>
      </c>
      <c r="F16" s="365">
        <v>70.96</v>
      </c>
      <c r="G16" s="365">
        <v>73.67</v>
      </c>
      <c r="H16" s="365">
        <v>74.44</v>
      </c>
    </row>
    <row r="17" spans="1:8" ht="9.75" customHeight="1">
      <c r="A17" s="364" t="s">
        <v>298</v>
      </c>
      <c r="B17" s="365" t="s">
        <v>103</v>
      </c>
      <c r="C17" s="365">
        <v>25.55</v>
      </c>
      <c r="D17" s="365" t="s">
        <v>103</v>
      </c>
      <c r="E17" s="365">
        <v>28.48</v>
      </c>
      <c r="F17" s="365" t="s">
        <v>103</v>
      </c>
      <c r="G17" s="365">
        <v>32.66</v>
      </c>
      <c r="H17" s="365" t="s">
        <v>103</v>
      </c>
    </row>
    <row r="18" spans="1:8" ht="9.75" customHeight="1">
      <c r="A18" s="364" t="s">
        <v>299</v>
      </c>
      <c r="B18" s="365">
        <v>70.76</v>
      </c>
      <c r="C18" s="365">
        <v>71.01</v>
      </c>
      <c r="D18" s="365">
        <v>71.84</v>
      </c>
      <c r="E18" s="365">
        <v>73.34</v>
      </c>
      <c r="F18" s="365">
        <v>71.85</v>
      </c>
      <c r="G18" s="365">
        <v>69.71</v>
      </c>
      <c r="H18" s="365" t="s">
        <v>103</v>
      </c>
    </row>
    <row r="19" spans="1:8" ht="9.75" customHeight="1">
      <c r="A19" s="364" t="s">
        <v>324</v>
      </c>
      <c r="B19" s="365" t="s">
        <v>103</v>
      </c>
      <c r="C19" s="365">
        <v>40.6</v>
      </c>
      <c r="D19" s="365">
        <v>36.61</v>
      </c>
      <c r="E19" s="365">
        <v>46.67</v>
      </c>
      <c r="F19" s="365">
        <v>56.36</v>
      </c>
      <c r="G19" s="365">
        <v>58.87</v>
      </c>
      <c r="H19" s="365">
        <v>57.2</v>
      </c>
    </row>
    <row r="20" spans="1:8" ht="9.75" customHeight="1">
      <c r="A20" s="364" t="s">
        <v>301</v>
      </c>
      <c r="B20" s="365">
        <v>53.49</v>
      </c>
      <c r="C20" s="365">
        <v>49.83</v>
      </c>
      <c r="D20" s="365">
        <v>48.35</v>
      </c>
      <c r="E20" s="365">
        <v>49.32</v>
      </c>
      <c r="F20" s="365">
        <v>50.07</v>
      </c>
      <c r="G20" s="365">
        <v>49.08</v>
      </c>
      <c r="H20" s="365" t="s">
        <v>103</v>
      </c>
    </row>
    <row r="21" spans="1:8" ht="9.75" customHeight="1">
      <c r="A21" s="364" t="s">
        <v>302</v>
      </c>
      <c r="B21" s="365" t="s">
        <v>103</v>
      </c>
      <c r="C21" s="365" t="s">
        <v>103</v>
      </c>
      <c r="D21" s="365" t="s">
        <v>103</v>
      </c>
      <c r="E21" s="365" t="s">
        <v>103</v>
      </c>
      <c r="F21" s="365">
        <v>92.61</v>
      </c>
      <c r="G21" s="365" t="s">
        <v>103</v>
      </c>
      <c r="H21" s="365" t="s">
        <v>103</v>
      </c>
    </row>
    <row r="22" spans="1:8" ht="9.75" customHeight="1">
      <c r="A22" s="364" t="s">
        <v>303</v>
      </c>
      <c r="B22" s="365">
        <v>22.35</v>
      </c>
      <c r="C22" s="365">
        <v>19.73</v>
      </c>
      <c r="D22" s="365">
        <v>28.17</v>
      </c>
      <c r="E22" s="365">
        <v>25.54</v>
      </c>
      <c r="F22" s="365">
        <v>29.75</v>
      </c>
      <c r="G22" s="365">
        <v>30.29</v>
      </c>
      <c r="H22" s="365" t="s">
        <v>103</v>
      </c>
    </row>
    <row r="23" spans="1:8" ht="9.75" customHeight="1">
      <c r="A23" s="364" t="s">
        <v>304</v>
      </c>
      <c r="B23" s="365" t="s">
        <v>103</v>
      </c>
      <c r="C23" s="365">
        <v>56.92</v>
      </c>
      <c r="D23" s="365" t="s">
        <v>103</v>
      </c>
      <c r="E23" s="365">
        <v>55.96</v>
      </c>
      <c r="F23" s="365" t="s">
        <v>103</v>
      </c>
      <c r="G23" s="365">
        <v>59.73</v>
      </c>
      <c r="H23" s="365">
        <v>57.43</v>
      </c>
    </row>
    <row r="24" spans="1:8" ht="9.75" customHeight="1">
      <c r="A24" s="364" t="s">
        <v>305</v>
      </c>
      <c r="B24" s="365" t="s">
        <v>103</v>
      </c>
      <c r="C24" s="365">
        <v>28.22</v>
      </c>
      <c r="D24" s="365" t="s">
        <v>103</v>
      </c>
      <c r="E24" s="365">
        <v>29.7</v>
      </c>
      <c r="F24" s="365" t="s">
        <v>103</v>
      </c>
      <c r="G24" s="365">
        <v>36.53</v>
      </c>
      <c r="H24" s="365" t="s">
        <v>103</v>
      </c>
    </row>
    <row r="25" spans="1:8" ht="9.75" customHeight="1">
      <c r="A25" s="364" t="s">
        <v>306</v>
      </c>
      <c r="B25" s="365">
        <v>52.68</v>
      </c>
      <c r="C25" s="365">
        <v>54.56</v>
      </c>
      <c r="D25" s="365">
        <v>54.17</v>
      </c>
      <c r="E25" s="365">
        <v>56.37</v>
      </c>
      <c r="F25" s="365">
        <v>58.23</v>
      </c>
      <c r="G25" s="365">
        <v>58.25</v>
      </c>
      <c r="H25" s="365" t="s">
        <v>103</v>
      </c>
    </row>
    <row r="26" spans="1:8" ht="9.75" customHeight="1">
      <c r="A26" s="364" t="s">
        <v>307</v>
      </c>
      <c r="B26" s="365">
        <v>40.92</v>
      </c>
      <c r="C26" s="365">
        <v>39.43</v>
      </c>
      <c r="D26" s="365">
        <v>41.47</v>
      </c>
      <c r="E26" s="365">
        <v>41.33</v>
      </c>
      <c r="F26" s="365">
        <v>36.09</v>
      </c>
      <c r="G26" s="365">
        <v>35.83</v>
      </c>
      <c r="H26" s="365">
        <v>21.4</v>
      </c>
    </row>
    <row r="27" spans="1:8" ht="9.75" customHeight="1">
      <c r="A27" s="364" t="s">
        <v>308</v>
      </c>
      <c r="B27" s="365" t="s">
        <v>103</v>
      </c>
      <c r="C27" s="365">
        <v>22.46</v>
      </c>
      <c r="D27" s="365">
        <v>22.59</v>
      </c>
      <c r="E27" s="365">
        <v>22.68</v>
      </c>
      <c r="F27" s="365">
        <v>27.8</v>
      </c>
      <c r="G27" s="365">
        <v>31.81</v>
      </c>
      <c r="H27" s="365">
        <v>34.44</v>
      </c>
    </row>
    <row r="28" spans="1:8" ht="9.75" customHeight="1">
      <c r="A28" s="364" t="s">
        <v>321</v>
      </c>
      <c r="B28" s="365">
        <v>64.85</v>
      </c>
      <c r="C28" s="365">
        <v>65.2</v>
      </c>
      <c r="D28" s="365">
        <v>65.57</v>
      </c>
      <c r="E28" s="365">
        <v>66.76</v>
      </c>
      <c r="F28" s="365">
        <v>65.59</v>
      </c>
      <c r="G28" s="365">
        <v>66.79</v>
      </c>
      <c r="H28" s="365">
        <v>67.02</v>
      </c>
    </row>
    <row r="29" spans="1:8" ht="9.75" customHeight="1">
      <c r="A29" s="364" t="s">
        <v>322</v>
      </c>
      <c r="B29" s="365">
        <v>59.93</v>
      </c>
      <c r="C29" s="365">
        <v>62.8</v>
      </c>
      <c r="D29" s="365">
        <v>64.55</v>
      </c>
      <c r="E29" s="365">
        <v>62.85</v>
      </c>
      <c r="F29" s="365">
        <v>59.96</v>
      </c>
      <c r="G29" s="365">
        <v>60.18</v>
      </c>
      <c r="H29" s="365">
        <v>61.08</v>
      </c>
    </row>
    <row r="30" spans="1:8" ht="9.75" customHeight="1">
      <c r="A30" s="364" t="s">
        <v>323</v>
      </c>
      <c r="B30" s="365">
        <v>55.82</v>
      </c>
      <c r="C30" s="365">
        <v>75.59</v>
      </c>
      <c r="D30" s="365">
        <v>65.81</v>
      </c>
      <c r="E30" s="365">
        <v>62.55</v>
      </c>
      <c r="F30" s="365">
        <v>65.81</v>
      </c>
      <c r="G30" s="365">
        <v>67.33</v>
      </c>
      <c r="H30" s="365">
        <v>64.33</v>
      </c>
    </row>
    <row r="31" spans="1:8" ht="9.75" customHeight="1">
      <c r="A31" s="364" t="s">
        <v>310</v>
      </c>
      <c r="B31" s="365">
        <v>48.35</v>
      </c>
      <c r="C31" s="365">
        <v>48.8</v>
      </c>
      <c r="D31" s="365">
        <v>52.11</v>
      </c>
      <c r="E31" s="365">
        <v>51.99</v>
      </c>
      <c r="F31" s="365">
        <v>53.66</v>
      </c>
      <c r="G31" s="365">
        <v>52.37</v>
      </c>
      <c r="H31" s="365">
        <v>54.58</v>
      </c>
    </row>
    <row r="32" spans="1:8" ht="9.75" customHeight="1">
      <c r="A32" s="364" t="s">
        <v>311</v>
      </c>
      <c r="B32" s="365">
        <v>73.14</v>
      </c>
      <c r="C32" s="365">
        <v>74.06</v>
      </c>
      <c r="D32" s="365">
        <v>74.6</v>
      </c>
      <c r="E32" s="365">
        <v>74.87</v>
      </c>
      <c r="F32" s="365">
        <v>75.24</v>
      </c>
      <c r="G32" s="365">
        <v>72.98</v>
      </c>
      <c r="H32" s="365">
        <v>70.23</v>
      </c>
    </row>
    <row r="33" spans="1:8" ht="9.75" customHeight="1">
      <c r="A33" s="364" t="s">
        <v>312</v>
      </c>
      <c r="B33" s="365" t="s">
        <v>103</v>
      </c>
      <c r="C33" s="365">
        <v>74.94</v>
      </c>
      <c r="D33" s="365" t="s">
        <v>103</v>
      </c>
      <c r="E33" s="365">
        <v>75.12</v>
      </c>
      <c r="F33" s="365" t="s">
        <v>103</v>
      </c>
      <c r="G33" s="365">
        <v>77.62</v>
      </c>
      <c r="H33" s="365" t="s">
        <v>103</v>
      </c>
    </row>
    <row r="34" spans="1:8" ht="9.75" customHeight="1">
      <c r="A34" s="364" t="s">
        <v>313</v>
      </c>
      <c r="B34" s="365">
        <v>70.67</v>
      </c>
      <c r="C34" s="365" t="s">
        <v>103</v>
      </c>
      <c r="D34" s="365" t="s">
        <v>103</v>
      </c>
      <c r="E34" s="365" t="s">
        <v>103</v>
      </c>
      <c r="F34" s="365">
        <v>73.91</v>
      </c>
      <c r="G34" s="365" t="s">
        <v>103</v>
      </c>
      <c r="H34" s="365" t="s">
        <v>103</v>
      </c>
    </row>
    <row r="35" spans="1:8" ht="9.75" customHeight="1">
      <c r="A35" s="364" t="s">
        <v>314</v>
      </c>
      <c r="B35" s="365">
        <v>25.98</v>
      </c>
      <c r="C35" s="365">
        <v>32.27</v>
      </c>
      <c r="D35" s="365">
        <v>31.56</v>
      </c>
      <c r="E35" s="365">
        <v>38.05</v>
      </c>
      <c r="F35" s="365">
        <v>33.44</v>
      </c>
      <c r="G35" s="365" t="s">
        <v>103</v>
      </c>
      <c r="H35" s="365" t="s">
        <v>103</v>
      </c>
    </row>
    <row r="36" spans="1:8" ht="9.75" customHeight="1">
      <c r="A36" s="364" t="s">
        <v>315</v>
      </c>
      <c r="B36" s="365">
        <v>43.18</v>
      </c>
      <c r="C36" s="365">
        <v>41.5</v>
      </c>
      <c r="D36" s="365">
        <v>38.44</v>
      </c>
      <c r="E36" s="365">
        <v>40.23</v>
      </c>
      <c r="F36" s="365">
        <v>44.32</v>
      </c>
      <c r="G36" s="365">
        <v>40.09</v>
      </c>
      <c r="H36" s="365">
        <v>35.47</v>
      </c>
    </row>
    <row r="37" spans="1:8" ht="9.75" customHeight="1">
      <c r="A37" s="364"/>
      <c r="B37" s="365"/>
      <c r="C37" s="365"/>
      <c r="D37" s="365"/>
      <c r="E37" s="365"/>
      <c r="F37" s="365"/>
      <c r="G37" s="365"/>
      <c r="H37" s="365"/>
    </row>
    <row r="38" spans="1:8" s="414" customFormat="1" ht="9.75" customHeight="1">
      <c r="A38" s="400" t="s">
        <v>418</v>
      </c>
      <c r="B38" s="413">
        <v>68.04</v>
      </c>
      <c r="C38" s="413">
        <v>68.82</v>
      </c>
      <c r="D38" s="413">
        <v>68.91</v>
      </c>
      <c r="E38" s="413">
        <v>69.26</v>
      </c>
      <c r="F38" s="413">
        <v>69.77</v>
      </c>
      <c r="G38" s="413">
        <v>69.33</v>
      </c>
      <c r="H38" s="413">
        <v>67.96</v>
      </c>
    </row>
    <row r="39" spans="1:8" s="414" customFormat="1" ht="9.75" customHeight="1">
      <c r="A39" s="400"/>
      <c r="B39" s="413"/>
      <c r="C39" s="413"/>
      <c r="D39" s="413"/>
      <c r="E39" s="413"/>
      <c r="F39" s="413"/>
      <c r="G39" s="413"/>
      <c r="H39" s="413"/>
    </row>
    <row r="40" spans="1:8" s="414" customFormat="1" ht="9.75" customHeight="1">
      <c r="A40" s="400" t="s">
        <v>419</v>
      </c>
      <c r="B40" s="413">
        <v>61.79</v>
      </c>
      <c r="C40" s="413">
        <v>62.3</v>
      </c>
      <c r="D40" s="413">
        <v>62.41</v>
      </c>
      <c r="E40" s="413">
        <v>63.58</v>
      </c>
      <c r="F40" s="413">
        <v>63.94</v>
      </c>
      <c r="G40" s="413">
        <v>64.01</v>
      </c>
      <c r="H40" s="413">
        <v>63.57</v>
      </c>
    </row>
    <row r="41" spans="1:8" s="414" customFormat="1" ht="9.75" customHeight="1">
      <c r="A41" s="400" t="s">
        <v>420</v>
      </c>
      <c r="B41" s="413">
        <v>62.35</v>
      </c>
      <c r="C41" s="413">
        <v>62.83</v>
      </c>
      <c r="D41" s="413">
        <v>62.97</v>
      </c>
      <c r="E41" s="413">
        <v>64.19</v>
      </c>
      <c r="F41" s="413">
        <v>64.61</v>
      </c>
      <c r="G41" s="413">
        <v>64.71</v>
      </c>
      <c r="H41" s="413">
        <v>64.39</v>
      </c>
    </row>
    <row r="42" spans="1:8" ht="9.75" customHeight="1">
      <c r="A42" s="366"/>
      <c r="B42" s="367"/>
      <c r="C42" s="367"/>
      <c r="D42" s="367"/>
      <c r="E42" s="367"/>
      <c r="F42" s="367"/>
      <c r="G42" s="367"/>
      <c r="H42" s="367"/>
    </row>
    <row r="44" ht="9.75" customHeight="1">
      <c r="A44" s="358" t="s">
        <v>316</v>
      </c>
    </row>
    <row r="45" ht="9.75" customHeight="1">
      <c r="A45" s="358" t="s">
        <v>421</v>
      </c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3">
      <selection activeCell="G15" sqref="G15"/>
    </sheetView>
  </sheetViews>
  <sheetFormatPr defaultColWidth="13.16015625" defaultRowHeight="11.25"/>
  <cols>
    <col min="1" max="1" width="27.5" style="372" customWidth="1"/>
    <col min="2" max="4" width="14.33203125" style="378" customWidth="1"/>
    <col min="5" max="5" width="12.66015625" style="378" customWidth="1"/>
    <col min="6" max="6" width="12.33203125" style="378" customWidth="1"/>
    <col min="7" max="7" width="12.5" style="378" customWidth="1"/>
    <col min="8" max="16384" width="13.16015625" style="372" customWidth="1"/>
  </cols>
  <sheetData>
    <row r="1" spans="1:8" s="316" customFormat="1" ht="15" customHeight="1">
      <c r="A1" s="283"/>
      <c r="B1" s="283"/>
      <c r="C1" s="283"/>
      <c r="D1" s="283"/>
      <c r="E1" s="283"/>
      <c r="F1" s="283"/>
      <c r="G1" s="283"/>
      <c r="H1" s="283"/>
    </row>
    <row r="2" spans="1:8" s="316" customFormat="1" ht="15" customHeight="1">
      <c r="A2" s="331" t="s">
        <v>384</v>
      </c>
      <c r="B2" s="295"/>
      <c r="C2" s="295"/>
      <c r="D2" s="295"/>
      <c r="E2" s="295"/>
      <c r="F2" s="295"/>
      <c r="G2" s="295"/>
      <c r="H2" s="295"/>
    </row>
    <row r="3" spans="1:8" s="316" customFormat="1" ht="15" customHeight="1">
      <c r="A3" s="308"/>
      <c r="B3" s="309"/>
      <c r="C3" s="309"/>
      <c r="D3" s="309"/>
      <c r="E3" s="309"/>
      <c r="F3" s="309"/>
      <c r="G3" s="309"/>
      <c r="H3" s="309"/>
    </row>
    <row r="4" spans="1:7" ht="15" customHeight="1">
      <c r="A4" s="370"/>
      <c r="B4" s="371"/>
      <c r="C4" s="371"/>
      <c r="D4" s="371"/>
      <c r="E4" s="371"/>
      <c r="F4" s="371"/>
      <c r="G4" s="371"/>
    </row>
    <row r="5" spans="1:7" ht="21" customHeight="1">
      <c r="A5" s="373" t="s">
        <v>317</v>
      </c>
      <c r="B5" s="374" t="s">
        <v>285</v>
      </c>
      <c r="C5" s="374" t="s">
        <v>286</v>
      </c>
      <c r="D5" s="374" t="s">
        <v>287</v>
      </c>
      <c r="E5" s="374" t="s">
        <v>83</v>
      </c>
      <c r="F5" s="374">
        <v>2000</v>
      </c>
      <c r="G5" s="374">
        <v>2001</v>
      </c>
    </row>
    <row r="6" spans="1:7" ht="9.75" customHeight="1">
      <c r="A6" s="375"/>
      <c r="B6" s="375"/>
      <c r="C6" s="375"/>
      <c r="D6" s="375"/>
      <c r="E6" s="375"/>
      <c r="F6" s="375"/>
      <c r="G6" s="372"/>
    </row>
    <row r="7" spans="1:7" ht="9.75" customHeight="1">
      <c r="A7" s="399" t="s">
        <v>288</v>
      </c>
      <c r="B7" s="403" t="s">
        <v>103</v>
      </c>
      <c r="C7" s="403">
        <v>91788.68</v>
      </c>
      <c r="D7" s="403" t="s">
        <v>103</v>
      </c>
      <c r="E7" s="403">
        <v>95709.89</v>
      </c>
      <c r="F7" s="403" t="s">
        <v>103</v>
      </c>
      <c r="G7" s="403" t="s">
        <v>103</v>
      </c>
    </row>
    <row r="8" spans="1:7" ht="9.75" customHeight="1">
      <c r="A8" s="399" t="s">
        <v>289</v>
      </c>
      <c r="B8" s="403" t="s">
        <v>103</v>
      </c>
      <c r="C8" s="403">
        <v>31307.5</v>
      </c>
      <c r="D8" s="403" t="s">
        <v>103</v>
      </c>
      <c r="E8" s="403" t="s">
        <v>103</v>
      </c>
      <c r="F8" s="403" t="s">
        <v>103</v>
      </c>
      <c r="G8" s="403" t="s">
        <v>103</v>
      </c>
    </row>
    <row r="9" spans="1:7" ht="9.75" customHeight="1">
      <c r="A9" s="399" t="s">
        <v>290</v>
      </c>
      <c r="B9" s="404">
        <v>44219.74</v>
      </c>
      <c r="C9" s="404">
        <v>46415.76</v>
      </c>
      <c r="D9" s="404">
        <v>49465.73</v>
      </c>
      <c r="E9" s="404">
        <v>52864.39</v>
      </c>
      <c r="F9" s="404">
        <v>55949.1</v>
      </c>
      <c r="G9" s="404" t="s">
        <v>103</v>
      </c>
    </row>
    <row r="10" spans="1:7" ht="9.75" customHeight="1">
      <c r="A10" s="399" t="s">
        <v>291</v>
      </c>
      <c r="B10" s="404">
        <v>145480</v>
      </c>
      <c r="C10" s="404">
        <v>147470</v>
      </c>
      <c r="D10" s="404">
        <v>152580</v>
      </c>
      <c r="E10" s="404">
        <v>164750</v>
      </c>
      <c r="F10" s="404" t="s">
        <v>103</v>
      </c>
      <c r="G10" s="404" t="s">
        <v>103</v>
      </c>
    </row>
    <row r="11" spans="1:7" ht="9.75" customHeight="1">
      <c r="A11" s="399" t="s">
        <v>292</v>
      </c>
      <c r="B11" s="404">
        <v>136559</v>
      </c>
      <c r="C11" s="404">
        <v>128669</v>
      </c>
      <c r="D11" s="404">
        <v>137874</v>
      </c>
      <c r="E11" s="404">
        <v>138077</v>
      </c>
      <c r="F11" s="404">
        <v>165715</v>
      </c>
      <c r="G11" s="404">
        <v>172270</v>
      </c>
    </row>
    <row r="12" spans="1:7" ht="9.75" customHeight="1">
      <c r="A12" s="399" t="s">
        <v>293</v>
      </c>
      <c r="B12" s="404">
        <v>34187</v>
      </c>
      <c r="C12" s="404" t="s">
        <v>103</v>
      </c>
      <c r="D12" s="404">
        <v>36451.8</v>
      </c>
      <c r="E12" s="404" t="s">
        <v>103</v>
      </c>
      <c r="F12" s="404">
        <v>39892.83</v>
      </c>
      <c r="G12" s="404" t="s">
        <v>103</v>
      </c>
    </row>
    <row r="13" spans="1:7" ht="9.75" customHeight="1">
      <c r="A13" s="399" t="s">
        <v>294</v>
      </c>
      <c r="B13" s="404">
        <v>41256</v>
      </c>
      <c r="C13" s="404">
        <v>46517</v>
      </c>
      <c r="D13" s="404">
        <v>50603.9</v>
      </c>
      <c r="E13" s="404">
        <v>52604.37</v>
      </c>
      <c r="F13" s="404">
        <v>53424.41</v>
      </c>
      <c r="G13" s="404">
        <v>55044.22</v>
      </c>
    </row>
    <row r="14" spans="1:7" ht="9.75" customHeight="1">
      <c r="A14" s="399" t="s">
        <v>295</v>
      </c>
      <c r="B14" s="404">
        <v>306177.86</v>
      </c>
      <c r="C14" s="404">
        <v>309161.3</v>
      </c>
      <c r="D14" s="404">
        <v>314452</v>
      </c>
      <c r="E14" s="404">
        <v>327466</v>
      </c>
      <c r="F14" s="404">
        <v>333518</v>
      </c>
      <c r="G14" s="404" t="s">
        <v>103</v>
      </c>
    </row>
    <row r="15" spans="1:7" ht="9.75" customHeight="1">
      <c r="A15" s="399" t="s">
        <v>296</v>
      </c>
      <c r="B15" s="404">
        <v>460411</v>
      </c>
      <c r="C15" s="404">
        <v>461539</v>
      </c>
      <c r="D15" s="404">
        <v>479599</v>
      </c>
      <c r="E15" s="404">
        <v>484734</v>
      </c>
      <c r="F15" s="404">
        <v>480606</v>
      </c>
      <c r="G15" s="404">
        <v>478617</v>
      </c>
    </row>
    <row r="16" spans="1:7" ht="9.75" customHeight="1">
      <c r="A16" s="399" t="s">
        <v>297</v>
      </c>
      <c r="B16" s="404">
        <v>894003</v>
      </c>
      <c r="C16" s="404">
        <v>925569</v>
      </c>
      <c r="D16" s="404">
        <v>919132</v>
      </c>
      <c r="E16" s="404">
        <v>896847</v>
      </c>
      <c r="F16" s="404">
        <v>892057</v>
      </c>
      <c r="G16" s="404">
        <v>857300</v>
      </c>
    </row>
    <row r="17" spans="1:7" ht="9.75" customHeight="1">
      <c r="A17" s="399" t="s">
        <v>298</v>
      </c>
      <c r="B17" s="404">
        <v>20157.71</v>
      </c>
      <c r="C17" s="404" t="s">
        <v>103</v>
      </c>
      <c r="D17" s="404">
        <v>26382.22</v>
      </c>
      <c r="E17" s="404" t="s">
        <v>103</v>
      </c>
      <c r="F17" s="404" t="s">
        <v>103</v>
      </c>
      <c r="G17" s="404" t="s">
        <v>103</v>
      </c>
    </row>
    <row r="18" spans="1:7" ht="9.75" customHeight="1">
      <c r="A18" s="399" t="s">
        <v>299</v>
      </c>
      <c r="B18" s="404">
        <v>10825.98</v>
      </c>
      <c r="C18" s="404">
        <v>11613.18</v>
      </c>
      <c r="D18" s="404">
        <v>11929</v>
      </c>
      <c r="E18" s="404">
        <v>12761</v>
      </c>
      <c r="F18" s="404" t="s">
        <v>103</v>
      </c>
      <c r="G18" s="404" t="s">
        <v>103</v>
      </c>
    </row>
    <row r="19" spans="1:7" ht="9.75" customHeight="1">
      <c r="A19" s="399" t="s">
        <v>300</v>
      </c>
      <c r="B19" s="404">
        <v>2150.2</v>
      </c>
      <c r="C19" s="404">
        <v>2272.93</v>
      </c>
      <c r="D19" s="404">
        <v>2390.4</v>
      </c>
      <c r="E19" s="404" t="s">
        <v>103</v>
      </c>
      <c r="F19" s="404">
        <v>2900.5</v>
      </c>
      <c r="G19" s="404">
        <v>2797.06</v>
      </c>
    </row>
    <row r="20" spans="1:7" ht="9.75" customHeight="1">
      <c r="A20" s="399" t="s">
        <v>301</v>
      </c>
      <c r="B20" s="404" t="s">
        <v>103</v>
      </c>
      <c r="C20" s="404">
        <v>145968</v>
      </c>
      <c r="D20" s="404">
        <v>142506</v>
      </c>
      <c r="E20" s="404">
        <v>150066</v>
      </c>
      <c r="F20" s="404">
        <v>153905</v>
      </c>
      <c r="G20" s="404" t="s">
        <v>103</v>
      </c>
    </row>
    <row r="21" spans="1:7" ht="9.75" customHeight="1">
      <c r="A21" s="399" t="s">
        <v>302</v>
      </c>
      <c r="B21" s="404" t="s">
        <v>103</v>
      </c>
      <c r="C21" s="404" t="s">
        <v>103</v>
      </c>
      <c r="D21" s="404" t="s">
        <v>103</v>
      </c>
      <c r="E21" s="404">
        <v>3654</v>
      </c>
      <c r="F21" s="404" t="s">
        <v>103</v>
      </c>
      <c r="G21" s="404" t="s">
        <v>103</v>
      </c>
    </row>
    <row r="22" spans="1:7" ht="9.75" customHeight="1">
      <c r="A22" s="399" t="s">
        <v>303</v>
      </c>
      <c r="B22" s="404">
        <v>36880</v>
      </c>
      <c r="C22" s="404">
        <v>39161</v>
      </c>
      <c r="D22" s="404">
        <v>39736</v>
      </c>
      <c r="E22" s="404" t="s">
        <v>103</v>
      </c>
      <c r="F22" s="404">
        <v>43455</v>
      </c>
      <c r="G22" s="404" t="s">
        <v>103</v>
      </c>
    </row>
    <row r="23" spans="1:7" ht="9.75" customHeight="1">
      <c r="A23" s="399" t="s">
        <v>304</v>
      </c>
      <c r="B23" s="404">
        <v>24877</v>
      </c>
      <c r="C23" s="404" t="s">
        <v>103</v>
      </c>
      <c r="D23" s="404">
        <v>25400</v>
      </c>
      <c r="E23" s="404" t="s">
        <v>103</v>
      </c>
      <c r="F23" s="404">
        <v>27068</v>
      </c>
      <c r="G23" s="404">
        <v>27335</v>
      </c>
    </row>
    <row r="24" spans="1:7" ht="9.75" customHeight="1">
      <c r="A24" s="399" t="s">
        <v>305</v>
      </c>
      <c r="B24" s="404">
        <v>12908.34</v>
      </c>
      <c r="C24" s="404" t="s">
        <v>103</v>
      </c>
      <c r="D24" s="404">
        <v>13085</v>
      </c>
      <c r="E24" s="404" t="s">
        <v>103</v>
      </c>
      <c r="F24" s="404">
        <v>14699</v>
      </c>
      <c r="G24" s="404" t="s">
        <v>103</v>
      </c>
    </row>
    <row r="25" spans="1:7" ht="9.75" customHeight="1">
      <c r="A25" s="399" t="s">
        <v>306</v>
      </c>
      <c r="B25" s="404">
        <v>83967</v>
      </c>
      <c r="C25" s="404">
        <v>85486</v>
      </c>
      <c r="D25" s="404">
        <v>86773</v>
      </c>
      <c r="E25" s="404">
        <v>88504</v>
      </c>
      <c r="F25" s="404">
        <v>89664</v>
      </c>
      <c r="G25" s="404" t="s">
        <v>103</v>
      </c>
    </row>
    <row r="26" spans="1:7" ht="9.75" customHeight="1">
      <c r="A26" s="399" t="s">
        <v>307</v>
      </c>
      <c r="B26" s="404">
        <v>83803</v>
      </c>
      <c r="C26" s="404">
        <v>84510</v>
      </c>
      <c r="D26" s="404">
        <v>82368</v>
      </c>
      <c r="E26" s="404">
        <v>78925</v>
      </c>
      <c r="F26" s="404">
        <v>78027</v>
      </c>
      <c r="G26" s="404">
        <v>76214</v>
      </c>
    </row>
    <row r="27" spans="1:7" ht="9.75" customHeight="1">
      <c r="A27" s="399" t="s">
        <v>308</v>
      </c>
      <c r="B27" s="404">
        <v>18034.8</v>
      </c>
      <c r="C27" s="404">
        <v>19421</v>
      </c>
      <c r="D27" s="404">
        <v>20806.2</v>
      </c>
      <c r="E27" s="404">
        <v>21888.05</v>
      </c>
      <c r="F27" s="404">
        <v>22970</v>
      </c>
      <c r="G27" s="404">
        <v>24402.5</v>
      </c>
    </row>
    <row r="28" spans="1:7" ht="9.75" customHeight="1">
      <c r="A28" s="399" t="s">
        <v>321</v>
      </c>
      <c r="B28" s="404" t="s">
        <v>103</v>
      </c>
      <c r="C28" s="404" t="s">
        <v>103</v>
      </c>
      <c r="D28" s="404" t="s">
        <v>103</v>
      </c>
      <c r="E28" s="404" t="s">
        <v>103</v>
      </c>
      <c r="F28" s="404" t="s">
        <v>103</v>
      </c>
      <c r="G28" s="404" t="s">
        <v>103</v>
      </c>
    </row>
    <row r="29" spans="1:7" ht="9.75" customHeight="1">
      <c r="A29" s="399" t="s">
        <v>322</v>
      </c>
      <c r="B29" s="404">
        <v>23230</v>
      </c>
      <c r="C29" s="404">
        <v>22740</v>
      </c>
      <c r="D29" s="404">
        <v>24106</v>
      </c>
      <c r="E29" s="404">
        <v>24198</v>
      </c>
      <c r="F29" s="404">
        <v>26107</v>
      </c>
      <c r="G29" s="404">
        <v>26032</v>
      </c>
    </row>
    <row r="30" spans="1:7" ht="9.75" customHeight="1">
      <c r="A30" s="399" t="s">
        <v>309</v>
      </c>
      <c r="B30" s="404">
        <v>16365</v>
      </c>
      <c r="C30" s="404">
        <v>16461</v>
      </c>
      <c r="D30" s="404">
        <v>14849</v>
      </c>
      <c r="E30" s="404">
        <v>15221</v>
      </c>
      <c r="F30" s="404">
        <v>14422</v>
      </c>
      <c r="G30" s="404">
        <v>13631</v>
      </c>
    </row>
    <row r="31" spans="1:7" ht="9.75" customHeight="1">
      <c r="A31" s="399" t="s">
        <v>310</v>
      </c>
      <c r="B31" s="404">
        <v>87150</v>
      </c>
      <c r="C31" s="404">
        <v>97098</v>
      </c>
      <c r="D31" s="404">
        <v>102237</v>
      </c>
      <c r="E31" s="404">
        <v>120618</v>
      </c>
      <c r="F31" s="404">
        <v>125750</v>
      </c>
      <c r="G31" s="404">
        <v>134258</v>
      </c>
    </row>
    <row r="32" spans="1:7" ht="9.75" customHeight="1">
      <c r="A32" s="399" t="s">
        <v>311</v>
      </c>
      <c r="B32" s="404" t="s">
        <v>103</v>
      </c>
      <c r="C32" s="404" t="s">
        <v>103</v>
      </c>
      <c r="D32" s="404" t="s">
        <v>103</v>
      </c>
      <c r="E32" s="404" t="s">
        <v>103</v>
      </c>
      <c r="F32" s="404" t="s">
        <v>103</v>
      </c>
      <c r="G32" s="404" t="s">
        <v>103</v>
      </c>
    </row>
    <row r="33" spans="1:7" ht="9.75" customHeight="1">
      <c r="A33" s="399" t="s">
        <v>312</v>
      </c>
      <c r="B33" s="404">
        <v>65495.46</v>
      </c>
      <c r="C33" s="404" t="s">
        <v>103</v>
      </c>
      <c r="D33" s="404">
        <v>66673.68</v>
      </c>
      <c r="E33" s="404" t="s">
        <v>103</v>
      </c>
      <c r="F33" s="404">
        <v>72189.69</v>
      </c>
      <c r="G33" s="404" t="s">
        <v>103</v>
      </c>
    </row>
    <row r="34" spans="1:7" ht="9.75" customHeight="1">
      <c r="A34" s="399" t="s">
        <v>313</v>
      </c>
      <c r="B34" s="404" t="s">
        <v>103</v>
      </c>
      <c r="C34" s="404" t="s">
        <v>103</v>
      </c>
      <c r="D34" s="404" t="s">
        <v>103</v>
      </c>
      <c r="E34" s="404">
        <v>52230</v>
      </c>
      <c r="F34" s="404" t="s">
        <v>103</v>
      </c>
      <c r="G34" s="404" t="s">
        <v>103</v>
      </c>
    </row>
    <row r="35" spans="1:7" ht="9.75" customHeight="1">
      <c r="A35" s="399" t="s">
        <v>314</v>
      </c>
      <c r="B35" s="404">
        <v>23432</v>
      </c>
      <c r="C35" s="404">
        <v>22892</v>
      </c>
      <c r="D35" s="404">
        <v>24267</v>
      </c>
      <c r="E35" s="404">
        <v>27003</v>
      </c>
      <c r="F35" s="404" t="s">
        <v>103</v>
      </c>
      <c r="G35" s="404" t="s">
        <v>103</v>
      </c>
    </row>
    <row r="36" spans="1:7" ht="9.75" customHeight="1">
      <c r="A36" s="399" t="s">
        <v>315</v>
      </c>
      <c r="B36" s="404">
        <v>20758</v>
      </c>
      <c r="C36" s="404">
        <v>20315</v>
      </c>
      <c r="D36" s="404">
        <v>21329</v>
      </c>
      <c r="E36" s="404">
        <v>23534</v>
      </c>
      <c r="F36" s="404">
        <v>22942</v>
      </c>
      <c r="G36" s="404">
        <v>23703</v>
      </c>
    </row>
    <row r="37" spans="1:7" ht="9.75" customHeight="1">
      <c r="A37" s="405"/>
      <c r="B37" s="404"/>
      <c r="C37" s="404"/>
      <c r="D37" s="404"/>
      <c r="E37" s="404"/>
      <c r="F37" s="404"/>
      <c r="G37" s="404"/>
    </row>
    <row r="38" spans="1:7" ht="9.75" customHeight="1">
      <c r="A38" s="400" t="s">
        <v>418</v>
      </c>
      <c r="B38" s="406" t="s">
        <v>103</v>
      </c>
      <c r="C38" s="406" t="s">
        <v>103</v>
      </c>
      <c r="D38" s="406" t="s">
        <v>103</v>
      </c>
      <c r="E38" s="406" t="s">
        <v>103</v>
      </c>
      <c r="F38" s="406" t="s">
        <v>103</v>
      </c>
      <c r="G38" s="406" t="s">
        <v>103</v>
      </c>
    </row>
    <row r="39" spans="1:7" ht="9.75" customHeight="1">
      <c r="A39" s="400"/>
      <c r="B39" s="406"/>
      <c r="C39" s="406"/>
      <c r="D39" s="406"/>
      <c r="E39" s="406"/>
      <c r="F39" s="406"/>
      <c r="G39" s="406"/>
    </row>
    <row r="40" spans="1:7" ht="9.75" customHeight="1">
      <c r="A40" s="400" t="s">
        <v>419</v>
      </c>
      <c r="B40" s="406">
        <v>1787211.14</v>
      </c>
      <c r="C40" s="406">
        <v>1837728.59</v>
      </c>
      <c r="D40" s="406">
        <v>1889250.45</v>
      </c>
      <c r="E40" s="406">
        <v>1949172.57</v>
      </c>
      <c r="F40" s="406">
        <v>1984452.9</v>
      </c>
      <c r="G40" s="406" t="s">
        <v>103</v>
      </c>
    </row>
    <row r="41" spans="1:7" ht="9">
      <c r="A41" s="400" t="s">
        <v>420</v>
      </c>
      <c r="B41" s="406">
        <v>1613305.14</v>
      </c>
      <c r="C41" s="406">
        <v>1662965.59</v>
      </c>
      <c r="D41" s="406">
        <v>1715785.45</v>
      </c>
      <c r="E41" s="406">
        <v>1777098.57</v>
      </c>
      <c r="F41" s="406">
        <v>1812539.9</v>
      </c>
      <c r="G41" s="406" t="s">
        <v>103</v>
      </c>
    </row>
    <row r="42" spans="1:7" ht="9">
      <c r="A42" s="376"/>
      <c r="B42" s="377"/>
      <c r="C42" s="377"/>
      <c r="D42" s="377"/>
      <c r="E42" s="377"/>
      <c r="F42" s="377"/>
      <c r="G42" s="377"/>
    </row>
    <row r="44" ht="9">
      <c r="A44" s="358" t="s">
        <v>421</v>
      </c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J11" sqref="J11"/>
    </sheetView>
  </sheetViews>
  <sheetFormatPr defaultColWidth="13.16015625" defaultRowHeight="11.25"/>
  <cols>
    <col min="1" max="1" width="27.5" style="381" customWidth="1"/>
    <col min="2" max="2" width="14.33203125" style="385" customWidth="1"/>
    <col min="3" max="3" width="12.66015625" style="385" customWidth="1"/>
    <col min="4" max="4" width="12.83203125" style="385" customWidth="1"/>
    <col min="5" max="5" width="13" style="385" customWidth="1"/>
    <col min="6" max="6" width="13.16015625" style="385" customWidth="1"/>
    <col min="7" max="7" width="13.33203125" style="385" customWidth="1"/>
    <col min="8" max="16384" width="13.16015625" style="381" customWidth="1"/>
  </cols>
  <sheetData>
    <row r="1" spans="1:7" s="316" customFormat="1" ht="15" customHeight="1">
      <c r="A1" s="283"/>
      <c r="B1" s="283"/>
      <c r="C1" s="283"/>
      <c r="D1" s="283"/>
      <c r="E1" s="283"/>
      <c r="F1" s="283"/>
      <c r="G1" s="283"/>
    </row>
    <row r="2" spans="1:7" s="316" customFormat="1" ht="15" customHeight="1">
      <c r="A2" s="331" t="s">
        <v>385</v>
      </c>
      <c r="B2" s="295"/>
      <c r="C2" s="295"/>
      <c r="D2" s="295"/>
      <c r="E2" s="295"/>
      <c r="F2" s="295"/>
      <c r="G2" s="295"/>
    </row>
    <row r="3" spans="1:7" s="316" customFormat="1" ht="15" customHeight="1">
      <c r="A3" s="308"/>
      <c r="B3" s="309"/>
      <c r="C3" s="309"/>
      <c r="D3" s="309"/>
      <c r="E3" s="309"/>
      <c r="F3" s="309"/>
      <c r="G3" s="309"/>
    </row>
    <row r="4" spans="1:7" s="372" customFormat="1" ht="15" customHeight="1">
      <c r="A4" s="370"/>
      <c r="B4" s="371"/>
      <c r="C4" s="371"/>
      <c r="D4" s="371"/>
      <c r="E4" s="371"/>
      <c r="F4" s="371"/>
      <c r="G4" s="371"/>
    </row>
    <row r="5" spans="1:7" ht="19.5" customHeight="1">
      <c r="A5" s="379" t="s">
        <v>317</v>
      </c>
      <c r="B5" s="380" t="s">
        <v>285</v>
      </c>
      <c r="C5" s="380" t="s">
        <v>286</v>
      </c>
      <c r="D5" s="380" t="s">
        <v>287</v>
      </c>
      <c r="E5" s="380" t="s">
        <v>83</v>
      </c>
      <c r="F5" s="380">
        <v>2000</v>
      </c>
      <c r="G5" s="380">
        <v>2001</v>
      </c>
    </row>
    <row r="6" spans="1:7" ht="9.75" customHeight="1">
      <c r="A6" s="382"/>
      <c r="B6" s="382"/>
      <c r="C6" s="382"/>
      <c r="D6" s="382"/>
      <c r="E6" s="382"/>
      <c r="F6" s="382"/>
      <c r="G6" s="381"/>
    </row>
    <row r="7" spans="1:7" ht="9.75" customHeight="1">
      <c r="A7" s="407" t="s">
        <v>288</v>
      </c>
      <c r="B7" s="383">
        <v>10.71</v>
      </c>
      <c r="C7" s="383" t="s">
        <v>103</v>
      </c>
      <c r="D7" s="383">
        <v>10.5</v>
      </c>
      <c r="E7" s="383" t="s">
        <v>103</v>
      </c>
      <c r="F7" s="383">
        <v>10.49</v>
      </c>
      <c r="G7" s="383" t="s">
        <v>103</v>
      </c>
    </row>
    <row r="8" spans="1:7" ht="9.75" customHeight="1">
      <c r="A8" s="407" t="s">
        <v>289</v>
      </c>
      <c r="B8" s="383" t="s">
        <v>103</v>
      </c>
      <c r="C8" s="383" t="s">
        <v>103</v>
      </c>
      <c r="D8" s="383">
        <v>7.9</v>
      </c>
      <c r="E8" s="383" t="s">
        <v>103</v>
      </c>
      <c r="F8" s="383" t="s">
        <v>103</v>
      </c>
      <c r="G8" s="383" t="s">
        <v>103</v>
      </c>
    </row>
    <row r="9" spans="1:7" ht="9.75" customHeight="1">
      <c r="A9" s="407" t="s">
        <v>290</v>
      </c>
      <c r="B9" s="383">
        <v>11.05</v>
      </c>
      <c r="C9" s="383">
        <v>11.38</v>
      </c>
      <c r="D9" s="383">
        <v>11.73</v>
      </c>
      <c r="E9" s="383">
        <v>12.33</v>
      </c>
      <c r="F9" s="383">
        <v>12.93</v>
      </c>
      <c r="G9" s="383">
        <v>13.49</v>
      </c>
    </row>
    <row r="10" spans="1:7" ht="9.75" customHeight="1">
      <c r="A10" s="407" t="s">
        <v>291</v>
      </c>
      <c r="B10" s="383">
        <v>10.38</v>
      </c>
      <c r="C10" s="383">
        <v>10.31</v>
      </c>
      <c r="D10" s="383">
        <v>10.21</v>
      </c>
      <c r="E10" s="383">
        <v>10.27</v>
      </c>
      <c r="F10" s="383">
        <v>10.84</v>
      </c>
      <c r="G10" s="383" t="s">
        <v>103</v>
      </c>
    </row>
    <row r="11" spans="1:7" ht="9.75" customHeight="1">
      <c r="A11" s="407" t="s">
        <v>292</v>
      </c>
      <c r="B11" s="383">
        <v>6.51</v>
      </c>
      <c r="C11" s="383">
        <v>6.44</v>
      </c>
      <c r="D11" s="383">
        <v>6.46</v>
      </c>
      <c r="E11" s="383">
        <v>6.8</v>
      </c>
      <c r="F11" s="383">
        <v>6.53</v>
      </c>
      <c r="G11" s="383">
        <v>7.69</v>
      </c>
    </row>
    <row r="12" spans="1:7" ht="9.75" customHeight="1">
      <c r="A12" s="407" t="s">
        <v>293</v>
      </c>
      <c r="B12" s="383">
        <v>12.09</v>
      </c>
      <c r="C12" s="383">
        <v>12.7</v>
      </c>
      <c r="D12" s="383" t="s">
        <v>103</v>
      </c>
      <c r="E12" s="383">
        <v>13.17</v>
      </c>
      <c r="F12" s="383" t="s">
        <v>103</v>
      </c>
      <c r="G12" s="383">
        <v>14.29</v>
      </c>
    </row>
    <row r="13" spans="1:7" ht="9.75" customHeight="1">
      <c r="A13" s="407" t="s">
        <v>294</v>
      </c>
      <c r="B13" s="383" t="s">
        <v>103</v>
      </c>
      <c r="C13" s="383">
        <v>19.15</v>
      </c>
      <c r="D13" s="383">
        <v>21.17</v>
      </c>
      <c r="E13" s="383">
        <v>22.47</v>
      </c>
      <c r="F13" s="383">
        <v>22.84</v>
      </c>
      <c r="G13" s="383">
        <v>22.85</v>
      </c>
    </row>
    <row r="14" spans="1:7" ht="9.75" customHeight="1">
      <c r="A14" s="407" t="s">
        <v>295</v>
      </c>
      <c r="B14" s="383">
        <v>14.09</v>
      </c>
      <c r="C14" s="383">
        <v>13.39</v>
      </c>
      <c r="D14" s="383">
        <v>13.32</v>
      </c>
      <c r="E14" s="383">
        <v>13.28</v>
      </c>
      <c r="F14" s="383">
        <v>13.48</v>
      </c>
      <c r="G14" s="383">
        <v>13.49</v>
      </c>
    </row>
    <row r="15" spans="1:7" ht="9.75" customHeight="1">
      <c r="A15" s="407" t="s">
        <v>296</v>
      </c>
      <c r="B15" s="383">
        <v>12.17</v>
      </c>
      <c r="C15" s="383">
        <v>12.37</v>
      </c>
      <c r="D15" s="383">
        <v>12.27</v>
      </c>
      <c r="E15" s="383">
        <v>12.6</v>
      </c>
      <c r="F15" s="383">
        <v>12.51</v>
      </c>
      <c r="G15" s="383">
        <v>12.35</v>
      </c>
    </row>
    <row r="16" spans="1:7" ht="9.75" customHeight="1">
      <c r="A16" s="407" t="s">
        <v>297</v>
      </c>
      <c r="B16" s="383">
        <v>13.31</v>
      </c>
      <c r="C16" s="383">
        <v>13.2</v>
      </c>
      <c r="D16" s="383">
        <v>13.76</v>
      </c>
      <c r="E16" s="383">
        <v>13.78</v>
      </c>
      <c r="F16" s="383">
        <v>13.46</v>
      </c>
      <c r="G16" s="383">
        <v>13.47</v>
      </c>
    </row>
    <row r="17" spans="1:7" ht="9.75" customHeight="1">
      <c r="A17" s="407" t="s">
        <v>298</v>
      </c>
      <c r="B17" s="383" t="s">
        <v>103</v>
      </c>
      <c r="C17" s="383">
        <v>5.57</v>
      </c>
      <c r="D17" s="383" t="s">
        <v>103</v>
      </c>
      <c r="E17" s="383">
        <v>6.78</v>
      </c>
      <c r="F17" s="383" t="s">
        <v>103</v>
      </c>
      <c r="G17" s="383" t="s">
        <v>103</v>
      </c>
    </row>
    <row r="18" spans="1:7" ht="9.75" customHeight="1">
      <c r="A18" s="407" t="s">
        <v>299</v>
      </c>
      <c r="B18" s="383">
        <v>7.51</v>
      </c>
      <c r="C18" s="383">
        <v>7.71</v>
      </c>
      <c r="D18" s="383">
        <v>7.61</v>
      </c>
      <c r="E18" s="383">
        <v>7.38</v>
      </c>
      <c r="F18" s="383">
        <v>7.54</v>
      </c>
      <c r="G18" s="383" t="s">
        <v>103</v>
      </c>
    </row>
    <row r="19" spans="1:7" ht="9.75" customHeight="1">
      <c r="A19" s="407" t="s">
        <v>300</v>
      </c>
      <c r="B19" s="383" t="s">
        <v>103</v>
      </c>
      <c r="C19" s="383" t="s">
        <v>103</v>
      </c>
      <c r="D19" s="383" t="s">
        <v>103</v>
      </c>
      <c r="E19" s="383" t="s">
        <v>103</v>
      </c>
      <c r="F19" s="383" t="s">
        <v>103</v>
      </c>
      <c r="G19" s="383" t="s">
        <v>103</v>
      </c>
    </row>
    <row r="20" spans="1:7" ht="9.75" customHeight="1">
      <c r="A20" s="407" t="s">
        <v>301</v>
      </c>
      <c r="B20" s="383">
        <v>6.43</v>
      </c>
      <c r="C20" s="383" t="s">
        <v>103</v>
      </c>
      <c r="D20" s="383">
        <v>6.5</v>
      </c>
      <c r="E20" s="383">
        <v>6.28</v>
      </c>
      <c r="F20" s="383">
        <v>6.49</v>
      </c>
      <c r="G20" s="383">
        <v>6.53</v>
      </c>
    </row>
    <row r="21" spans="1:7" ht="9.75" customHeight="1">
      <c r="A21" s="407" t="s">
        <v>302</v>
      </c>
      <c r="B21" s="383" t="s">
        <v>103</v>
      </c>
      <c r="C21" s="383" t="s">
        <v>103</v>
      </c>
      <c r="D21" s="383" t="s">
        <v>103</v>
      </c>
      <c r="E21" s="383" t="s">
        <v>103</v>
      </c>
      <c r="F21" s="383">
        <v>13.93</v>
      </c>
      <c r="G21" s="383" t="s">
        <v>103</v>
      </c>
    </row>
    <row r="22" spans="1:7" ht="9.75" customHeight="1">
      <c r="A22" s="407" t="s">
        <v>303</v>
      </c>
      <c r="B22" s="383">
        <v>0.97</v>
      </c>
      <c r="C22" s="383">
        <v>1</v>
      </c>
      <c r="D22" s="383">
        <v>1.02</v>
      </c>
      <c r="E22" s="383">
        <v>1.02</v>
      </c>
      <c r="F22" s="383" t="s">
        <v>103</v>
      </c>
      <c r="G22" s="383">
        <v>1.12</v>
      </c>
    </row>
    <row r="23" spans="1:7" ht="9.75" customHeight="1">
      <c r="A23" s="407" t="s">
        <v>304</v>
      </c>
      <c r="B23" s="383" t="s">
        <v>103</v>
      </c>
      <c r="C23" s="383">
        <v>11.21</v>
      </c>
      <c r="D23" s="383" t="s">
        <v>103</v>
      </c>
      <c r="E23" s="383">
        <v>11.07</v>
      </c>
      <c r="F23" s="383" t="s">
        <v>103</v>
      </c>
      <c r="G23" s="383">
        <v>11.72</v>
      </c>
    </row>
    <row r="24" spans="1:7" ht="9.75" customHeight="1">
      <c r="A24" s="407" t="s">
        <v>305</v>
      </c>
      <c r="B24" s="383" t="s">
        <v>103</v>
      </c>
      <c r="C24" s="383">
        <v>9.68</v>
      </c>
      <c r="D24" s="383" t="s">
        <v>103</v>
      </c>
      <c r="E24" s="383">
        <v>9.28</v>
      </c>
      <c r="F24" s="383" t="s">
        <v>103</v>
      </c>
      <c r="G24" s="383">
        <v>10.13</v>
      </c>
    </row>
    <row r="25" spans="1:7" ht="9.75" customHeight="1">
      <c r="A25" s="407" t="s">
        <v>306</v>
      </c>
      <c r="B25" s="383">
        <v>11.05</v>
      </c>
      <c r="C25" s="383">
        <v>11.13</v>
      </c>
      <c r="D25" s="383">
        <v>11.04</v>
      </c>
      <c r="E25" s="383">
        <v>10.92</v>
      </c>
      <c r="F25" s="383">
        <v>10.89</v>
      </c>
      <c r="G25" s="383">
        <v>10.84</v>
      </c>
    </row>
    <row r="26" spans="1:7" ht="9.75" customHeight="1">
      <c r="A26" s="407" t="s">
        <v>307</v>
      </c>
      <c r="B26" s="383">
        <v>5.55</v>
      </c>
      <c r="C26" s="383">
        <v>5.43</v>
      </c>
      <c r="D26" s="383">
        <v>5.35</v>
      </c>
      <c r="E26" s="383">
        <v>5.36</v>
      </c>
      <c r="F26" s="383">
        <v>5.26</v>
      </c>
      <c r="G26" s="383">
        <v>5.23</v>
      </c>
    </row>
    <row r="27" spans="1:7" ht="9.75" customHeight="1">
      <c r="A27" s="407" t="s">
        <v>308</v>
      </c>
      <c r="B27" s="383" t="s">
        <v>103</v>
      </c>
      <c r="C27" s="383">
        <v>3.9</v>
      </c>
      <c r="D27" s="383">
        <v>4.09</v>
      </c>
      <c r="E27" s="383">
        <v>4.3</v>
      </c>
      <c r="F27" s="383">
        <v>4.45</v>
      </c>
      <c r="G27" s="383">
        <v>4.59</v>
      </c>
    </row>
    <row r="28" spans="1:7" ht="9.75" customHeight="1">
      <c r="A28" s="407" t="s">
        <v>321</v>
      </c>
      <c r="B28" s="383" t="s">
        <v>103</v>
      </c>
      <c r="C28" s="383" t="s">
        <v>103</v>
      </c>
      <c r="D28" s="383" t="s">
        <v>103</v>
      </c>
      <c r="E28" s="383" t="s">
        <v>103</v>
      </c>
      <c r="F28" s="383" t="s">
        <v>103</v>
      </c>
      <c r="G28" s="383" t="s">
        <v>103</v>
      </c>
    </row>
    <row r="29" spans="1:7" ht="9.75" customHeight="1">
      <c r="A29" s="407" t="s">
        <v>322</v>
      </c>
      <c r="B29" s="383">
        <v>4.35</v>
      </c>
      <c r="C29" s="383">
        <v>4.32</v>
      </c>
      <c r="D29" s="383">
        <v>4.29</v>
      </c>
      <c r="E29" s="383">
        <v>4.65</v>
      </c>
      <c r="F29" s="383">
        <v>4.7</v>
      </c>
      <c r="G29" s="383">
        <v>5</v>
      </c>
    </row>
    <row r="30" spans="1:7" ht="9.75" customHeight="1">
      <c r="A30" s="407" t="s">
        <v>323</v>
      </c>
      <c r="B30" s="383">
        <v>7.71</v>
      </c>
      <c r="C30" s="383">
        <v>7.69</v>
      </c>
      <c r="D30" s="383">
        <v>7.77</v>
      </c>
      <c r="E30" s="383">
        <v>7.2</v>
      </c>
      <c r="F30" s="383">
        <v>7.52</v>
      </c>
      <c r="G30" s="383">
        <v>7.08</v>
      </c>
    </row>
    <row r="31" spans="1:7" ht="9.75" customHeight="1">
      <c r="A31" s="407" t="s">
        <v>310</v>
      </c>
      <c r="B31" s="383">
        <v>6.35</v>
      </c>
      <c r="C31" s="383">
        <v>6.16</v>
      </c>
      <c r="D31" s="383">
        <v>6.61</v>
      </c>
      <c r="E31" s="383">
        <v>6.72</v>
      </c>
      <c r="F31" s="383">
        <v>7.66</v>
      </c>
      <c r="G31" s="383">
        <v>7.81</v>
      </c>
    </row>
    <row r="32" spans="1:7" ht="9.75" customHeight="1">
      <c r="A32" s="407" t="s">
        <v>311</v>
      </c>
      <c r="B32" s="383" t="s">
        <v>103</v>
      </c>
      <c r="C32" s="383" t="s">
        <v>103</v>
      </c>
      <c r="D32" s="383" t="s">
        <v>103</v>
      </c>
      <c r="E32" s="383" t="s">
        <v>103</v>
      </c>
      <c r="F32" s="383" t="s">
        <v>103</v>
      </c>
      <c r="G32" s="383" t="s">
        <v>103</v>
      </c>
    </row>
    <row r="33" spans="1:7" ht="9.75" customHeight="1">
      <c r="A33" s="407" t="s">
        <v>312</v>
      </c>
      <c r="B33" s="383" t="s">
        <v>103</v>
      </c>
      <c r="C33" s="383">
        <v>16.31</v>
      </c>
      <c r="D33" s="383" t="s">
        <v>103</v>
      </c>
      <c r="E33" s="383">
        <v>16.01</v>
      </c>
      <c r="F33" s="383" t="s">
        <v>103</v>
      </c>
      <c r="G33" s="383">
        <v>16.61</v>
      </c>
    </row>
    <row r="34" spans="1:7" ht="9.75" customHeight="1">
      <c r="A34" s="407" t="s">
        <v>313</v>
      </c>
      <c r="B34" s="383">
        <v>12.7</v>
      </c>
      <c r="C34" s="383" t="s">
        <v>103</v>
      </c>
      <c r="D34" s="383" t="s">
        <v>103</v>
      </c>
      <c r="E34" s="383" t="s">
        <v>103</v>
      </c>
      <c r="F34" s="383">
        <v>12.77</v>
      </c>
      <c r="G34" s="383" t="s">
        <v>103</v>
      </c>
    </row>
    <row r="35" spans="1:7" ht="9.75" customHeight="1">
      <c r="A35" s="407" t="s">
        <v>314</v>
      </c>
      <c r="B35" s="383">
        <v>1.06</v>
      </c>
      <c r="C35" s="383">
        <v>1.13</v>
      </c>
      <c r="D35" s="383">
        <v>1.08</v>
      </c>
      <c r="E35" s="383">
        <v>1.11</v>
      </c>
      <c r="F35" s="383">
        <v>1.32</v>
      </c>
      <c r="G35" s="383" t="s">
        <v>103</v>
      </c>
    </row>
    <row r="36" spans="1:7" ht="9.75" customHeight="1">
      <c r="A36" s="407" t="s">
        <v>315</v>
      </c>
      <c r="B36" s="383">
        <v>5.49</v>
      </c>
      <c r="C36" s="383">
        <v>5.75</v>
      </c>
      <c r="D36" s="383">
        <v>5.53</v>
      </c>
      <c r="E36" s="383">
        <v>5.63</v>
      </c>
      <c r="F36" s="383">
        <v>6.15</v>
      </c>
      <c r="G36" s="383">
        <v>5.97</v>
      </c>
    </row>
    <row r="37" spans="1:7" ht="9.75" customHeight="1">
      <c r="A37" s="407"/>
      <c r="B37" s="383"/>
      <c r="C37" s="383"/>
      <c r="D37" s="383"/>
      <c r="E37" s="383"/>
      <c r="F37" s="383"/>
      <c r="G37" s="383"/>
    </row>
    <row r="38" spans="1:7" ht="9.75" customHeight="1">
      <c r="A38" s="400" t="s">
        <v>418</v>
      </c>
      <c r="B38" s="384" t="s">
        <v>103</v>
      </c>
      <c r="C38" s="384" t="s">
        <v>103</v>
      </c>
      <c r="D38" s="384" t="s">
        <v>103</v>
      </c>
      <c r="E38" s="384" t="s">
        <v>103</v>
      </c>
      <c r="F38" s="384" t="s">
        <v>103</v>
      </c>
      <c r="G38" s="384" t="s">
        <v>103</v>
      </c>
    </row>
    <row r="39" spans="1:7" ht="9.75" customHeight="1">
      <c r="A39" s="400"/>
      <c r="B39" s="384"/>
      <c r="C39" s="384"/>
      <c r="D39" s="384"/>
      <c r="E39" s="384"/>
      <c r="F39" s="384"/>
      <c r="G39" s="384"/>
    </row>
    <row r="40" spans="1:7" ht="9.75" customHeight="1">
      <c r="A40" s="400" t="s">
        <v>419</v>
      </c>
      <c r="B40" s="384">
        <v>9.49</v>
      </c>
      <c r="C40" s="384">
        <v>9.43</v>
      </c>
      <c r="D40" s="384">
        <v>9.55</v>
      </c>
      <c r="E40" s="384">
        <v>9.71</v>
      </c>
      <c r="F40" s="384">
        <v>9.86</v>
      </c>
      <c r="G40" s="384">
        <v>9.93</v>
      </c>
    </row>
    <row r="41" spans="1:7" ht="9">
      <c r="A41" s="400" t="s">
        <v>420</v>
      </c>
      <c r="B41" s="384">
        <v>10.23</v>
      </c>
      <c r="C41" s="384">
        <v>10.18</v>
      </c>
      <c r="D41" s="384">
        <v>10.31</v>
      </c>
      <c r="E41" s="384">
        <v>10.46</v>
      </c>
      <c r="F41" s="384">
        <v>10.61</v>
      </c>
      <c r="G41" s="384">
        <v>10.68</v>
      </c>
    </row>
    <row r="42" spans="1:7" ht="9">
      <c r="A42" s="401"/>
      <c r="B42" s="408"/>
      <c r="C42" s="408"/>
      <c r="D42" s="408"/>
      <c r="E42" s="408"/>
      <c r="F42" s="408"/>
      <c r="G42" s="408"/>
    </row>
    <row r="43" ht="9">
      <c r="A43" s="354"/>
    </row>
    <row r="44" ht="9">
      <c r="A44" s="358" t="s">
        <v>421</v>
      </c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15" sqref="G15"/>
    </sheetView>
  </sheetViews>
  <sheetFormatPr defaultColWidth="13.16015625" defaultRowHeight="11.25"/>
  <cols>
    <col min="1" max="1" width="25.83203125" style="389" customWidth="1"/>
    <col min="2" max="2" width="14.33203125" style="393" customWidth="1"/>
    <col min="3" max="3" width="13" style="393" customWidth="1"/>
    <col min="4" max="4" width="13.66015625" style="393" customWidth="1"/>
    <col min="5" max="5" width="14.33203125" style="393" customWidth="1"/>
    <col min="6" max="6" width="13.66015625" style="393" customWidth="1"/>
    <col min="7" max="7" width="14.33203125" style="393" customWidth="1"/>
    <col min="8" max="16384" width="13.16015625" style="389" customWidth="1"/>
  </cols>
  <sheetData>
    <row r="1" spans="1:8" s="316" customFormat="1" ht="15" customHeight="1">
      <c r="A1" s="283"/>
      <c r="B1" s="283"/>
      <c r="C1" s="283"/>
      <c r="D1" s="283"/>
      <c r="E1" s="283"/>
      <c r="F1" s="283"/>
      <c r="G1" s="283"/>
      <c r="H1" s="283"/>
    </row>
    <row r="2" spans="1:8" s="316" customFormat="1" ht="15" customHeight="1">
      <c r="A2" s="331" t="s">
        <v>386</v>
      </c>
      <c r="B2" s="295"/>
      <c r="C2" s="295"/>
      <c r="D2" s="295"/>
      <c r="E2" s="295"/>
      <c r="F2" s="295"/>
      <c r="G2" s="295"/>
      <c r="H2" s="295"/>
    </row>
    <row r="3" spans="1:8" s="316" customFormat="1" ht="15" customHeight="1">
      <c r="A3" s="308"/>
      <c r="B3" s="309"/>
      <c r="C3" s="309"/>
      <c r="D3" s="309"/>
      <c r="E3" s="309"/>
      <c r="F3" s="309"/>
      <c r="G3" s="309"/>
      <c r="H3" s="309"/>
    </row>
    <row r="4" spans="1:7" s="372" customFormat="1" ht="15" customHeight="1">
      <c r="A4" s="370"/>
      <c r="B4" s="371"/>
      <c r="C4" s="371"/>
      <c r="D4" s="371"/>
      <c r="E4" s="371"/>
      <c r="F4" s="371"/>
      <c r="G4" s="371"/>
    </row>
    <row r="5" spans="1:7" ht="18.75" customHeight="1">
      <c r="A5" s="386" t="s">
        <v>284</v>
      </c>
      <c r="B5" s="387" t="s">
        <v>285</v>
      </c>
      <c r="C5" s="387" t="s">
        <v>286</v>
      </c>
      <c r="D5" s="387" t="s">
        <v>287</v>
      </c>
      <c r="E5" s="387" t="s">
        <v>83</v>
      </c>
      <c r="F5" s="388">
        <v>2000</v>
      </c>
      <c r="G5" s="388">
        <v>2001</v>
      </c>
    </row>
    <row r="6" spans="1:7" ht="10.5" customHeight="1">
      <c r="A6" s="390"/>
      <c r="B6" s="391"/>
      <c r="C6" s="391"/>
      <c r="D6" s="391"/>
      <c r="E6" s="391"/>
      <c r="F6" s="391"/>
      <c r="G6" s="389"/>
    </row>
    <row r="7" spans="1:7" ht="10.5" customHeight="1">
      <c r="A7" s="392" t="s">
        <v>288</v>
      </c>
      <c r="B7" s="404">
        <v>61040.76</v>
      </c>
      <c r="C7" s="404" t="s">
        <v>103</v>
      </c>
      <c r="D7" s="404">
        <v>63047.47</v>
      </c>
      <c r="E7" s="404" t="s">
        <v>103</v>
      </c>
      <c r="F7" s="404">
        <v>66098.55</v>
      </c>
      <c r="G7" s="404" t="s">
        <v>103</v>
      </c>
    </row>
    <row r="8" spans="1:7" ht="10.5" customHeight="1">
      <c r="A8" s="392" t="s">
        <v>289</v>
      </c>
      <c r="B8" s="404" t="s">
        <v>103</v>
      </c>
      <c r="C8" s="404" t="s">
        <v>103</v>
      </c>
      <c r="D8" s="404">
        <v>18714.9</v>
      </c>
      <c r="E8" s="404" t="s">
        <v>103</v>
      </c>
      <c r="F8" s="404" t="s">
        <v>103</v>
      </c>
      <c r="G8" s="404" t="s">
        <v>103</v>
      </c>
    </row>
    <row r="9" spans="1:7" ht="10.5" customHeight="1">
      <c r="A9" s="392" t="s">
        <v>290</v>
      </c>
      <c r="B9" s="404">
        <v>24477.52</v>
      </c>
      <c r="C9" s="404">
        <v>25578.63</v>
      </c>
      <c r="D9" s="404">
        <v>28141.44</v>
      </c>
      <c r="E9" s="404">
        <v>30211.28</v>
      </c>
      <c r="F9" s="404">
        <v>30330.78</v>
      </c>
      <c r="G9" s="404">
        <v>32236.5</v>
      </c>
    </row>
    <row r="10" spans="1:7" ht="10.5" customHeight="1">
      <c r="A10" s="392" t="s">
        <v>291</v>
      </c>
      <c r="B10" s="404">
        <v>90760</v>
      </c>
      <c r="C10" s="404">
        <v>93480</v>
      </c>
      <c r="D10" s="404">
        <v>95390</v>
      </c>
      <c r="E10" s="404">
        <v>98750</v>
      </c>
      <c r="F10" s="404">
        <v>107300</v>
      </c>
      <c r="G10" s="404" t="s">
        <v>103</v>
      </c>
    </row>
    <row r="11" spans="1:7" ht="10.5" customHeight="1">
      <c r="A11" s="392" t="s">
        <v>292</v>
      </c>
      <c r="B11" s="404">
        <v>99433</v>
      </c>
      <c r="C11" s="404">
        <v>102660</v>
      </c>
      <c r="D11" s="404">
        <v>92541</v>
      </c>
      <c r="E11" s="404">
        <v>100210</v>
      </c>
      <c r="F11" s="404">
        <v>108370</v>
      </c>
      <c r="G11" s="404">
        <v>136337</v>
      </c>
    </row>
    <row r="12" spans="1:7" ht="10.5" customHeight="1">
      <c r="A12" s="392" t="s">
        <v>293</v>
      </c>
      <c r="B12" s="404">
        <v>16698.5</v>
      </c>
      <c r="C12" s="404">
        <v>17511</v>
      </c>
      <c r="D12" s="404" t="s">
        <v>103</v>
      </c>
      <c r="E12" s="404">
        <v>18944.39</v>
      </c>
      <c r="F12" s="404" t="s">
        <v>103</v>
      </c>
      <c r="G12" s="404">
        <v>19453.44</v>
      </c>
    </row>
    <row r="13" spans="1:7" ht="10.5" customHeight="1">
      <c r="A13" s="392" t="s">
        <v>294</v>
      </c>
      <c r="B13" s="404" t="s">
        <v>103</v>
      </c>
      <c r="C13" s="404">
        <v>26483.2</v>
      </c>
      <c r="D13" s="404">
        <v>30430.5</v>
      </c>
      <c r="E13" s="404">
        <v>32675.96</v>
      </c>
      <c r="F13" s="404">
        <v>34847.47</v>
      </c>
      <c r="G13" s="404">
        <v>36888.79</v>
      </c>
    </row>
    <row r="14" spans="1:7" ht="10.5" customHeight="1">
      <c r="A14" s="392" t="s">
        <v>295</v>
      </c>
      <c r="B14" s="404">
        <v>154827</v>
      </c>
      <c r="C14" s="404">
        <v>154742.4</v>
      </c>
      <c r="D14" s="404">
        <v>155727.04</v>
      </c>
      <c r="E14" s="404">
        <v>160424</v>
      </c>
      <c r="F14" s="404">
        <v>172070</v>
      </c>
      <c r="G14" s="404">
        <v>177372</v>
      </c>
    </row>
    <row r="15" spans="1:7" ht="10.5" customHeight="1">
      <c r="A15" s="392" t="s">
        <v>296</v>
      </c>
      <c r="B15" s="404">
        <v>230189</v>
      </c>
      <c r="C15" s="404">
        <v>235793</v>
      </c>
      <c r="D15" s="404">
        <v>237712</v>
      </c>
      <c r="E15" s="404">
        <v>254691</v>
      </c>
      <c r="F15" s="404">
        <v>257874</v>
      </c>
      <c r="G15" s="404">
        <v>264384</v>
      </c>
    </row>
    <row r="16" spans="1:7" ht="10.5" customHeight="1">
      <c r="A16" s="392" t="s">
        <v>297</v>
      </c>
      <c r="B16" s="404">
        <v>617365</v>
      </c>
      <c r="C16" s="404">
        <v>625442</v>
      </c>
      <c r="D16" s="404">
        <v>652845</v>
      </c>
      <c r="E16" s="404">
        <v>658910</v>
      </c>
      <c r="F16" s="404">
        <v>647572</v>
      </c>
      <c r="G16" s="404">
        <v>675898</v>
      </c>
    </row>
    <row r="17" spans="1:7" ht="10.5" customHeight="1">
      <c r="A17" s="392" t="s">
        <v>298</v>
      </c>
      <c r="B17" s="404" t="s">
        <v>103</v>
      </c>
      <c r="C17" s="404">
        <v>10964.31</v>
      </c>
      <c r="D17" s="404" t="s">
        <v>103</v>
      </c>
      <c r="E17" s="404">
        <v>14747.63</v>
      </c>
      <c r="F17" s="404" t="s">
        <v>103</v>
      </c>
      <c r="G17" s="404" t="s">
        <v>103</v>
      </c>
    </row>
    <row r="18" spans="1:7" ht="10.5" customHeight="1">
      <c r="A18" s="392" t="s">
        <v>299</v>
      </c>
      <c r="B18" s="404">
        <v>6420.34</v>
      </c>
      <c r="C18" s="404">
        <v>7047.45</v>
      </c>
      <c r="D18" s="404">
        <v>7719.55</v>
      </c>
      <c r="E18" s="404">
        <v>7877</v>
      </c>
      <c r="F18" s="404">
        <v>8516</v>
      </c>
      <c r="G18" s="404" t="s">
        <v>103</v>
      </c>
    </row>
    <row r="19" spans="1:7" ht="10.5" customHeight="1">
      <c r="A19" s="392" t="s">
        <v>300</v>
      </c>
      <c r="B19" s="404" t="s">
        <v>103</v>
      </c>
      <c r="C19" s="404">
        <v>1340.9</v>
      </c>
      <c r="D19" s="404">
        <v>1414.29</v>
      </c>
      <c r="E19" s="404">
        <v>1577.5</v>
      </c>
      <c r="F19" s="404" t="s">
        <v>103</v>
      </c>
      <c r="G19" s="404">
        <v>1859.4</v>
      </c>
    </row>
    <row r="20" spans="1:7" ht="10.5" customHeight="1">
      <c r="A20" s="392" t="s">
        <v>301</v>
      </c>
      <c r="B20" s="404">
        <v>76441</v>
      </c>
      <c r="C20" s="404">
        <v>65694</v>
      </c>
      <c r="D20" s="404">
        <v>65354</v>
      </c>
      <c r="E20" s="404">
        <v>65098</v>
      </c>
      <c r="F20" s="404">
        <v>66110</v>
      </c>
      <c r="G20" s="404">
        <v>66702</v>
      </c>
    </row>
    <row r="21" spans="1:7" ht="10.5" customHeight="1">
      <c r="A21" s="392" t="s">
        <v>302</v>
      </c>
      <c r="B21" s="404" t="s">
        <v>103</v>
      </c>
      <c r="C21" s="404" t="s">
        <v>103</v>
      </c>
      <c r="D21" s="404" t="s">
        <v>103</v>
      </c>
      <c r="E21" s="404" t="s">
        <v>103</v>
      </c>
      <c r="F21" s="404">
        <v>1624.5</v>
      </c>
      <c r="G21" s="404" t="s">
        <v>103</v>
      </c>
    </row>
    <row r="22" spans="1:7" ht="10.5" customHeight="1">
      <c r="A22" s="392" t="s">
        <v>303</v>
      </c>
      <c r="B22" s="404">
        <v>19894</v>
      </c>
      <c r="C22" s="404">
        <v>21417</v>
      </c>
      <c r="D22" s="404">
        <v>20832</v>
      </c>
      <c r="E22" s="404">
        <v>21879</v>
      </c>
      <c r="F22" s="404" t="s">
        <v>103</v>
      </c>
      <c r="G22" s="404" t="s">
        <v>103</v>
      </c>
    </row>
    <row r="23" spans="1:7" ht="10.5" customHeight="1">
      <c r="A23" s="392" t="s">
        <v>304</v>
      </c>
      <c r="B23" s="404" t="s">
        <v>103</v>
      </c>
      <c r="C23" s="404">
        <v>17490</v>
      </c>
      <c r="D23" s="404" t="s">
        <v>103</v>
      </c>
      <c r="E23" s="404">
        <v>18295</v>
      </c>
      <c r="F23" s="404" t="s">
        <v>103</v>
      </c>
      <c r="G23" s="404">
        <v>20048</v>
      </c>
    </row>
    <row r="24" spans="1:7" ht="10.5" customHeight="1">
      <c r="A24" s="392" t="s">
        <v>305</v>
      </c>
      <c r="B24" s="404" t="s">
        <v>103</v>
      </c>
      <c r="C24" s="404">
        <v>8264.26</v>
      </c>
      <c r="D24" s="404" t="s">
        <v>103</v>
      </c>
      <c r="E24" s="404">
        <v>8768</v>
      </c>
      <c r="F24" s="404" t="s">
        <v>103</v>
      </c>
      <c r="G24" s="404">
        <v>10064</v>
      </c>
    </row>
    <row r="25" spans="1:7" ht="10.5" customHeight="1">
      <c r="A25" s="392" t="s">
        <v>306</v>
      </c>
      <c r="B25" s="404">
        <v>34482</v>
      </c>
      <c r="C25" s="404">
        <v>38055</v>
      </c>
      <c r="D25" s="404">
        <v>39081</v>
      </c>
      <c r="E25" s="404">
        <v>40390</v>
      </c>
      <c r="F25" s="404">
        <v>41896</v>
      </c>
      <c r="G25" s="404">
        <v>45328</v>
      </c>
    </row>
    <row r="26" spans="1:7" ht="10.5" customHeight="1">
      <c r="A26" s="392" t="s">
        <v>307</v>
      </c>
      <c r="B26" s="404">
        <v>52474</v>
      </c>
      <c r="C26" s="404">
        <v>55601.8</v>
      </c>
      <c r="D26" s="404">
        <v>56179</v>
      </c>
      <c r="E26" s="404">
        <v>56433</v>
      </c>
      <c r="F26" s="404">
        <v>55174</v>
      </c>
      <c r="G26" s="404">
        <v>56919</v>
      </c>
    </row>
    <row r="27" spans="1:7" ht="10.5" customHeight="1">
      <c r="A27" s="392" t="s">
        <v>308</v>
      </c>
      <c r="B27" s="404" t="s">
        <v>103</v>
      </c>
      <c r="C27" s="404">
        <v>13642.3</v>
      </c>
      <c r="D27" s="404">
        <v>14698</v>
      </c>
      <c r="E27" s="404">
        <v>15752.3</v>
      </c>
      <c r="F27" s="404">
        <v>16737</v>
      </c>
      <c r="G27" s="404">
        <v>17724</v>
      </c>
    </row>
    <row r="28" spans="1:7" ht="10.5" customHeight="1">
      <c r="A28" s="392" t="s">
        <v>321</v>
      </c>
      <c r="B28" s="404">
        <v>144735</v>
      </c>
      <c r="C28" s="404">
        <v>145641.2</v>
      </c>
      <c r="D28" s="404">
        <v>157662</v>
      </c>
      <c r="E28" s="404" t="s">
        <v>103</v>
      </c>
      <c r="F28" s="404" t="s">
        <v>103</v>
      </c>
      <c r="G28" s="404" t="s">
        <v>103</v>
      </c>
    </row>
    <row r="29" spans="1:7" ht="10.5" customHeight="1">
      <c r="A29" s="392" t="s">
        <v>322</v>
      </c>
      <c r="B29" s="404">
        <v>12963</v>
      </c>
      <c r="C29" s="404">
        <v>12580</v>
      </c>
      <c r="D29" s="404">
        <v>12566</v>
      </c>
      <c r="E29" s="404">
        <v>13535</v>
      </c>
      <c r="F29" s="404">
        <v>13852</v>
      </c>
      <c r="G29" s="404">
        <v>14987</v>
      </c>
    </row>
    <row r="30" spans="1:7" ht="10.5" customHeight="1">
      <c r="A30" s="392" t="s">
        <v>323</v>
      </c>
      <c r="B30" s="404">
        <v>10010</v>
      </c>
      <c r="C30" s="404">
        <v>9993</v>
      </c>
      <c r="D30" s="404">
        <v>10145</v>
      </c>
      <c r="E30" s="404">
        <v>9204</v>
      </c>
      <c r="F30" s="404">
        <v>9955</v>
      </c>
      <c r="G30" s="404">
        <v>9585</v>
      </c>
    </row>
    <row r="31" spans="1:7" ht="10.5" customHeight="1">
      <c r="A31" s="392" t="s">
        <v>310</v>
      </c>
      <c r="B31" s="404">
        <v>51633</v>
      </c>
      <c r="C31" s="404">
        <v>53883</v>
      </c>
      <c r="D31" s="404">
        <v>60269</v>
      </c>
      <c r="E31" s="404">
        <v>61568</v>
      </c>
      <c r="F31" s="404">
        <v>76670</v>
      </c>
      <c r="G31" s="404">
        <v>80081</v>
      </c>
    </row>
    <row r="32" spans="1:7" ht="10.5" customHeight="1">
      <c r="A32" s="392" t="s">
        <v>311</v>
      </c>
      <c r="B32" s="404" t="s">
        <v>103</v>
      </c>
      <c r="C32" s="404">
        <v>1159908</v>
      </c>
      <c r="D32" s="404" t="s">
        <v>103</v>
      </c>
      <c r="E32" s="404">
        <v>1261226.5</v>
      </c>
      <c r="F32" s="404" t="s">
        <v>103</v>
      </c>
      <c r="G32" s="404" t="s">
        <v>103</v>
      </c>
    </row>
    <row r="33" spans="1:7" ht="10.5" customHeight="1">
      <c r="A33" s="392" t="s">
        <v>312</v>
      </c>
      <c r="B33" s="404" t="s">
        <v>103</v>
      </c>
      <c r="C33" s="404">
        <v>36878</v>
      </c>
      <c r="D33" s="404" t="s">
        <v>103</v>
      </c>
      <c r="E33" s="404">
        <v>39920.78</v>
      </c>
      <c r="F33" s="404" t="s">
        <v>103</v>
      </c>
      <c r="G33" s="404">
        <v>45995.37</v>
      </c>
    </row>
    <row r="34" spans="1:7" ht="10.5" customHeight="1">
      <c r="A34" s="392" t="s">
        <v>313</v>
      </c>
      <c r="B34" s="404">
        <v>21635</v>
      </c>
      <c r="C34" s="404" t="s">
        <v>103</v>
      </c>
      <c r="D34" s="404" t="s">
        <v>103</v>
      </c>
      <c r="E34" s="404" t="s">
        <v>103</v>
      </c>
      <c r="F34" s="404">
        <v>25755</v>
      </c>
      <c r="G34" s="404" t="s">
        <v>103</v>
      </c>
    </row>
    <row r="35" spans="1:7" ht="10.5" customHeight="1">
      <c r="A35" s="392" t="s">
        <v>314</v>
      </c>
      <c r="B35" s="404">
        <v>18092</v>
      </c>
      <c r="C35" s="404">
        <v>18908</v>
      </c>
      <c r="D35" s="404">
        <v>18925</v>
      </c>
      <c r="E35" s="404">
        <v>20065</v>
      </c>
      <c r="F35" s="404">
        <v>23083</v>
      </c>
      <c r="G35" s="404" t="s">
        <v>103</v>
      </c>
    </row>
    <row r="36" spans="1:7" ht="10.5" customHeight="1">
      <c r="A36" s="392" t="s">
        <v>315</v>
      </c>
      <c r="B36" s="404">
        <v>10408</v>
      </c>
      <c r="C36" s="404">
        <v>11154</v>
      </c>
      <c r="D36" s="404">
        <v>11731</v>
      </c>
      <c r="E36" s="404">
        <v>12579</v>
      </c>
      <c r="F36" s="404">
        <v>14406</v>
      </c>
      <c r="G36" s="404">
        <v>14666</v>
      </c>
    </row>
    <row r="37" spans="1:7" ht="10.5" customHeight="1">
      <c r="A37" s="392"/>
      <c r="B37" s="404"/>
      <c r="C37" s="404"/>
      <c r="D37" s="404"/>
      <c r="E37" s="404"/>
      <c r="F37" s="404"/>
      <c r="G37" s="404"/>
    </row>
    <row r="38" spans="1:7" s="410" customFormat="1" ht="10.5" customHeight="1">
      <c r="A38" s="400" t="s">
        <v>418</v>
      </c>
      <c r="B38" s="409">
        <v>2976256.3</v>
      </c>
      <c r="C38" s="409">
        <v>3071791.53</v>
      </c>
      <c r="D38" s="409">
        <v>3188339.44</v>
      </c>
      <c r="E38" s="409">
        <v>3297259.51</v>
      </c>
      <c r="F38" s="409">
        <v>3378725.15</v>
      </c>
      <c r="G38" s="409" t="s">
        <v>103</v>
      </c>
    </row>
    <row r="39" spans="1:7" s="410" customFormat="1" ht="10.5" customHeight="1">
      <c r="A39" s="400"/>
      <c r="B39" s="409"/>
      <c r="C39" s="409"/>
      <c r="D39" s="409"/>
      <c r="E39" s="409"/>
      <c r="F39" s="409"/>
      <c r="G39" s="409"/>
    </row>
    <row r="40" spans="1:7" s="410" customFormat="1" ht="10.5" customHeight="1">
      <c r="A40" s="400" t="s">
        <v>419</v>
      </c>
      <c r="B40" s="409">
        <v>937438.22</v>
      </c>
      <c r="C40" s="409">
        <v>956370.15</v>
      </c>
      <c r="D40" s="409">
        <v>993963.76</v>
      </c>
      <c r="E40" s="409">
        <v>1036283.03</v>
      </c>
      <c r="F40" s="409">
        <v>1078153.32</v>
      </c>
      <c r="G40" s="409">
        <v>1117360.89</v>
      </c>
    </row>
    <row r="41" spans="1:7" s="410" customFormat="1" ht="9">
      <c r="A41" s="400" t="s">
        <v>420</v>
      </c>
      <c r="B41" s="409">
        <v>833320.22</v>
      </c>
      <c r="C41" s="409">
        <v>849269.55</v>
      </c>
      <c r="D41" s="409">
        <v>884852.76</v>
      </c>
      <c r="E41" s="409">
        <v>925662.03</v>
      </c>
      <c r="F41" s="409">
        <v>965871.32</v>
      </c>
      <c r="G41" s="409">
        <v>1002170.89</v>
      </c>
    </row>
    <row r="43" spans="1:7" ht="9">
      <c r="A43" s="411"/>
      <c r="B43" s="412"/>
      <c r="C43" s="412"/>
      <c r="D43" s="412"/>
      <c r="E43" s="412"/>
      <c r="F43" s="412"/>
      <c r="G43" s="412"/>
    </row>
    <row r="45" ht="9">
      <c r="A45" s="358" t="s">
        <v>421</v>
      </c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G15" sqref="G15"/>
    </sheetView>
  </sheetViews>
  <sheetFormatPr defaultColWidth="9.33203125" defaultRowHeight="11.25"/>
  <cols>
    <col min="1" max="1" width="38.5" style="2" customWidth="1"/>
    <col min="2" max="7" width="11.83203125" style="2" customWidth="1"/>
    <col min="8" max="8" width="9.5" style="70" bestFit="1" customWidth="1"/>
    <col min="9" max="9" width="10.83203125" style="2" bestFit="1" customWidth="1"/>
    <col min="10" max="10" width="10.5" style="2" bestFit="1" customWidth="1"/>
    <col min="11" max="16384" width="9.33203125" style="2" customWidth="1"/>
  </cols>
  <sheetData>
    <row r="1" ht="15" customHeight="1"/>
    <row r="2" spans="1:8" s="4" customFormat="1" ht="15" customHeight="1">
      <c r="A2" s="15" t="s">
        <v>340</v>
      </c>
      <c r="B2" s="3"/>
      <c r="C2" s="3"/>
      <c r="D2" s="3"/>
      <c r="H2" s="83"/>
    </row>
    <row r="3" spans="1:8" s="4" customFormat="1" ht="15" customHeight="1">
      <c r="A3" s="15"/>
      <c r="B3" s="3"/>
      <c r="C3" s="3"/>
      <c r="D3" s="3"/>
      <c r="H3" s="83"/>
    </row>
    <row r="4" spans="1:8" s="7" customFormat="1" ht="15" customHeight="1">
      <c r="A4" s="84"/>
      <c r="B4" s="85"/>
      <c r="C4" s="85"/>
      <c r="D4" s="85"/>
      <c r="E4" s="86"/>
      <c r="F4" s="86"/>
      <c r="G4" s="86"/>
      <c r="H4" s="87"/>
    </row>
    <row r="5" spans="1:7" ht="20.25" customHeight="1">
      <c r="A5" s="568" t="s">
        <v>387</v>
      </c>
      <c r="B5" s="507" t="s">
        <v>54</v>
      </c>
      <c r="C5" s="507"/>
      <c r="D5" s="507" t="s">
        <v>55</v>
      </c>
      <c r="E5" s="507"/>
      <c r="F5" s="507" t="s">
        <v>56</v>
      </c>
      <c r="G5" s="507"/>
    </row>
    <row r="6" spans="1:7" ht="13.5" customHeight="1">
      <c r="A6" s="569"/>
      <c r="B6" s="505" t="s">
        <v>46</v>
      </c>
      <c r="C6" s="513" t="s">
        <v>5</v>
      </c>
      <c r="D6" s="513" t="s">
        <v>46</v>
      </c>
      <c r="E6" s="513" t="s">
        <v>5</v>
      </c>
      <c r="F6" s="513" t="s">
        <v>46</v>
      </c>
      <c r="G6" s="513" t="s">
        <v>5</v>
      </c>
    </row>
    <row r="7" spans="1:7" ht="13.5" customHeight="1">
      <c r="A7" s="499"/>
      <c r="B7" s="506"/>
      <c r="C7" s="514"/>
      <c r="D7" s="514"/>
      <c r="E7" s="514"/>
      <c r="F7" s="514"/>
      <c r="G7" s="514"/>
    </row>
    <row r="8" spans="1:9" ht="19.5" customHeight="1">
      <c r="A8" s="16" t="s">
        <v>1</v>
      </c>
      <c r="B8" s="88">
        <v>737062</v>
      </c>
      <c r="C8" s="25">
        <v>12.96723418614315</v>
      </c>
      <c r="D8" s="88">
        <v>685544</v>
      </c>
      <c r="E8" s="25">
        <v>10.987979553251497</v>
      </c>
      <c r="F8" s="88">
        <v>989440</v>
      </c>
      <c r="G8" s="25">
        <v>14.9</v>
      </c>
      <c r="H8" s="107"/>
      <c r="I8" s="88"/>
    </row>
    <row r="9" spans="1:9" ht="9.75" customHeight="1">
      <c r="A9" s="16" t="s">
        <v>47</v>
      </c>
      <c r="B9" s="89">
        <v>689209</v>
      </c>
      <c r="C9" s="25">
        <v>12.125349707619623</v>
      </c>
      <c r="D9" s="89">
        <v>594002</v>
      </c>
      <c r="E9" s="25">
        <v>9.520733651801336</v>
      </c>
      <c r="F9" s="89">
        <v>895051</v>
      </c>
      <c r="G9" s="25">
        <v>13.4</v>
      </c>
      <c r="H9" s="2"/>
      <c r="I9" s="89"/>
    </row>
    <row r="10" spans="1:9" ht="9.75" customHeight="1">
      <c r="A10" s="16" t="s">
        <v>48</v>
      </c>
      <c r="B10" s="89">
        <v>29051</v>
      </c>
      <c r="C10" s="25">
        <v>0.5110982798484316</v>
      </c>
      <c r="D10" s="89">
        <v>45954</v>
      </c>
      <c r="E10" s="25">
        <v>0.7365560961661385</v>
      </c>
      <c r="F10" s="89">
        <v>69725</v>
      </c>
      <c r="G10" s="25">
        <v>1</v>
      </c>
      <c r="H10" s="2"/>
      <c r="I10" s="89"/>
    </row>
    <row r="11" spans="1:9" ht="9.75" customHeight="1">
      <c r="A11" s="16" t="s">
        <v>57</v>
      </c>
      <c r="B11" s="89">
        <v>18802</v>
      </c>
      <c r="C11" s="25">
        <v>0.3307861986750959</v>
      </c>
      <c r="D11" s="89">
        <v>50074</v>
      </c>
      <c r="E11" s="25">
        <v>0.8025919388828658</v>
      </c>
      <c r="F11" s="89">
        <v>24664</v>
      </c>
      <c r="G11" s="25">
        <v>0.4</v>
      </c>
      <c r="H11" s="2"/>
      <c r="I11" s="89"/>
    </row>
    <row r="12" spans="1:9" ht="9.75" customHeight="1">
      <c r="A12" s="16" t="s">
        <v>110</v>
      </c>
      <c r="B12" s="89">
        <v>1183</v>
      </c>
      <c r="C12" s="25">
        <v>0.020812683386482206</v>
      </c>
      <c r="D12" s="89">
        <v>4486</v>
      </c>
      <c r="E12" s="25">
        <v>0.07190213359884444</v>
      </c>
      <c r="F12" s="88">
        <v>1694</v>
      </c>
      <c r="G12" s="25">
        <v>0</v>
      </c>
      <c r="H12" s="2"/>
      <c r="I12" s="88"/>
    </row>
    <row r="13" spans="1:9" s="70" customFormat="1" ht="9.75" customHeight="1">
      <c r="A13" s="16" t="s">
        <v>58</v>
      </c>
      <c r="B13" s="88">
        <v>4470846</v>
      </c>
      <c r="C13" s="25">
        <v>78.65621493467492</v>
      </c>
      <c r="D13" s="88">
        <v>5022501</v>
      </c>
      <c r="E13" s="25">
        <v>80.50123448558399</v>
      </c>
      <c r="F13" s="88">
        <v>5208791</v>
      </c>
      <c r="G13" s="25">
        <v>78.2</v>
      </c>
      <c r="H13" s="2"/>
      <c r="I13" s="89"/>
    </row>
    <row r="14" spans="1:9" s="70" customFormat="1" ht="9.75" customHeight="1">
      <c r="A14" s="16" t="s">
        <v>59</v>
      </c>
      <c r="B14" s="89">
        <v>457554</v>
      </c>
      <c r="C14" s="25">
        <v>8.049811102467014</v>
      </c>
      <c r="D14" s="89">
        <v>506163</v>
      </c>
      <c r="E14" s="25">
        <v>8.11283986821041</v>
      </c>
      <c r="F14" s="89">
        <v>520192</v>
      </c>
      <c r="G14" s="25">
        <v>7.8</v>
      </c>
      <c r="H14" s="2"/>
      <c r="I14" s="89"/>
    </row>
    <row r="15" spans="1:9" ht="9.75" customHeight="1">
      <c r="A15" s="16" t="s">
        <v>60</v>
      </c>
      <c r="B15" s="89">
        <v>227060</v>
      </c>
      <c r="C15" s="25">
        <v>3.9946981316438293</v>
      </c>
      <c r="D15" s="89">
        <v>244681</v>
      </c>
      <c r="E15" s="25">
        <v>3.921775735866887</v>
      </c>
      <c r="F15" s="89">
        <v>255933</v>
      </c>
      <c r="G15" s="25">
        <v>3.8</v>
      </c>
      <c r="H15" s="2"/>
      <c r="I15" s="89"/>
    </row>
    <row r="16" spans="1:9" ht="9.75" customHeight="1">
      <c r="A16" s="16" t="s">
        <v>61</v>
      </c>
      <c r="B16" s="89">
        <v>3786232</v>
      </c>
      <c r="C16" s="25">
        <v>66.61170570056407</v>
      </c>
      <c r="D16" s="89">
        <v>4271657</v>
      </c>
      <c r="E16" s="25">
        <v>68.46661888150669</v>
      </c>
      <c r="F16" s="89">
        <v>4432666</v>
      </c>
      <c r="G16" s="25">
        <v>66.5</v>
      </c>
      <c r="H16" s="2"/>
      <c r="I16" s="88"/>
    </row>
    <row r="17" spans="1:9" ht="9.75" customHeight="1">
      <c r="A17" s="16" t="s">
        <v>62</v>
      </c>
      <c r="B17" s="88">
        <v>460904</v>
      </c>
      <c r="C17" s="25">
        <v>8.10874811797396</v>
      </c>
      <c r="D17" s="107">
        <v>510295</v>
      </c>
      <c r="E17" s="25">
        <v>8.179068048333107</v>
      </c>
      <c r="F17" s="88">
        <v>442584</v>
      </c>
      <c r="G17" s="25">
        <v>6.6</v>
      </c>
      <c r="H17" s="2"/>
      <c r="I17" s="89"/>
    </row>
    <row r="18" spans="1:9" ht="9.75" customHeight="1">
      <c r="A18" s="16" t="s">
        <v>63</v>
      </c>
      <c r="B18" s="89">
        <v>169164</v>
      </c>
      <c r="C18" s="25">
        <v>2.9761257585721688</v>
      </c>
      <c r="D18" s="89">
        <v>209539</v>
      </c>
      <c r="E18" s="25">
        <v>3.3585156424806653</v>
      </c>
      <c r="F18" s="89">
        <v>172866</v>
      </c>
      <c r="G18" s="25">
        <v>2.6</v>
      </c>
      <c r="H18" s="2"/>
      <c r="I18" s="89"/>
    </row>
    <row r="19" spans="1:9" ht="9.75" customHeight="1">
      <c r="A19" s="16" t="s">
        <v>60</v>
      </c>
      <c r="B19" s="89">
        <v>197716</v>
      </c>
      <c r="C19" s="25">
        <v>3.478445062080909</v>
      </c>
      <c r="D19" s="89">
        <v>211653</v>
      </c>
      <c r="E19" s="25">
        <v>3.3923990821658987</v>
      </c>
      <c r="F19" s="89">
        <v>165130</v>
      </c>
      <c r="G19" s="25">
        <v>2.5</v>
      </c>
      <c r="H19" s="2"/>
      <c r="I19" s="89"/>
    </row>
    <row r="20" spans="1:9" ht="9.75" customHeight="1">
      <c r="A20" s="16" t="s">
        <v>64</v>
      </c>
      <c r="B20" s="89">
        <v>94024</v>
      </c>
      <c r="C20" s="25">
        <v>1.6541772973208815</v>
      </c>
      <c r="D20" s="89">
        <v>89103</v>
      </c>
      <c r="E20" s="25">
        <v>1.428153323686544</v>
      </c>
      <c r="F20" s="89">
        <v>104588</v>
      </c>
      <c r="G20" s="25">
        <v>1.6</v>
      </c>
      <c r="H20" s="2"/>
      <c r="I20" s="89"/>
    </row>
    <row r="21" spans="1:9" ht="9.75" customHeight="1">
      <c r="A21" s="16" t="s">
        <v>65</v>
      </c>
      <c r="B21" s="89">
        <v>14039</v>
      </c>
      <c r="C21" s="25">
        <v>0.24699007782149085</v>
      </c>
      <c r="D21" s="89">
        <v>16210</v>
      </c>
      <c r="E21" s="25">
        <v>0.25981577923256094</v>
      </c>
      <c r="F21" s="89">
        <v>18391</v>
      </c>
      <c r="G21" s="25">
        <v>0.3</v>
      </c>
      <c r="H21" s="2"/>
      <c r="I21" s="90"/>
    </row>
    <row r="22" spans="1:9" s="1" customFormat="1" ht="9.75" customHeight="1">
      <c r="A22" s="79" t="s">
        <v>3</v>
      </c>
      <c r="B22" s="90">
        <v>5684034</v>
      </c>
      <c r="C22" s="81">
        <v>100</v>
      </c>
      <c r="D22" s="72">
        <v>6239036</v>
      </c>
      <c r="E22" s="81">
        <v>100</v>
      </c>
      <c r="F22" s="91">
        <v>6660900</v>
      </c>
      <c r="G22" s="81">
        <v>100</v>
      </c>
      <c r="H22" s="2"/>
      <c r="I22" s="25"/>
    </row>
    <row r="23" spans="1:8" ht="9" customHeight="1">
      <c r="A23" s="14"/>
      <c r="B23" s="11"/>
      <c r="C23" s="52"/>
      <c r="D23" s="52"/>
      <c r="E23" s="52"/>
      <c r="F23" s="52"/>
      <c r="G23" s="52"/>
      <c r="H23" s="2"/>
    </row>
    <row r="24" spans="1:4" ht="8.25" customHeight="1">
      <c r="A24" s="75"/>
      <c r="B24" s="75"/>
      <c r="C24" s="75"/>
      <c r="D24" s="75"/>
    </row>
    <row r="25" spans="2:7" ht="8.25" customHeight="1">
      <c r="B25" s="92"/>
      <c r="C25" s="92"/>
      <c r="D25" s="92"/>
      <c r="E25" s="92"/>
      <c r="F25" s="92"/>
      <c r="G25" s="92"/>
    </row>
    <row r="26" spans="1:7" ht="8.25" customHeight="1">
      <c r="A26" s="75"/>
      <c r="B26" s="75"/>
      <c r="C26" s="75"/>
      <c r="D26" s="75"/>
      <c r="F26" s="107"/>
      <c r="G26" s="25"/>
    </row>
    <row r="27" spans="1:4" ht="8.25" customHeight="1">
      <c r="A27" s="75"/>
      <c r="B27" s="75"/>
      <c r="C27" s="75"/>
      <c r="D27" s="143"/>
    </row>
    <row r="28" ht="8.25" customHeight="1"/>
    <row r="29" ht="9">
      <c r="D29" s="107"/>
    </row>
    <row r="30" ht="9">
      <c r="B30" s="107"/>
    </row>
    <row r="31" ht="9">
      <c r="B31" s="107"/>
    </row>
    <row r="33" spans="2:4" ht="9">
      <c r="B33" s="107"/>
      <c r="D33" s="107"/>
    </row>
    <row r="34" spans="2:4" ht="9">
      <c r="B34" s="107"/>
      <c r="D34" s="107"/>
    </row>
  </sheetData>
  <mergeCells count="10">
    <mergeCell ref="A5:A7"/>
    <mergeCell ref="G6:G7"/>
    <mergeCell ref="F6:F7"/>
    <mergeCell ref="B5:C5"/>
    <mergeCell ref="B6:B7"/>
    <mergeCell ref="C6:C7"/>
    <mergeCell ref="D5:E5"/>
    <mergeCell ref="F5:G5"/>
    <mergeCell ref="E6:E7"/>
    <mergeCell ref="D6:D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3">
      <selection activeCell="G15" sqref="G15"/>
    </sheetView>
  </sheetViews>
  <sheetFormatPr defaultColWidth="9.33203125" defaultRowHeight="11.25"/>
  <cols>
    <col min="1" max="1" width="34.83203125" style="2" customWidth="1"/>
    <col min="2" max="2" width="12.16015625" style="2" customWidth="1"/>
    <col min="3" max="3" width="13.33203125" style="2" customWidth="1"/>
    <col min="4" max="4" width="11.16015625" style="2" customWidth="1"/>
    <col min="5" max="6" width="13.33203125" style="2" customWidth="1"/>
    <col min="7" max="7" width="12.5" style="2" customWidth="1"/>
    <col min="8" max="8" width="11.83203125" style="12" customWidth="1"/>
    <col min="9" max="16384" width="9.33203125" style="2" customWidth="1"/>
  </cols>
  <sheetData>
    <row r="1" ht="15" customHeight="1"/>
    <row r="2" spans="1:7" ht="12">
      <c r="A2" s="15" t="s">
        <v>341</v>
      </c>
      <c r="B2" s="3"/>
      <c r="C2" s="3"/>
      <c r="D2" s="3"/>
      <c r="E2" s="3"/>
      <c r="F2" s="3"/>
      <c r="G2" s="3"/>
    </row>
    <row r="3" spans="1:7" ht="12">
      <c r="A3" s="15"/>
      <c r="B3" s="3"/>
      <c r="C3" s="3"/>
      <c r="D3" s="3"/>
      <c r="E3" s="3"/>
      <c r="F3" s="3"/>
      <c r="G3" s="3"/>
    </row>
    <row r="4" spans="1:8" ht="12">
      <c r="A4" s="84"/>
      <c r="B4" s="6"/>
      <c r="C4" s="6"/>
      <c r="D4" s="6"/>
      <c r="E4" s="6"/>
      <c r="F4" s="6"/>
      <c r="G4" s="6"/>
      <c r="H4" s="50"/>
    </row>
    <row r="5" spans="1:7" ht="19.5" customHeight="1">
      <c r="A5" s="504" t="s">
        <v>66</v>
      </c>
      <c r="B5" s="507" t="s">
        <v>388</v>
      </c>
      <c r="C5" s="507"/>
      <c r="D5" s="507"/>
      <c r="E5" s="507"/>
      <c r="F5" s="507"/>
      <c r="G5" s="507"/>
    </row>
    <row r="6" spans="1:7" ht="15" customHeight="1">
      <c r="A6" s="569"/>
      <c r="B6" s="513" t="s">
        <v>50</v>
      </c>
      <c r="C6" s="513" t="s">
        <v>51</v>
      </c>
      <c r="D6" s="513" t="s">
        <v>111</v>
      </c>
      <c r="E6" s="513" t="s">
        <v>49</v>
      </c>
      <c r="F6" s="513" t="s">
        <v>67</v>
      </c>
      <c r="G6" s="513" t="s">
        <v>3</v>
      </c>
    </row>
    <row r="7" spans="1:7" ht="15" customHeight="1">
      <c r="A7" s="569"/>
      <c r="B7" s="570"/>
      <c r="C7" s="571"/>
      <c r="D7" s="571"/>
      <c r="E7" s="570"/>
      <c r="F7" s="570"/>
      <c r="G7" s="570"/>
    </row>
    <row r="8" spans="1:7" ht="2.25" customHeight="1">
      <c r="A8" s="499"/>
      <c r="B8" s="566"/>
      <c r="C8" s="567"/>
      <c r="D8" s="567"/>
      <c r="E8" s="566"/>
      <c r="F8" s="566"/>
      <c r="G8" s="566"/>
    </row>
    <row r="9" spans="1:7" ht="15" customHeight="1">
      <c r="A9" s="26" t="s">
        <v>11</v>
      </c>
      <c r="B9" s="66"/>
      <c r="C9" s="66"/>
      <c r="D9" s="67"/>
      <c r="E9" s="67"/>
      <c r="F9" s="67"/>
      <c r="G9" s="67"/>
    </row>
    <row r="10" spans="1:11" ht="9.75" customHeight="1">
      <c r="A10" s="16" t="s">
        <v>68</v>
      </c>
      <c r="B10" s="18">
        <v>2096581</v>
      </c>
      <c r="C10" s="18">
        <v>53491</v>
      </c>
      <c r="D10" s="60" t="s">
        <v>24</v>
      </c>
      <c r="E10" s="18">
        <v>61171</v>
      </c>
      <c r="F10" s="18">
        <v>1265</v>
      </c>
      <c r="G10" s="18">
        <v>2212508</v>
      </c>
      <c r="H10" s="9"/>
      <c r="J10" s="18"/>
      <c r="K10" s="18"/>
    </row>
    <row r="11" spans="1:11" ht="9.75" customHeight="1">
      <c r="A11" s="16" t="s">
        <v>40</v>
      </c>
      <c r="B11" s="10">
        <v>1681174</v>
      </c>
      <c r="C11" s="10">
        <v>29092</v>
      </c>
      <c r="D11" s="60" t="s">
        <v>24</v>
      </c>
      <c r="E11" s="10">
        <v>46178</v>
      </c>
      <c r="F11" s="10">
        <v>748</v>
      </c>
      <c r="G11" s="18">
        <v>1757192</v>
      </c>
      <c r="H11" s="27"/>
      <c r="I11" s="81"/>
      <c r="J11" s="80"/>
      <c r="K11" s="81"/>
    </row>
    <row r="12" spans="1:9" ht="9.75" customHeight="1">
      <c r="A12" s="16" t="s">
        <v>9</v>
      </c>
      <c r="B12" s="10">
        <v>415407</v>
      </c>
      <c r="C12" s="10">
        <v>24399</v>
      </c>
      <c r="D12" s="60" t="s">
        <v>24</v>
      </c>
      <c r="E12" s="10">
        <v>14993</v>
      </c>
      <c r="F12" s="10">
        <v>517</v>
      </c>
      <c r="G12" s="18">
        <v>455316</v>
      </c>
      <c r="I12" s="18"/>
    </row>
    <row r="13" spans="1:7" ht="9.75" customHeight="1">
      <c r="A13" s="16" t="s">
        <v>0</v>
      </c>
      <c r="B13" s="10">
        <v>737062</v>
      </c>
      <c r="C13" s="10">
        <v>4484885</v>
      </c>
      <c r="D13" s="60" t="s">
        <v>24</v>
      </c>
      <c r="E13" s="10">
        <v>460904</v>
      </c>
      <c r="F13" s="10">
        <v>1183</v>
      </c>
      <c r="G13" s="18">
        <v>5684034</v>
      </c>
    </row>
    <row r="14" spans="1:8" ht="9.75" customHeight="1">
      <c r="A14" s="35" t="s">
        <v>7</v>
      </c>
      <c r="B14" s="31">
        <v>2833643</v>
      </c>
      <c r="C14" s="31">
        <v>4538376</v>
      </c>
      <c r="D14" s="60" t="s">
        <v>24</v>
      </c>
      <c r="E14" s="31">
        <v>522075</v>
      </c>
      <c r="F14" s="31">
        <v>2448</v>
      </c>
      <c r="G14" s="31">
        <v>7896542</v>
      </c>
      <c r="H14" s="9"/>
    </row>
    <row r="15" spans="1:7" ht="9.75" customHeight="1">
      <c r="A15" s="16" t="s">
        <v>42</v>
      </c>
      <c r="B15" s="27" t="s">
        <v>24</v>
      </c>
      <c r="C15" s="27" t="s">
        <v>24</v>
      </c>
      <c r="D15" s="60" t="s">
        <v>24</v>
      </c>
      <c r="E15" s="27" t="s">
        <v>24</v>
      </c>
      <c r="F15" s="27" t="s">
        <v>24</v>
      </c>
      <c r="G15" s="27">
        <v>3627490</v>
      </c>
    </row>
    <row r="16" spans="1:7" ht="9.75" customHeight="1">
      <c r="A16" s="28" t="s">
        <v>3</v>
      </c>
      <c r="B16" s="27" t="s">
        <v>24</v>
      </c>
      <c r="C16" s="27" t="s">
        <v>24</v>
      </c>
      <c r="D16" s="60" t="s">
        <v>24</v>
      </c>
      <c r="E16" s="27" t="s">
        <v>24</v>
      </c>
      <c r="F16" s="27" t="s">
        <v>24</v>
      </c>
      <c r="G16" s="29">
        <v>11524032</v>
      </c>
    </row>
    <row r="17" spans="1:7" ht="15" customHeight="1">
      <c r="A17" s="26" t="s">
        <v>34</v>
      </c>
      <c r="B17" s="66"/>
      <c r="C17" s="66"/>
      <c r="D17" s="67"/>
      <c r="E17" s="67"/>
      <c r="F17" s="67"/>
      <c r="G17" s="67"/>
    </row>
    <row r="18" spans="1:11" ht="9.75" customHeight="1">
      <c r="A18" s="16" t="s">
        <v>68</v>
      </c>
      <c r="B18" s="18">
        <v>2198589</v>
      </c>
      <c r="C18" s="18">
        <v>64339</v>
      </c>
      <c r="D18" s="60" t="s">
        <v>24</v>
      </c>
      <c r="E18" s="18">
        <v>90566</v>
      </c>
      <c r="F18" s="18">
        <v>2682</v>
      </c>
      <c r="G18" s="18">
        <v>2356176</v>
      </c>
      <c r="H18" s="9"/>
      <c r="J18" s="18"/>
      <c r="K18" s="18"/>
    </row>
    <row r="19" spans="1:11" ht="9.75" customHeight="1">
      <c r="A19" s="16" t="s">
        <v>40</v>
      </c>
      <c r="B19" s="10">
        <v>1782793</v>
      </c>
      <c r="C19" s="10">
        <v>33857</v>
      </c>
      <c r="D19" s="60" t="s">
        <v>24</v>
      </c>
      <c r="E19" s="10">
        <v>69403</v>
      </c>
      <c r="F19" s="10">
        <v>306</v>
      </c>
      <c r="G19" s="18">
        <v>1886359</v>
      </c>
      <c r="H19" s="29"/>
      <c r="I19" s="81"/>
      <c r="J19" s="80"/>
      <c r="K19" s="81"/>
    </row>
    <row r="20" spans="1:9" ht="9.75" customHeight="1">
      <c r="A20" s="16" t="s">
        <v>9</v>
      </c>
      <c r="B20" s="10">
        <v>415796</v>
      </c>
      <c r="C20" s="10">
        <v>30482</v>
      </c>
      <c r="D20" s="60" t="s">
        <v>24</v>
      </c>
      <c r="E20" s="10">
        <v>21163</v>
      </c>
      <c r="F20" s="10">
        <v>2376</v>
      </c>
      <c r="G20" s="18">
        <v>469817</v>
      </c>
      <c r="I20" s="18"/>
    </row>
    <row r="21" spans="1:7" ht="9.75" customHeight="1">
      <c r="A21" s="16" t="s">
        <v>0</v>
      </c>
      <c r="B21" s="10">
        <v>685543</v>
      </c>
      <c r="C21" s="10">
        <v>5038712</v>
      </c>
      <c r="D21" s="60" t="s">
        <v>24</v>
      </c>
      <c r="E21" s="10">
        <v>510295</v>
      </c>
      <c r="F21" s="10">
        <v>4486</v>
      </c>
      <c r="G21" s="18">
        <v>6239036</v>
      </c>
    </row>
    <row r="22" spans="1:7" ht="9.75" customHeight="1">
      <c r="A22" s="35" t="s">
        <v>7</v>
      </c>
      <c r="B22" s="31">
        <v>2884132</v>
      </c>
      <c r="C22" s="31">
        <v>5103051</v>
      </c>
      <c r="D22" s="60" t="s">
        <v>24</v>
      </c>
      <c r="E22" s="31">
        <v>600861</v>
      </c>
      <c r="F22" s="31">
        <v>7168</v>
      </c>
      <c r="G22" s="31">
        <v>8595212</v>
      </c>
    </row>
    <row r="23" spans="1:7" ht="9.75" customHeight="1">
      <c r="A23" s="16" t="s">
        <v>42</v>
      </c>
      <c r="B23" s="27" t="s">
        <v>24</v>
      </c>
      <c r="C23" s="27" t="s">
        <v>24</v>
      </c>
      <c r="D23" s="60" t="s">
        <v>24</v>
      </c>
      <c r="E23" s="27" t="s">
        <v>24</v>
      </c>
      <c r="F23" s="27" t="s">
        <v>24</v>
      </c>
      <c r="G23" s="27">
        <v>3865136</v>
      </c>
    </row>
    <row r="24" spans="1:7" ht="9.75" customHeight="1">
      <c r="A24" s="28" t="s">
        <v>3</v>
      </c>
      <c r="B24" s="27" t="s">
        <v>24</v>
      </c>
      <c r="C24" s="27" t="s">
        <v>24</v>
      </c>
      <c r="D24" s="60" t="s">
        <v>24</v>
      </c>
      <c r="E24" s="27" t="s">
        <v>24</v>
      </c>
      <c r="F24" s="27" t="s">
        <v>24</v>
      </c>
      <c r="G24" s="29">
        <v>12460348</v>
      </c>
    </row>
    <row r="25" spans="1:7" ht="15" customHeight="1">
      <c r="A25" s="26" t="s">
        <v>15</v>
      </c>
      <c r="B25" s="66"/>
      <c r="C25" s="66"/>
      <c r="D25" s="67"/>
      <c r="E25" s="67"/>
      <c r="F25" s="67"/>
      <c r="G25" s="67"/>
    </row>
    <row r="26" spans="1:11" ht="9.75" customHeight="1">
      <c r="A26" s="16" t="s">
        <v>68</v>
      </c>
      <c r="B26" s="141">
        <v>2169052</v>
      </c>
      <c r="C26" s="141">
        <v>87793</v>
      </c>
      <c r="D26" s="141">
        <v>129260</v>
      </c>
      <c r="E26" s="141">
        <v>100023</v>
      </c>
      <c r="F26" s="141">
        <v>7165</v>
      </c>
      <c r="G26" s="141">
        <v>2493293</v>
      </c>
      <c r="J26" s="18"/>
      <c r="K26" s="18"/>
    </row>
    <row r="27" spans="1:11" ht="9.75" customHeight="1">
      <c r="A27" s="16" t="s">
        <v>40</v>
      </c>
      <c r="B27" s="141">
        <v>1726905</v>
      </c>
      <c r="C27" s="141">
        <v>45481</v>
      </c>
      <c r="D27" s="141">
        <v>60717</v>
      </c>
      <c r="E27" s="141">
        <v>85294</v>
      </c>
      <c r="F27" s="141">
        <v>4646</v>
      </c>
      <c r="G27" s="141">
        <v>1923043</v>
      </c>
      <c r="H27" s="27"/>
      <c r="I27" s="81"/>
      <c r="J27" s="80"/>
      <c r="K27" s="81"/>
    </row>
    <row r="28" spans="1:9" ht="9.75" customHeight="1">
      <c r="A28" s="16" t="s">
        <v>9</v>
      </c>
      <c r="B28" s="141">
        <v>442147</v>
      </c>
      <c r="C28" s="141">
        <v>42312</v>
      </c>
      <c r="D28" s="141">
        <v>68543</v>
      </c>
      <c r="E28" s="141">
        <v>14729</v>
      </c>
      <c r="F28" s="141">
        <v>2519</v>
      </c>
      <c r="G28" s="141">
        <v>570250</v>
      </c>
      <c r="I28" s="18"/>
    </row>
    <row r="29" spans="1:7" ht="9.75" customHeight="1">
      <c r="A29" s="16" t="s">
        <v>0</v>
      </c>
      <c r="B29" s="93">
        <v>989440</v>
      </c>
      <c r="C29" s="93">
        <v>5208791</v>
      </c>
      <c r="D29" s="93">
        <v>18391</v>
      </c>
      <c r="E29" s="93">
        <v>442584</v>
      </c>
      <c r="F29" s="93">
        <v>1694</v>
      </c>
      <c r="G29" s="93">
        <v>6660900</v>
      </c>
    </row>
    <row r="30" spans="1:7" ht="9.75" customHeight="1">
      <c r="A30" s="35" t="s">
        <v>7</v>
      </c>
      <c r="B30" s="94">
        <f aca="true" t="shared" si="0" ref="B30:G30">+B26+B29</f>
        <v>3158492</v>
      </c>
      <c r="C30" s="94">
        <f t="shared" si="0"/>
        <v>5296584</v>
      </c>
      <c r="D30" s="94">
        <f t="shared" si="0"/>
        <v>147651</v>
      </c>
      <c r="E30" s="94">
        <f t="shared" si="0"/>
        <v>542607</v>
      </c>
      <c r="F30" s="94">
        <f t="shared" si="0"/>
        <v>8859</v>
      </c>
      <c r="G30" s="94">
        <f t="shared" si="0"/>
        <v>9154193</v>
      </c>
    </row>
    <row r="31" spans="1:7" ht="9.75" customHeight="1">
      <c r="A31" s="16" t="s">
        <v>42</v>
      </c>
      <c r="B31" s="27" t="s">
        <v>24</v>
      </c>
      <c r="C31" s="27" t="s">
        <v>24</v>
      </c>
      <c r="D31" s="60" t="s">
        <v>24</v>
      </c>
      <c r="E31" s="27" t="s">
        <v>24</v>
      </c>
      <c r="F31" s="27" t="s">
        <v>24</v>
      </c>
      <c r="G31" s="93">
        <v>4418275</v>
      </c>
    </row>
    <row r="32" spans="1:7" ht="9.75" customHeight="1">
      <c r="A32" s="28" t="s">
        <v>3</v>
      </c>
      <c r="B32" s="27" t="s">
        <v>24</v>
      </c>
      <c r="C32" s="27" t="s">
        <v>24</v>
      </c>
      <c r="D32" s="60" t="s">
        <v>24</v>
      </c>
      <c r="E32" s="27" t="s">
        <v>24</v>
      </c>
      <c r="F32" s="27" t="s">
        <v>24</v>
      </c>
      <c r="G32" s="94">
        <f>+G30+G31</f>
        <v>13572468</v>
      </c>
    </row>
    <row r="33" spans="1:7" ht="19.5" customHeight="1">
      <c r="A33" s="95"/>
      <c r="B33" s="96"/>
      <c r="C33" s="96"/>
      <c r="D33" s="96"/>
      <c r="E33" s="96"/>
      <c r="F33" s="96"/>
      <c r="G33" s="97"/>
    </row>
    <row r="34" spans="1:7" ht="9.75" customHeight="1">
      <c r="A34" s="16" t="s">
        <v>43</v>
      </c>
      <c r="B34" s="98"/>
      <c r="C34" s="98"/>
      <c r="D34" s="98"/>
      <c r="E34" s="98"/>
      <c r="F34" s="98"/>
      <c r="G34" s="98"/>
    </row>
    <row r="35" spans="1:7" ht="9">
      <c r="A35" s="16"/>
      <c r="B35" s="98"/>
      <c r="C35" s="98"/>
      <c r="D35" s="98"/>
      <c r="E35" s="98"/>
      <c r="F35" s="98"/>
      <c r="G35" s="98"/>
    </row>
    <row r="36" spans="1:7" ht="9">
      <c r="A36" s="16"/>
      <c r="B36" s="98"/>
      <c r="C36" s="98"/>
      <c r="D36" s="98"/>
      <c r="E36" s="98"/>
      <c r="F36" s="98"/>
      <c r="G36" s="98"/>
    </row>
    <row r="37" spans="1:7" ht="9">
      <c r="A37" s="16"/>
      <c r="B37" s="98"/>
      <c r="C37" s="98"/>
      <c r="D37" s="98"/>
      <c r="E37" s="98"/>
      <c r="F37" s="98"/>
      <c r="G37" s="98"/>
    </row>
    <row r="38" spans="1:7" ht="9">
      <c r="A38" s="16"/>
      <c r="B38" s="98"/>
      <c r="C38" s="98"/>
      <c r="D38" s="98"/>
      <c r="E38" s="98"/>
      <c r="F38" s="98"/>
      <c r="G38" s="98"/>
    </row>
    <row r="39" spans="1:7" ht="9">
      <c r="A39" s="16"/>
      <c r="B39" s="98"/>
      <c r="C39" s="98"/>
      <c r="D39" s="98"/>
      <c r="E39" s="98"/>
      <c r="F39" s="98"/>
      <c r="G39" s="98"/>
    </row>
    <row r="40" spans="1:7" ht="9">
      <c r="A40" s="35"/>
      <c r="B40" s="99"/>
      <c r="C40" s="99"/>
      <c r="D40" s="99"/>
      <c r="E40" s="99"/>
      <c r="F40" s="99"/>
      <c r="G40" s="99"/>
    </row>
    <row r="41" spans="1:7" ht="19.5" customHeight="1">
      <c r="A41" s="100"/>
      <c r="B41" s="101"/>
      <c r="C41" s="101"/>
      <c r="D41" s="101"/>
      <c r="E41" s="101"/>
      <c r="F41" s="101"/>
      <c r="G41" s="67"/>
    </row>
    <row r="42" spans="1:7" ht="9">
      <c r="A42" s="16"/>
      <c r="B42" s="34"/>
      <c r="C42" s="34"/>
      <c r="D42" s="34"/>
      <c r="E42" s="34"/>
      <c r="F42" s="34"/>
      <c r="G42" s="34"/>
    </row>
    <row r="43" spans="1:7" ht="9">
      <c r="A43" s="16"/>
      <c r="B43" s="34"/>
      <c r="C43" s="34"/>
      <c r="D43" s="34"/>
      <c r="E43" s="34"/>
      <c r="F43" s="34"/>
      <c r="G43" s="34"/>
    </row>
    <row r="44" spans="1:7" ht="9">
      <c r="A44" s="16"/>
      <c r="B44" s="34"/>
      <c r="C44" s="34"/>
      <c r="D44" s="34"/>
      <c r="E44" s="34"/>
      <c r="F44" s="34"/>
      <c r="G44" s="34"/>
    </row>
    <row r="45" spans="1:7" ht="9">
      <c r="A45" s="16"/>
      <c r="B45" s="34"/>
      <c r="C45" s="34"/>
      <c r="D45" s="34"/>
      <c r="E45" s="34"/>
      <c r="F45" s="34"/>
      <c r="G45" s="34"/>
    </row>
    <row r="46" spans="1:7" ht="9">
      <c r="A46" s="16"/>
      <c r="B46" s="34"/>
      <c r="C46" s="34"/>
      <c r="D46" s="34"/>
      <c r="E46" s="34"/>
      <c r="F46" s="34"/>
      <c r="G46" s="34"/>
    </row>
    <row r="47" spans="1:7" ht="9">
      <c r="A47" s="16"/>
      <c r="B47" s="34"/>
      <c r="C47" s="34"/>
      <c r="D47" s="34"/>
      <c r="E47" s="34"/>
      <c r="F47" s="34"/>
      <c r="G47" s="34"/>
    </row>
    <row r="48" spans="1:7" ht="9">
      <c r="A48" s="35"/>
      <c r="B48" s="34"/>
      <c r="C48" s="34"/>
      <c r="D48" s="34"/>
      <c r="E48" s="34"/>
      <c r="F48" s="34"/>
      <c r="G48" s="34"/>
    </row>
    <row r="49" spans="1:7" ht="9">
      <c r="A49" s="13"/>
      <c r="B49" s="9"/>
      <c r="C49" s="9"/>
      <c r="D49" s="9"/>
      <c r="E49" s="9"/>
      <c r="F49" s="9"/>
      <c r="G49" s="9"/>
    </row>
  </sheetData>
  <mergeCells count="8">
    <mergeCell ref="A5:A8"/>
    <mergeCell ref="G6:G8"/>
    <mergeCell ref="B6:B8"/>
    <mergeCell ref="B5:G5"/>
    <mergeCell ref="C6:C8"/>
    <mergeCell ref="E6:E8"/>
    <mergeCell ref="F6:F8"/>
    <mergeCell ref="D6:D8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M14" sqref="M14"/>
    </sheetView>
  </sheetViews>
  <sheetFormatPr defaultColWidth="9.33203125" defaultRowHeight="11.25"/>
  <cols>
    <col min="1" max="1" width="19.83203125" style="2" customWidth="1"/>
    <col min="2" max="6" width="10.33203125" style="2" customWidth="1"/>
    <col min="7" max="11" width="6.33203125" style="2" customWidth="1"/>
    <col min="12" max="16384" width="9.33203125" style="2" customWidth="1"/>
  </cols>
  <sheetData>
    <row r="1" ht="15" customHeight="1"/>
    <row r="2" spans="1:8" s="4" customFormat="1" ht="15" customHeight="1">
      <c r="A2" s="15" t="s">
        <v>342</v>
      </c>
      <c r="B2" s="3"/>
      <c r="C2" s="3"/>
      <c r="D2" s="3"/>
      <c r="E2" s="3"/>
      <c r="F2" s="3"/>
      <c r="G2" s="3"/>
      <c r="H2" s="3"/>
    </row>
    <row r="3" spans="1:8" s="4" customFormat="1" ht="15" customHeight="1">
      <c r="A3" s="15"/>
      <c r="B3" s="3"/>
      <c r="C3" s="3"/>
      <c r="D3" s="3"/>
      <c r="E3" s="3"/>
      <c r="F3" s="3"/>
      <c r="G3" s="3"/>
      <c r="H3" s="3"/>
    </row>
    <row r="4" spans="1:11" ht="15" customHeight="1">
      <c r="A4" s="102"/>
      <c r="B4" s="103"/>
      <c r="C4" s="103"/>
      <c r="D4" s="103"/>
      <c r="E4" s="103"/>
      <c r="F4" s="103"/>
      <c r="G4" s="103"/>
      <c r="H4" s="103"/>
      <c r="I4" s="52"/>
      <c r="J4" s="52"/>
      <c r="K4" s="52"/>
    </row>
    <row r="5" spans="1:11" ht="23.25" customHeight="1">
      <c r="A5" s="509" t="s">
        <v>411</v>
      </c>
      <c r="B5" s="507" t="s">
        <v>36</v>
      </c>
      <c r="C5" s="507"/>
      <c r="D5" s="507"/>
      <c r="E5" s="507"/>
      <c r="F5" s="507"/>
      <c r="G5" s="507" t="s">
        <v>5</v>
      </c>
      <c r="H5" s="507"/>
      <c r="I5" s="507"/>
      <c r="J5" s="507"/>
      <c r="K5" s="507"/>
    </row>
    <row r="6" spans="1:11" ht="29.25" customHeight="1">
      <c r="A6" s="573"/>
      <c r="B6" s="104">
        <v>1999</v>
      </c>
      <c r="C6" s="104">
        <v>2000</v>
      </c>
      <c r="D6" s="104">
        <v>2001</v>
      </c>
      <c r="E6" s="104" t="s">
        <v>69</v>
      </c>
      <c r="F6" s="104" t="s">
        <v>70</v>
      </c>
      <c r="G6" s="104">
        <v>1999</v>
      </c>
      <c r="H6" s="104">
        <v>2000</v>
      </c>
      <c r="I6" s="104">
        <v>2001</v>
      </c>
      <c r="J6" s="105" t="s">
        <v>69</v>
      </c>
      <c r="K6" s="105" t="s">
        <v>70</v>
      </c>
    </row>
    <row r="7" spans="1:11" s="56" customFormat="1" ht="19.5" customHeight="1">
      <c r="A7" s="574" t="s">
        <v>71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</row>
    <row r="8" spans="1:11" ht="9.75" customHeight="1">
      <c r="A8" s="16" t="s">
        <v>72</v>
      </c>
      <c r="B8" s="10">
        <v>877433</v>
      </c>
      <c r="C8" s="89">
        <v>712902</v>
      </c>
      <c r="D8" s="89">
        <v>734356.05</v>
      </c>
      <c r="E8" s="89">
        <v>1092818.7</v>
      </c>
      <c r="F8" s="89">
        <v>987702.85</v>
      </c>
      <c r="G8" s="22">
        <v>39.6</v>
      </c>
      <c r="H8" s="25">
        <v>30.26</v>
      </c>
      <c r="I8" s="25">
        <f>+(D8/$D$11)*100</f>
        <v>29.453262393301088</v>
      </c>
      <c r="J8" s="25">
        <f>+(E8/$E$11)*100</f>
        <v>37.74195801381938</v>
      </c>
      <c r="K8" s="25">
        <f>+(F8/$F$11)*100</f>
        <v>39.40305033703015</v>
      </c>
    </row>
    <row r="9" spans="1:11" ht="9.75" customHeight="1">
      <c r="A9" s="16" t="s">
        <v>73</v>
      </c>
      <c r="B9" s="10">
        <v>723050</v>
      </c>
      <c r="C9" s="89">
        <v>1313278</v>
      </c>
      <c r="D9" s="89">
        <v>1560861.54</v>
      </c>
      <c r="E9" s="89">
        <v>1649282.06</v>
      </c>
      <c r="F9" s="89">
        <v>1393282.13</v>
      </c>
      <c r="G9" s="22">
        <v>32.7</v>
      </c>
      <c r="H9" s="25">
        <v>55.74</v>
      </c>
      <c r="I9" s="25">
        <f>+(D9/$D$11)*100</f>
        <v>62.60241812841607</v>
      </c>
      <c r="J9" s="25">
        <f>+(E9/$E$11)*100</f>
        <v>56.96016572690926</v>
      </c>
      <c r="K9" s="25">
        <f>+(F9/$F$11)*100</f>
        <v>55.58307936650642</v>
      </c>
    </row>
    <row r="10" spans="1:11" ht="9.75" customHeight="1">
      <c r="A10" s="16" t="s">
        <v>74</v>
      </c>
      <c r="B10" s="10">
        <v>612025</v>
      </c>
      <c r="C10" s="89">
        <v>329996</v>
      </c>
      <c r="D10" s="89">
        <v>198075.14</v>
      </c>
      <c r="E10" s="89">
        <v>153400.05</v>
      </c>
      <c r="F10" s="89">
        <v>125680.98</v>
      </c>
      <c r="G10" s="22">
        <v>27.7</v>
      </c>
      <c r="H10" s="25">
        <v>14.01</v>
      </c>
      <c r="I10" s="25">
        <f>+(D10/$D$11)*100</f>
        <v>7.944319478282841</v>
      </c>
      <c r="J10" s="25">
        <f>+(E10/$E$11)*100</f>
        <v>5.297876259271362</v>
      </c>
      <c r="K10" s="25">
        <f>+(F10/$F$11)*100</f>
        <v>5.013870296463434</v>
      </c>
    </row>
    <row r="11" spans="1:11" ht="9.75" customHeight="1">
      <c r="A11" s="35" t="s">
        <v>75</v>
      </c>
      <c r="B11" s="31">
        <v>2212508</v>
      </c>
      <c r="C11" s="31">
        <v>2356176</v>
      </c>
      <c r="D11" s="106">
        <v>2493292.73</v>
      </c>
      <c r="E11" s="106">
        <v>2895500.81</v>
      </c>
      <c r="F11" s="106">
        <v>2506665.96</v>
      </c>
      <c r="G11" s="30">
        <v>100</v>
      </c>
      <c r="H11" s="81">
        <v>100</v>
      </c>
      <c r="I11" s="81">
        <f>+(D11/$D$11)*100</f>
        <v>100</v>
      </c>
      <c r="J11" s="81">
        <f>+(E11/$E$11)*100</f>
        <v>100</v>
      </c>
      <c r="K11" s="81">
        <f>+(F11/$F$11)*100</f>
        <v>100</v>
      </c>
    </row>
    <row r="12" spans="1:11" s="56" customFormat="1" ht="19.5" customHeight="1">
      <c r="A12" s="572" t="s">
        <v>0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</row>
    <row r="13" spans="1:11" s="70" customFormat="1" ht="9.75" customHeight="1">
      <c r="A13" s="16" t="s">
        <v>72</v>
      </c>
      <c r="B13" s="10">
        <v>255617</v>
      </c>
      <c r="C13" s="89">
        <v>273959</v>
      </c>
      <c r="D13" s="89">
        <v>347062</v>
      </c>
      <c r="E13" s="89">
        <v>379930</v>
      </c>
      <c r="F13" s="89">
        <v>372030</v>
      </c>
      <c r="G13" s="22">
        <v>4.5</v>
      </c>
      <c r="H13" s="25">
        <v>4.39</v>
      </c>
      <c r="I13" s="25">
        <f>+(D13/$D$16)*100</f>
        <v>5.210437028029245</v>
      </c>
      <c r="J13" s="25">
        <f>+(E13/$E$16)*100</f>
        <v>5.577992351457123</v>
      </c>
      <c r="K13" s="25">
        <f>+(F13/$F$16)*100</f>
        <v>5.238621069555674</v>
      </c>
    </row>
    <row r="14" spans="1:11" ht="9.75" customHeight="1">
      <c r="A14" s="16" t="s">
        <v>73</v>
      </c>
      <c r="B14" s="10">
        <v>2579505</v>
      </c>
      <c r="C14" s="89">
        <v>2869228</v>
      </c>
      <c r="D14" s="89">
        <v>3284390</v>
      </c>
      <c r="E14" s="89">
        <v>3343693</v>
      </c>
      <c r="F14" s="89">
        <v>3447071</v>
      </c>
      <c r="G14" s="22">
        <v>45.4</v>
      </c>
      <c r="H14" s="25">
        <v>45.99</v>
      </c>
      <c r="I14" s="25">
        <f>+(D14/$D$16)*100</f>
        <v>49.308501854103795</v>
      </c>
      <c r="J14" s="25">
        <f>+(E14/$E$16)*100</f>
        <v>49.09086931703398</v>
      </c>
      <c r="K14" s="25">
        <f>+(F14/$F$16)*100</f>
        <v>48.53882420464572</v>
      </c>
    </row>
    <row r="15" spans="1:11" ht="9.75" customHeight="1">
      <c r="A15" s="16" t="s">
        <v>74</v>
      </c>
      <c r="B15" s="10">
        <v>2848912</v>
      </c>
      <c r="C15" s="89">
        <v>3095849</v>
      </c>
      <c r="D15" s="89">
        <v>3029448</v>
      </c>
      <c r="E15" s="89">
        <v>3087609</v>
      </c>
      <c r="F15" s="89">
        <v>3282577</v>
      </c>
      <c r="G15" s="22">
        <v>50.1</v>
      </c>
      <c r="H15" s="25">
        <v>49.62</v>
      </c>
      <c r="I15" s="25">
        <f>+(D15/$D$16)*100</f>
        <v>45.48106111786696</v>
      </c>
      <c r="J15" s="25">
        <f>+(E15/$E$16)*100</f>
        <v>45.331138331508896</v>
      </c>
      <c r="K15" s="25">
        <f>+(F15/$F$16)*100</f>
        <v>46.22255472579861</v>
      </c>
    </row>
    <row r="16" spans="1:11" ht="9.75" customHeight="1">
      <c r="A16" s="35" t="s">
        <v>75</v>
      </c>
      <c r="B16" s="31">
        <v>5684034</v>
      </c>
      <c r="C16" s="106">
        <v>6239036</v>
      </c>
      <c r="D16" s="106">
        <v>6660900</v>
      </c>
      <c r="E16" s="106">
        <v>6811232</v>
      </c>
      <c r="F16" s="106">
        <v>7101678</v>
      </c>
      <c r="G16" s="30">
        <v>100</v>
      </c>
      <c r="H16" s="81">
        <v>100</v>
      </c>
      <c r="I16" s="81">
        <f>+(D16/$D$16)*100</f>
        <v>100</v>
      </c>
      <c r="J16" s="81">
        <f>+(E16/$E$16)*100</f>
        <v>100</v>
      </c>
      <c r="K16" s="81">
        <f>+(F16/$F$16)*100</f>
        <v>100</v>
      </c>
    </row>
    <row r="17" spans="1:11" s="56" customFormat="1" ht="19.5" customHeight="1">
      <c r="A17" s="572" t="s">
        <v>53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9.75" customHeight="1">
      <c r="A18" s="16" t="s">
        <v>72</v>
      </c>
      <c r="B18" s="18">
        <v>1133050</v>
      </c>
      <c r="C18" s="18">
        <v>986861</v>
      </c>
      <c r="D18" s="18">
        <f>+D8+D13</f>
        <v>1081418.05</v>
      </c>
      <c r="E18" s="107">
        <f>+E8+E13</f>
        <v>1472748.7</v>
      </c>
      <c r="F18" s="107">
        <f>+F8+F13</f>
        <v>1359732.85</v>
      </c>
      <c r="G18" s="22">
        <v>14.3</v>
      </c>
      <c r="H18" s="25">
        <v>11.48</v>
      </c>
      <c r="I18" s="25">
        <f>+(D18/$D$21)*100</f>
        <v>11.813363361424443</v>
      </c>
      <c r="J18" s="25">
        <f>+(E18/$E$21)*100</f>
        <v>15.1724450319963</v>
      </c>
      <c r="K18" s="2">
        <f>+(F18/$F$21)*100</f>
        <v>14.1515838281876</v>
      </c>
    </row>
    <row r="19" spans="1:11" ht="9.75" customHeight="1">
      <c r="A19" s="16" t="s">
        <v>73</v>
      </c>
      <c r="B19" s="18">
        <v>3302555</v>
      </c>
      <c r="C19" s="18">
        <v>4182506</v>
      </c>
      <c r="D19" s="18">
        <f aca="true" t="shared" si="0" ref="D19:F21">+D9+D14</f>
        <v>4845251.54</v>
      </c>
      <c r="E19" s="107">
        <f t="shared" si="0"/>
        <v>4992975.0600000005</v>
      </c>
      <c r="F19" s="107">
        <f t="shared" si="0"/>
        <v>4840353.13</v>
      </c>
      <c r="G19" s="22">
        <v>41.9</v>
      </c>
      <c r="H19" s="25">
        <v>48.66</v>
      </c>
      <c r="I19" s="25">
        <f>+(D19/$D$21)*100</f>
        <v>52.929315373940135</v>
      </c>
      <c r="J19" s="25">
        <f>+(E19/$E$21)*100</f>
        <v>51.43826617805091</v>
      </c>
      <c r="K19" s="2">
        <f>+(F19/$F$21)*100</f>
        <v>50.376559687607184</v>
      </c>
    </row>
    <row r="20" spans="1:11" ht="9.75" customHeight="1">
      <c r="A20" s="16" t="s">
        <v>74</v>
      </c>
      <c r="B20" s="18">
        <v>3460937</v>
      </c>
      <c r="C20" s="18">
        <v>3425845</v>
      </c>
      <c r="D20" s="31">
        <f t="shared" si="0"/>
        <v>3227523.14</v>
      </c>
      <c r="E20" s="107">
        <f t="shared" si="0"/>
        <v>3241009.05</v>
      </c>
      <c r="F20" s="107">
        <f t="shared" si="0"/>
        <v>3408257.98</v>
      </c>
      <c r="G20" s="22">
        <v>43.8</v>
      </c>
      <c r="H20" s="25">
        <v>39.86</v>
      </c>
      <c r="I20" s="25">
        <f>+(D20/$D$21)*100</f>
        <v>35.25732126463542</v>
      </c>
      <c r="J20" s="25">
        <f>+(E20/$E$21)*100</f>
        <v>33.38928878995279</v>
      </c>
      <c r="K20" s="2">
        <f>+(F20/$F$21)*100</f>
        <v>35.47185648420521</v>
      </c>
    </row>
    <row r="21" spans="1:11" s="1" customFormat="1" ht="9.75" customHeight="1">
      <c r="A21" s="35" t="s">
        <v>75</v>
      </c>
      <c r="B21" s="31">
        <v>7896542</v>
      </c>
      <c r="C21" s="31">
        <v>8595212</v>
      </c>
      <c r="D21" s="31">
        <f t="shared" si="0"/>
        <v>9154192.73</v>
      </c>
      <c r="E21" s="91">
        <f t="shared" si="0"/>
        <v>9706732.81</v>
      </c>
      <c r="F21" s="91">
        <f t="shared" si="0"/>
        <v>9608343.96</v>
      </c>
      <c r="G21" s="81">
        <v>100</v>
      </c>
      <c r="H21" s="81">
        <v>100</v>
      </c>
      <c r="I21" s="81">
        <f>+(D21/$D$21)*100</f>
        <v>100</v>
      </c>
      <c r="J21" s="81">
        <f>+(E21/$E$21)*100</f>
        <v>100</v>
      </c>
      <c r="K21" s="1">
        <f>+(F21/$F$21)*100</f>
        <v>100</v>
      </c>
    </row>
    <row r="22" spans="1:11" ht="9" customHeight="1">
      <c r="A22" s="14"/>
      <c r="B22" s="11"/>
      <c r="C22" s="11"/>
      <c r="D22" s="11"/>
      <c r="E22" s="11"/>
      <c r="F22" s="11"/>
      <c r="G22" s="23"/>
      <c r="H22" s="23"/>
      <c r="I22" s="23"/>
      <c r="J22" s="23"/>
      <c r="K22" s="52"/>
    </row>
    <row r="23" spans="1:10" ht="9.75" customHeight="1">
      <c r="A23" s="75" t="s">
        <v>14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9.75" customHeight="1">
      <c r="A24" s="75" t="s">
        <v>76</v>
      </c>
      <c r="B24" s="75"/>
      <c r="C24" s="75"/>
      <c r="D24" s="75"/>
      <c r="E24" s="75"/>
      <c r="F24" s="75"/>
      <c r="G24" s="75"/>
      <c r="H24" s="75"/>
      <c r="I24" s="75"/>
      <c r="J24" s="75"/>
    </row>
  </sheetData>
  <mergeCells count="6">
    <mergeCell ref="A12:K12"/>
    <mergeCell ref="A17:K17"/>
    <mergeCell ref="A5:A6"/>
    <mergeCell ref="B5:F5"/>
    <mergeCell ref="G5:K5"/>
    <mergeCell ref="A7:K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7">
      <selection activeCell="F27" sqref="F27"/>
    </sheetView>
  </sheetViews>
  <sheetFormatPr defaultColWidth="9.33203125" defaultRowHeight="11.25"/>
  <cols>
    <col min="1" max="1" width="20.33203125" style="2" customWidth="1"/>
    <col min="2" max="2" width="9.83203125" style="2" customWidth="1"/>
    <col min="3" max="5" width="9.5" style="2" customWidth="1"/>
    <col min="6" max="6" width="10.33203125" style="2" customWidth="1"/>
    <col min="7" max="7" width="7.5" style="2" customWidth="1"/>
    <col min="8" max="8" width="7.66015625" style="2" customWidth="1"/>
    <col min="9" max="11" width="8.33203125" style="2" customWidth="1"/>
    <col min="12" max="16384" width="9.33203125" style="2" customWidth="1"/>
  </cols>
  <sheetData>
    <row r="1" ht="15" customHeight="1"/>
    <row r="2" spans="1:9" s="4" customFormat="1" ht="15" customHeight="1">
      <c r="A2" s="15" t="s">
        <v>343</v>
      </c>
      <c r="B2" s="3"/>
      <c r="C2" s="3"/>
      <c r="D2" s="3"/>
      <c r="E2" s="3"/>
      <c r="F2" s="3"/>
      <c r="G2" s="3"/>
      <c r="H2" s="3"/>
      <c r="I2" s="3"/>
    </row>
    <row r="3" spans="1:9" s="4" customFormat="1" ht="15" customHeight="1">
      <c r="A3" s="15"/>
      <c r="B3" s="3"/>
      <c r="C3" s="3"/>
      <c r="D3" s="3"/>
      <c r="E3" s="3"/>
      <c r="F3" s="3"/>
      <c r="G3" s="3"/>
      <c r="H3" s="3"/>
      <c r="I3" s="3"/>
    </row>
    <row r="4" spans="1:11" ht="15" customHeight="1">
      <c r="A4" s="102"/>
      <c r="B4" s="103"/>
      <c r="C4" s="103"/>
      <c r="D4" s="103"/>
      <c r="E4" s="103"/>
      <c r="F4" s="103"/>
      <c r="G4" s="103"/>
      <c r="H4" s="103"/>
      <c r="I4" s="103"/>
      <c r="J4" s="52"/>
      <c r="K4" s="52"/>
    </row>
    <row r="5" spans="1:11" ht="28.5" customHeight="1">
      <c r="A5" s="509" t="s">
        <v>77</v>
      </c>
      <c r="B5" s="507" t="s">
        <v>36</v>
      </c>
      <c r="C5" s="507"/>
      <c r="D5" s="507"/>
      <c r="E5" s="507"/>
      <c r="F5" s="507"/>
      <c r="G5" s="507" t="s">
        <v>78</v>
      </c>
      <c r="H5" s="507"/>
      <c r="I5" s="507"/>
      <c r="J5" s="507"/>
      <c r="K5" s="507"/>
    </row>
    <row r="6" spans="1:11" ht="23.25" customHeight="1">
      <c r="A6" s="573"/>
      <c r="B6" s="486">
        <v>1999</v>
      </c>
      <c r="C6" s="104">
        <v>2000</v>
      </c>
      <c r="D6" s="104">
        <v>2001</v>
      </c>
      <c r="E6" s="104" t="s">
        <v>69</v>
      </c>
      <c r="F6" s="104" t="s">
        <v>70</v>
      </c>
      <c r="G6" s="486">
        <v>1999</v>
      </c>
      <c r="H6" s="104">
        <v>2000</v>
      </c>
      <c r="I6" s="104">
        <v>2001</v>
      </c>
      <c r="J6" s="104" t="s">
        <v>69</v>
      </c>
      <c r="K6" s="104" t="s">
        <v>70</v>
      </c>
    </row>
    <row r="7" spans="1:11" s="56" customFormat="1" ht="19.5" customHeight="1">
      <c r="A7" s="26" t="s">
        <v>71</v>
      </c>
      <c r="B7" s="66"/>
      <c r="C7" s="66"/>
      <c r="D7" s="67"/>
      <c r="E7" s="67"/>
      <c r="F7" s="66"/>
      <c r="G7" s="66"/>
      <c r="H7" s="66"/>
      <c r="I7" s="66"/>
      <c r="J7" s="67"/>
      <c r="K7" s="67"/>
    </row>
    <row r="8" spans="1:11" ht="9.75" customHeight="1">
      <c r="A8" s="16" t="s">
        <v>79</v>
      </c>
      <c r="B8" s="10">
        <v>1942471</v>
      </c>
      <c r="C8" s="10">
        <v>2081582</v>
      </c>
      <c r="D8" s="10">
        <v>2071572.09</v>
      </c>
      <c r="E8" s="10">
        <v>2358704.3</v>
      </c>
      <c r="F8" s="10">
        <v>2074644.63</v>
      </c>
      <c r="G8" s="22">
        <f>+(B8/B10)*100</f>
        <v>87.79498198424594</v>
      </c>
      <c r="H8" s="22">
        <f>+(C8/C10)*100</f>
        <v>88.34577722547043</v>
      </c>
      <c r="I8" s="22">
        <f>+(D8/D10)*100</f>
        <v>83.08579514447949</v>
      </c>
      <c r="J8" s="22">
        <f>+(E8/E10)*100</f>
        <v>81.46101330222041</v>
      </c>
      <c r="K8" s="22">
        <f>+(F8/F10)*100</f>
        <v>82.76510165718291</v>
      </c>
    </row>
    <row r="9" spans="1:11" ht="9.75" customHeight="1">
      <c r="A9" s="16" t="s">
        <v>80</v>
      </c>
      <c r="B9" s="10">
        <v>270037</v>
      </c>
      <c r="C9" s="10">
        <v>274594</v>
      </c>
      <c r="D9" s="10">
        <v>421720.64</v>
      </c>
      <c r="E9" s="10">
        <v>536796.51</v>
      </c>
      <c r="F9" s="10">
        <v>432021.33</v>
      </c>
      <c r="G9" s="22">
        <f>+(B9/B10)*100</f>
        <v>12.205018015754067</v>
      </c>
      <c r="H9" s="22">
        <f>+(C9/C10)*100</f>
        <v>11.654222774529577</v>
      </c>
      <c r="I9" s="22">
        <f>+(D9/D10)*100</f>
        <v>16.914204855520516</v>
      </c>
      <c r="J9" s="22">
        <f>+(E9/E10)*100</f>
        <v>18.53898669777958</v>
      </c>
      <c r="K9" s="22">
        <f>+(F9/F10)*100</f>
        <v>17.234898342817086</v>
      </c>
    </row>
    <row r="10" spans="1:11" ht="9.75" customHeight="1">
      <c r="A10" s="79" t="s">
        <v>3</v>
      </c>
      <c r="B10" s="31">
        <v>2212508</v>
      </c>
      <c r="C10" s="31">
        <v>2356176</v>
      </c>
      <c r="D10" s="80">
        <v>2493292.73</v>
      </c>
      <c r="E10" s="80">
        <v>2895500.81</v>
      </c>
      <c r="F10" s="80">
        <v>2506665.96</v>
      </c>
      <c r="G10" s="30">
        <f>+G8+G9</f>
        <v>100</v>
      </c>
      <c r="H10" s="30">
        <f>+H8+H9</f>
        <v>100</v>
      </c>
      <c r="I10" s="30">
        <f>+I8+I9</f>
        <v>100</v>
      </c>
      <c r="J10" s="30">
        <f>+J8+J9</f>
        <v>99.99999999999999</v>
      </c>
      <c r="K10" s="30">
        <f>+K8+K9</f>
        <v>100</v>
      </c>
    </row>
    <row r="11" spans="1:11" s="56" customFormat="1" ht="19.5" customHeight="1">
      <c r="A11" s="572" t="s">
        <v>0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</row>
    <row r="12" spans="1:11" ht="9.75" customHeight="1">
      <c r="A12" s="16" t="s">
        <v>79</v>
      </c>
      <c r="B12" s="18">
        <v>5056416</v>
      </c>
      <c r="C12" s="18">
        <v>5356574</v>
      </c>
      <c r="D12" s="18">
        <v>5919709</v>
      </c>
      <c r="E12" s="18">
        <v>6087757</v>
      </c>
      <c r="F12" s="18">
        <v>6354387</v>
      </c>
      <c r="G12" s="22">
        <f>+(B12/B14)*100</f>
        <v>88.95822931389925</v>
      </c>
      <c r="H12" s="22">
        <f>+(C12/C14)*100</f>
        <v>85.85579567099789</v>
      </c>
      <c r="I12" s="22">
        <f>+(D12/D14)*100</f>
        <v>88.87250972090858</v>
      </c>
      <c r="J12" s="22">
        <f>+(E12/E14)*100</f>
        <v>89.37820646837459</v>
      </c>
      <c r="K12" s="22">
        <f>+(F12/F14)*100</f>
        <v>89.47726157113854</v>
      </c>
    </row>
    <row r="13" spans="1:11" ht="9.75" customHeight="1">
      <c r="A13" s="16" t="s">
        <v>80</v>
      </c>
      <c r="B13" s="10">
        <v>627618</v>
      </c>
      <c r="C13" s="10">
        <v>882462</v>
      </c>
      <c r="D13" s="10">
        <v>741191</v>
      </c>
      <c r="E13" s="10">
        <v>723475</v>
      </c>
      <c r="F13" s="10">
        <v>747291</v>
      </c>
      <c r="G13" s="22">
        <f>+(B13/B14)*100</f>
        <v>11.041770686100753</v>
      </c>
      <c r="H13" s="22">
        <f>+(C13/C14)*100</f>
        <v>14.144204329002108</v>
      </c>
      <c r="I13" s="22">
        <f>+(D13/D14)*100</f>
        <v>11.127490279091413</v>
      </c>
      <c r="J13" s="22">
        <f>+(E13/E14)*100</f>
        <v>10.621793531625409</v>
      </c>
      <c r="K13" s="22">
        <f>+(F13/F14)*100</f>
        <v>10.52273842886146</v>
      </c>
    </row>
    <row r="14" spans="1:11" ht="9.75" customHeight="1">
      <c r="A14" s="79" t="s">
        <v>3</v>
      </c>
      <c r="B14" s="31">
        <v>5684034</v>
      </c>
      <c r="C14" s="31">
        <v>6239036</v>
      </c>
      <c r="D14" s="31">
        <v>6660900</v>
      </c>
      <c r="E14" s="31">
        <v>6811232</v>
      </c>
      <c r="F14" s="31">
        <v>7101678</v>
      </c>
      <c r="G14" s="30">
        <f>+G12+G13</f>
        <v>100</v>
      </c>
      <c r="H14" s="30">
        <f>+H12+H13</f>
        <v>100</v>
      </c>
      <c r="I14" s="30">
        <f>+I12+I13</f>
        <v>100</v>
      </c>
      <c r="J14" s="30">
        <f>+J12+J13</f>
        <v>100</v>
      </c>
      <c r="K14" s="30">
        <f>+K12+K13</f>
        <v>100</v>
      </c>
    </row>
    <row r="15" spans="1:11" s="56" customFormat="1" ht="19.5" customHeight="1">
      <c r="A15" s="26" t="s">
        <v>53</v>
      </c>
      <c r="B15" s="66"/>
      <c r="C15" s="66"/>
      <c r="D15" s="101"/>
      <c r="E15" s="101"/>
      <c r="F15" s="66"/>
      <c r="G15" s="76"/>
      <c r="H15" s="76"/>
      <c r="I15" s="76"/>
      <c r="J15" s="76"/>
      <c r="K15" s="76"/>
    </row>
    <row r="16" spans="1:11" ht="9.75" customHeight="1">
      <c r="A16" s="16" t="s">
        <v>79</v>
      </c>
      <c r="B16" s="18">
        <v>6998887</v>
      </c>
      <c r="C16" s="18">
        <v>7438156</v>
      </c>
      <c r="D16" s="18">
        <f aca="true" t="shared" si="0" ref="D16:F18">+D8+D12</f>
        <v>7991281.09</v>
      </c>
      <c r="E16" s="18">
        <f t="shared" si="0"/>
        <v>8446461.3</v>
      </c>
      <c r="F16" s="18">
        <f t="shared" si="0"/>
        <v>8429031.629999999</v>
      </c>
      <c r="G16" s="22">
        <f>+(B16/B18)*100</f>
        <v>88.63230259523725</v>
      </c>
      <c r="H16" s="22">
        <f>+(C16/C18)*100</f>
        <v>86.53836577852879</v>
      </c>
      <c r="I16" s="22">
        <f>+(D16/D18)*100</f>
        <v>87.2964042346528</v>
      </c>
      <c r="J16" s="22">
        <f>+(E16/E18)*100</f>
        <v>87.0165220917418</v>
      </c>
      <c r="K16" s="22">
        <f>+(F16/F18)*100</f>
        <v>87.72616452003034</v>
      </c>
    </row>
    <row r="17" spans="1:11" ht="9.75" customHeight="1">
      <c r="A17" s="16" t="s">
        <v>80</v>
      </c>
      <c r="B17" s="18">
        <v>897655</v>
      </c>
      <c r="C17" s="18">
        <v>1157056</v>
      </c>
      <c r="D17" s="18">
        <f t="shared" si="0"/>
        <v>1162911.6400000001</v>
      </c>
      <c r="E17" s="18">
        <f t="shared" si="0"/>
        <v>1260271.51</v>
      </c>
      <c r="F17" s="18">
        <f t="shared" si="0"/>
        <v>1179312.33</v>
      </c>
      <c r="G17" s="22">
        <f>+(B17/B18)*100</f>
        <v>11.367697404762742</v>
      </c>
      <c r="H17" s="22">
        <f>+(C17/C18)*100</f>
        <v>13.461634221471211</v>
      </c>
      <c r="I17" s="22">
        <f>+(D17/D18)*100</f>
        <v>12.703595765347186</v>
      </c>
      <c r="J17" s="22">
        <f>+(E17/E18)*100</f>
        <v>12.983477908258195</v>
      </c>
      <c r="K17" s="22">
        <f>+(F17/F18)*100</f>
        <v>12.27383547996964</v>
      </c>
    </row>
    <row r="18" spans="1:11" s="1" customFormat="1" ht="9.75" customHeight="1">
      <c r="A18" s="79" t="s">
        <v>3</v>
      </c>
      <c r="B18" s="31">
        <v>7896542</v>
      </c>
      <c r="C18" s="31">
        <v>8595212</v>
      </c>
      <c r="D18" s="31">
        <f t="shared" si="0"/>
        <v>9154192.73</v>
      </c>
      <c r="E18" s="31">
        <f t="shared" si="0"/>
        <v>9706732.81</v>
      </c>
      <c r="F18" s="31">
        <f t="shared" si="0"/>
        <v>9608343.96</v>
      </c>
      <c r="G18" s="30">
        <f>+G16+G17</f>
        <v>99.99999999999999</v>
      </c>
      <c r="H18" s="30">
        <f>+H16+H17</f>
        <v>100</v>
      </c>
      <c r="I18" s="30">
        <f>+I16+I17</f>
        <v>99.99999999999999</v>
      </c>
      <c r="J18" s="30">
        <f>+J16+J17</f>
        <v>100</v>
      </c>
      <c r="K18" s="30">
        <f>+K16+K17</f>
        <v>99.99999999999997</v>
      </c>
    </row>
    <row r="19" spans="1:11" ht="9" customHeight="1">
      <c r="A19" s="14"/>
      <c r="B19" s="11"/>
      <c r="C19" s="11"/>
      <c r="D19" s="11"/>
      <c r="E19" s="11"/>
      <c r="F19" s="11"/>
      <c r="G19" s="23"/>
      <c r="H19" s="23"/>
      <c r="I19" s="23"/>
      <c r="J19" s="23"/>
      <c r="K19" s="23"/>
    </row>
    <row r="20" spans="1:9" s="12" customFormat="1" ht="15.75" customHeight="1">
      <c r="A20" s="13" t="s">
        <v>81</v>
      </c>
      <c r="B20" s="9"/>
      <c r="C20" s="9"/>
      <c r="D20" s="9"/>
      <c r="E20" s="9"/>
      <c r="F20" s="9"/>
      <c r="G20" s="9"/>
      <c r="H20" s="9"/>
      <c r="I20" s="9"/>
    </row>
    <row r="21" spans="1:9" s="12" customFormat="1" ht="10.5" customHeight="1">
      <c r="A21" s="13" t="s">
        <v>82</v>
      </c>
      <c r="B21" s="9"/>
      <c r="C21" s="9"/>
      <c r="D21" s="9"/>
      <c r="E21" s="9"/>
      <c r="F21" s="9"/>
      <c r="G21" s="9"/>
      <c r="H21" s="9"/>
      <c r="I21" s="9"/>
    </row>
  </sheetData>
  <mergeCells count="4">
    <mergeCell ref="A5:A6"/>
    <mergeCell ref="B5:F5"/>
    <mergeCell ref="G5:K5"/>
    <mergeCell ref="A11:K11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G15" sqref="G15"/>
    </sheetView>
  </sheetViews>
  <sheetFormatPr defaultColWidth="9.33203125" defaultRowHeight="11.25"/>
  <cols>
    <col min="1" max="1" width="29.83203125" style="2" customWidth="1"/>
    <col min="2" max="2" width="13.66015625" style="2" customWidth="1"/>
    <col min="3" max="3" width="13.66015625" style="0" customWidth="1"/>
    <col min="4" max="6" width="13.66015625" style="2" customWidth="1"/>
    <col min="7" max="7" width="12.33203125" style="2" customWidth="1"/>
    <col min="9" max="16384" width="9.33203125" style="2" customWidth="1"/>
  </cols>
  <sheetData>
    <row r="1" ht="15" customHeight="1"/>
    <row r="2" spans="1:7" s="4" customFormat="1" ht="15" customHeight="1">
      <c r="A2" s="41" t="s">
        <v>344</v>
      </c>
      <c r="B2" s="42"/>
      <c r="D2" s="42"/>
      <c r="E2" s="42"/>
      <c r="F2" s="42"/>
      <c r="G2" s="43"/>
    </row>
    <row r="3" spans="1:7" s="4" customFormat="1" ht="15" customHeight="1">
      <c r="A3" s="41"/>
      <c r="B3" s="42"/>
      <c r="D3" s="42"/>
      <c r="E3" s="42"/>
      <c r="F3" s="42"/>
      <c r="G3" s="43"/>
    </row>
    <row r="4" spans="1:7" s="7" customFormat="1" ht="15" customHeight="1">
      <c r="A4" s="122"/>
      <c r="B4" s="63"/>
      <c r="C4" s="86"/>
      <c r="D4" s="63"/>
      <c r="E4" s="63"/>
      <c r="F4" s="63"/>
      <c r="G4" s="63"/>
    </row>
    <row r="5" spans="1:7" ht="23.25" customHeight="1">
      <c r="A5" s="504" t="s">
        <v>104</v>
      </c>
      <c r="B5" s="575" t="s">
        <v>105</v>
      </c>
      <c r="C5" s="575"/>
      <c r="D5" s="575" t="s">
        <v>329</v>
      </c>
      <c r="E5" s="575"/>
      <c r="F5" s="575" t="s">
        <v>3</v>
      </c>
      <c r="G5" s="575"/>
    </row>
    <row r="6" spans="1:7" ht="28.5" customHeight="1">
      <c r="A6" s="499"/>
      <c r="B6" s="487" t="s">
        <v>325</v>
      </c>
      <c r="C6" s="487" t="s">
        <v>326</v>
      </c>
      <c r="D6" s="487" t="s">
        <v>325</v>
      </c>
      <c r="E6" s="487" t="s">
        <v>326</v>
      </c>
      <c r="F6" s="487" t="s">
        <v>325</v>
      </c>
      <c r="G6" s="487" t="s">
        <v>326</v>
      </c>
    </row>
    <row r="7" spans="1:7" s="56" customFormat="1" ht="30" customHeight="1">
      <c r="A7" s="26" t="s">
        <v>11</v>
      </c>
      <c r="B7" s="66"/>
      <c r="C7" s="66"/>
      <c r="D7" s="66"/>
      <c r="E7" s="66"/>
      <c r="F7" s="123"/>
      <c r="G7" s="123"/>
    </row>
    <row r="8" spans="1:12" ht="9.75" customHeight="1">
      <c r="A8" s="111" t="s">
        <v>1</v>
      </c>
      <c r="B8" s="18">
        <v>18170</v>
      </c>
      <c r="C8" s="18">
        <v>13697</v>
      </c>
      <c r="D8" s="18">
        <v>22937</v>
      </c>
      <c r="E8" s="18">
        <v>17138</v>
      </c>
      <c r="F8" s="18">
        <v>41107</v>
      </c>
      <c r="G8" s="18">
        <v>30835</v>
      </c>
      <c r="I8" s="18"/>
      <c r="J8" s="18"/>
      <c r="K8" s="18"/>
      <c r="L8" s="18"/>
    </row>
    <row r="9" spans="1:12" ht="9.75" customHeight="1">
      <c r="A9" s="16" t="s">
        <v>44</v>
      </c>
      <c r="B9" s="18">
        <v>9328</v>
      </c>
      <c r="C9" s="18">
        <v>9266</v>
      </c>
      <c r="D9" s="18">
        <v>13527</v>
      </c>
      <c r="E9" s="18">
        <v>13270</v>
      </c>
      <c r="F9" s="18">
        <v>22855</v>
      </c>
      <c r="G9" s="18">
        <v>22536</v>
      </c>
      <c r="I9" s="18"/>
      <c r="J9" s="18"/>
      <c r="K9" s="18"/>
      <c r="L9" s="18"/>
    </row>
    <row r="10" spans="1:12" ht="9.75" customHeight="1">
      <c r="A10" s="111" t="s">
        <v>106</v>
      </c>
      <c r="B10" s="18">
        <v>8842</v>
      </c>
      <c r="C10" s="18">
        <v>4431</v>
      </c>
      <c r="D10" s="18">
        <v>9410</v>
      </c>
      <c r="E10" s="18">
        <v>3868</v>
      </c>
      <c r="F10" s="18">
        <v>18252</v>
      </c>
      <c r="G10" s="18">
        <v>8299</v>
      </c>
      <c r="I10" s="18"/>
      <c r="J10" s="18"/>
      <c r="K10" s="18"/>
      <c r="L10" s="18"/>
    </row>
    <row r="11" spans="1:12" s="70" customFormat="1" ht="9.75" customHeight="1">
      <c r="A11" s="16" t="s">
        <v>0</v>
      </c>
      <c r="B11" s="18">
        <v>29546</v>
      </c>
      <c r="C11" s="18">
        <v>26192</v>
      </c>
      <c r="D11" s="18">
        <v>39094</v>
      </c>
      <c r="E11" s="18">
        <v>33454</v>
      </c>
      <c r="F11" s="18">
        <v>68640</v>
      </c>
      <c r="G11" s="18">
        <v>59646</v>
      </c>
      <c r="I11" s="18"/>
      <c r="J11" s="18"/>
      <c r="K11" s="18"/>
      <c r="L11" s="18"/>
    </row>
    <row r="12" spans="1:12" ht="9.75" customHeight="1">
      <c r="A12" s="16" t="s">
        <v>10</v>
      </c>
      <c r="B12" s="27">
        <v>50908</v>
      </c>
      <c r="C12" s="27">
        <v>25209</v>
      </c>
      <c r="D12" s="27">
        <v>54907</v>
      </c>
      <c r="E12" s="27">
        <v>26816</v>
      </c>
      <c r="F12" s="18">
        <v>105815</v>
      </c>
      <c r="G12" s="18">
        <v>52025</v>
      </c>
      <c r="I12" s="18"/>
      <c r="J12" s="18"/>
      <c r="K12" s="18"/>
      <c r="L12" s="18"/>
    </row>
    <row r="13" spans="1:12" ht="9.75" customHeight="1">
      <c r="A13" s="28" t="s">
        <v>3</v>
      </c>
      <c r="B13" s="31">
        <v>98624</v>
      </c>
      <c r="C13" s="31">
        <f>+C8+C11+C12</f>
        <v>65098</v>
      </c>
      <c r="D13" s="31">
        <v>116938</v>
      </c>
      <c r="E13" s="31">
        <f>+E8+E11+E12</f>
        <v>77408</v>
      </c>
      <c r="F13" s="31">
        <v>215562</v>
      </c>
      <c r="G13" s="31">
        <v>142506</v>
      </c>
      <c r="I13" s="18"/>
      <c r="J13" s="18"/>
      <c r="K13" s="18"/>
      <c r="L13" s="18"/>
    </row>
    <row r="14" spans="1:7" s="56" customFormat="1" ht="30" customHeight="1">
      <c r="A14" s="26" t="s">
        <v>34</v>
      </c>
      <c r="B14" s="66"/>
      <c r="C14" s="66"/>
      <c r="D14" s="66"/>
      <c r="E14" s="66"/>
      <c r="F14" s="123"/>
      <c r="G14" s="123"/>
    </row>
    <row r="15" spans="1:12" ht="9.75" customHeight="1">
      <c r="A15" s="111" t="s">
        <v>1</v>
      </c>
      <c r="B15" s="18">
        <v>18512</v>
      </c>
      <c r="C15" s="18">
        <v>14315</v>
      </c>
      <c r="D15" s="18">
        <v>22959</v>
      </c>
      <c r="E15" s="18">
        <v>16916</v>
      </c>
      <c r="F15" s="18">
        <v>41471</v>
      </c>
      <c r="G15" s="18">
        <v>31231</v>
      </c>
      <c r="I15" s="18"/>
      <c r="J15" s="18"/>
      <c r="K15" s="18"/>
      <c r="L15" s="18"/>
    </row>
    <row r="16" spans="1:12" ht="9.75" customHeight="1">
      <c r="A16" s="16" t="s">
        <v>44</v>
      </c>
      <c r="B16" s="18">
        <v>9734</v>
      </c>
      <c r="C16" s="18">
        <v>9674</v>
      </c>
      <c r="D16" s="18">
        <v>12996</v>
      </c>
      <c r="E16" s="18">
        <v>12755</v>
      </c>
      <c r="F16" s="18">
        <v>22730</v>
      </c>
      <c r="G16" s="18">
        <v>22429</v>
      </c>
      <c r="I16" s="18"/>
      <c r="J16" s="18"/>
      <c r="K16" s="18"/>
      <c r="L16" s="18"/>
    </row>
    <row r="17" spans="1:12" ht="9.75" customHeight="1">
      <c r="A17" s="111" t="s">
        <v>106</v>
      </c>
      <c r="B17" s="18">
        <v>8778</v>
      </c>
      <c r="C17" s="18">
        <v>4641</v>
      </c>
      <c r="D17" s="18">
        <v>9963</v>
      </c>
      <c r="E17" s="18">
        <v>4161</v>
      </c>
      <c r="F17" s="18">
        <v>18741</v>
      </c>
      <c r="G17" s="18">
        <v>8802</v>
      </c>
      <c r="I17" s="18"/>
      <c r="J17" s="18"/>
      <c r="K17" s="18"/>
      <c r="L17" s="18"/>
    </row>
    <row r="18" spans="1:12" s="70" customFormat="1" ht="9.75" customHeight="1">
      <c r="A18" s="16" t="s">
        <v>0</v>
      </c>
      <c r="B18" s="18">
        <v>29706</v>
      </c>
      <c r="C18" s="18">
        <v>26099</v>
      </c>
      <c r="D18" s="18">
        <v>46378</v>
      </c>
      <c r="E18" s="18">
        <v>37899</v>
      </c>
      <c r="F18" s="18">
        <v>76084</v>
      </c>
      <c r="G18" s="18">
        <v>63998</v>
      </c>
      <c r="I18" s="18"/>
      <c r="J18" s="18"/>
      <c r="K18" s="18"/>
      <c r="L18" s="18"/>
    </row>
    <row r="19" spans="1:12" ht="9.75" customHeight="1">
      <c r="A19" s="16" t="s">
        <v>10</v>
      </c>
      <c r="B19" s="27">
        <v>51953</v>
      </c>
      <c r="C19" s="27">
        <v>25696</v>
      </c>
      <c r="D19" s="27">
        <v>59194</v>
      </c>
      <c r="E19" s="27">
        <v>29141</v>
      </c>
      <c r="F19" s="18">
        <v>111147</v>
      </c>
      <c r="G19" s="18">
        <v>54837</v>
      </c>
      <c r="I19" s="18"/>
      <c r="J19" s="18"/>
      <c r="K19" s="18"/>
      <c r="L19" s="18"/>
    </row>
    <row r="20" spans="1:12" ht="9.75" customHeight="1">
      <c r="A20" s="28" t="s">
        <v>3</v>
      </c>
      <c r="B20" s="31">
        <v>100171</v>
      </c>
      <c r="C20" s="31">
        <v>66110</v>
      </c>
      <c r="D20" s="31">
        <v>128531</v>
      </c>
      <c r="E20" s="31">
        <v>83956</v>
      </c>
      <c r="F20" s="31">
        <v>228702</v>
      </c>
      <c r="G20" s="31">
        <v>150066</v>
      </c>
      <c r="I20" s="18"/>
      <c r="J20" s="18"/>
      <c r="K20" s="18"/>
      <c r="L20" s="18"/>
    </row>
    <row r="21" spans="1:7" s="56" customFormat="1" ht="30" customHeight="1">
      <c r="A21" s="26" t="s">
        <v>15</v>
      </c>
      <c r="B21" s="66"/>
      <c r="C21" s="66"/>
      <c r="D21" s="66"/>
      <c r="E21" s="66"/>
      <c r="F21" s="123"/>
      <c r="G21" s="123"/>
    </row>
    <row r="22" spans="1:12" ht="9.75" customHeight="1">
      <c r="A22" s="111" t="s">
        <v>1</v>
      </c>
      <c r="B22" s="18">
        <v>16226</v>
      </c>
      <c r="C22" s="10">
        <v>13006</v>
      </c>
      <c r="D22" s="18">
        <v>22647</v>
      </c>
      <c r="E22" s="18">
        <v>16759</v>
      </c>
      <c r="F22" s="18">
        <f aca="true" t="shared" si="0" ref="F22:G25">+B22+D22</f>
        <v>38873</v>
      </c>
      <c r="G22" s="18">
        <f t="shared" si="0"/>
        <v>29765</v>
      </c>
      <c r="I22" s="18"/>
      <c r="J22" s="18"/>
      <c r="K22" s="18"/>
      <c r="L22" s="18"/>
    </row>
    <row r="23" spans="1:12" ht="9.75" customHeight="1">
      <c r="A23" s="16" t="s">
        <v>44</v>
      </c>
      <c r="B23" s="18">
        <v>10413</v>
      </c>
      <c r="C23" s="10">
        <v>9627</v>
      </c>
      <c r="D23" s="18">
        <v>13488</v>
      </c>
      <c r="E23" s="18">
        <v>12877</v>
      </c>
      <c r="F23" s="18">
        <f t="shared" si="0"/>
        <v>23901</v>
      </c>
      <c r="G23" s="18">
        <f t="shared" si="0"/>
        <v>22504</v>
      </c>
      <c r="I23" s="18"/>
      <c r="J23" s="18"/>
      <c r="K23" s="18"/>
      <c r="L23" s="18"/>
    </row>
    <row r="24" spans="1:12" ht="9.75" customHeight="1">
      <c r="A24" s="111" t="s">
        <v>106</v>
      </c>
      <c r="B24" s="18">
        <v>5813</v>
      </c>
      <c r="C24" s="10">
        <v>3379</v>
      </c>
      <c r="D24" s="18">
        <v>9159</v>
      </c>
      <c r="E24" s="18">
        <v>3882</v>
      </c>
      <c r="F24" s="18">
        <f t="shared" si="0"/>
        <v>14972</v>
      </c>
      <c r="G24" s="18">
        <f t="shared" si="0"/>
        <v>7261</v>
      </c>
      <c r="I24" s="18"/>
      <c r="J24" s="18"/>
      <c r="K24" s="18"/>
      <c r="L24" s="18"/>
    </row>
    <row r="25" spans="1:12" ht="9.75" customHeight="1">
      <c r="A25" s="16" t="s">
        <v>0</v>
      </c>
      <c r="B25" s="18">
        <v>29360</v>
      </c>
      <c r="C25" s="10">
        <v>26550</v>
      </c>
      <c r="D25" s="18">
        <v>48482</v>
      </c>
      <c r="E25" s="18">
        <v>38721</v>
      </c>
      <c r="F25" s="18">
        <f t="shared" si="0"/>
        <v>77842</v>
      </c>
      <c r="G25" s="18">
        <f t="shared" si="0"/>
        <v>65271</v>
      </c>
      <c r="I25" s="18"/>
      <c r="J25" s="18"/>
      <c r="K25" s="18"/>
      <c r="L25" s="18"/>
    </row>
    <row r="26" spans="1:12" ht="9.75" customHeight="1">
      <c r="A26" s="16" t="s">
        <v>10</v>
      </c>
      <c r="B26" s="27">
        <v>54856</v>
      </c>
      <c r="C26" s="10">
        <v>27146</v>
      </c>
      <c r="D26" s="27">
        <v>64506</v>
      </c>
      <c r="E26" s="18">
        <v>31723</v>
      </c>
      <c r="F26" s="27">
        <v>119362</v>
      </c>
      <c r="G26" s="18">
        <v>58869</v>
      </c>
      <c r="I26" s="18"/>
      <c r="J26" s="18"/>
      <c r="K26" s="18"/>
      <c r="L26" s="18"/>
    </row>
    <row r="27" spans="1:12" ht="9.75" customHeight="1">
      <c r="A27" s="28" t="s">
        <v>3</v>
      </c>
      <c r="B27" s="31">
        <v>100442</v>
      </c>
      <c r="C27" s="31">
        <v>66702</v>
      </c>
      <c r="D27" s="31">
        <v>135635</v>
      </c>
      <c r="E27" s="31">
        <v>87203</v>
      </c>
      <c r="F27" s="31">
        <v>236077</v>
      </c>
      <c r="G27" s="31">
        <v>153905</v>
      </c>
      <c r="I27" s="18"/>
      <c r="J27" s="18"/>
      <c r="K27" s="18"/>
      <c r="L27" s="18"/>
    </row>
    <row r="28" spans="1:7" ht="9" customHeight="1">
      <c r="A28" s="14"/>
      <c r="B28" s="11"/>
      <c r="C28" s="420"/>
      <c r="D28" s="11"/>
      <c r="E28" s="11"/>
      <c r="F28" s="11"/>
      <c r="G28" s="52"/>
    </row>
    <row r="30" spans="4:6" ht="11.25">
      <c r="D30" s="10"/>
      <c r="E30" s="18"/>
      <c r="F30" s="10"/>
    </row>
    <row r="31" spans="4:6" ht="11.25">
      <c r="D31" s="10"/>
      <c r="F31" s="10"/>
    </row>
    <row r="32" spans="4:6" ht="11.25">
      <c r="D32" s="10"/>
      <c r="F32" s="10"/>
    </row>
    <row r="33" spans="4:6" ht="11.25">
      <c r="D33" s="10"/>
      <c r="F33" s="10"/>
    </row>
    <row r="34" spans="4:6" ht="11.25">
      <c r="D34" s="80"/>
      <c r="F34" s="80"/>
    </row>
    <row r="35" spans="4:6" ht="11.25">
      <c r="D35" s="10"/>
      <c r="F35" s="10"/>
    </row>
    <row r="36" spans="4:6" ht="11.25">
      <c r="D36" s="80"/>
      <c r="F36" s="80"/>
    </row>
  </sheetData>
  <mergeCells count="4">
    <mergeCell ref="D5:E5"/>
    <mergeCell ref="F5:G5"/>
    <mergeCell ref="A5:A6"/>
    <mergeCell ref="B5:C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Administrator</cp:lastModifiedBy>
  <cp:lastPrinted>2005-03-02T11:32:21Z</cp:lastPrinted>
  <dcterms:created xsi:type="dcterms:W3CDTF">1999-01-21T00:01:59Z</dcterms:created>
  <dcterms:modified xsi:type="dcterms:W3CDTF">2005-03-02T11:43:41Z</dcterms:modified>
  <cp:category/>
  <cp:version/>
  <cp:contentType/>
  <cp:contentStatus/>
</cp:coreProperties>
</file>