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2" activeTab="8"/>
  </bookViews>
  <sheets>
    <sheet name="tav4.1" sheetId="1" r:id="rId1"/>
    <sheet name="tav4.2" sheetId="2" r:id="rId2"/>
    <sheet name="tav4.3-4.4" sheetId="3" r:id="rId3"/>
    <sheet name="tav4.5" sheetId="4" r:id="rId4"/>
    <sheet name="tav4.6" sheetId="5" r:id="rId5"/>
    <sheet name="tav4.7" sheetId="6" r:id="rId6"/>
    <sheet name="tav4.8" sheetId="7" r:id="rId7"/>
    <sheet name="tav4.9" sheetId="8" r:id="rId8"/>
    <sheet name="tav4.10-4.11" sheetId="9" r:id="rId9"/>
  </sheets>
  <definedNames/>
  <calcPr fullCalcOnLoad="1"/>
</workbook>
</file>

<file path=xl/sharedStrings.xml><?xml version="1.0" encoding="utf-8"?>
<sst xmlns="http://schemas.openxmlformats.org/spreadsheetml/2006/main" count="602" uniqueCount="109">
  <si>
    <t>REGIONI</t>
  </si>
  <si>
    <t>Valori assoluti</t>
  </si>
  <si>
    <t>Valori percentuali</t>
  </si>
  <si>
    <t>Maschi</t>
  </si>
  <si>
    <t>Femmine</t>
  </si>
  <si>
    <t>Totale</t>
  </si>
  <si>
    <t>Piemonte</t>
  </si>
  <si>
    <t>Valle D'Aosta</t>
  </si>
  <si>
    <t>Lombardia</t>
  </si>
  <si>
    <t>Trentino-Alto Adige</t>
  </si>
  <si>
    <t xml:space="preserve">Bolzano-Bozen 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</si>
  <si>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</si>
  <si>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</si>
  <si>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</si>
  <si>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</si>
  <si>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</si>
  <si>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</si>
  <si>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</si>
  <si>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</si>
  <si>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</si>
  <si>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</si>
  <si>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</si>
  <si>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</si>
  <si>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</si>
  <si>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</si>
  <si>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</si>
  <si>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</si>
  <si>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</si>
  <si>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</si>
  <si>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</si>
  <si>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Sud e Isole</t>
  </si>
  <si>
    <t>31/12/1999</t>
  </si>
  <si>
    <t>31/12/2000</t>
  </si>
  <si>
    <t>31/12/2001</t>
  </si>
  <si>
    <t>Bolzano-Bozen</t>
  </si>
  <si>
    <t xml:space="preserve">Tavola 4.3 - Anziani ospiti nei presidi residenziali per anno di rilevazione, genere e condizioni di salute </t>
  </si>
  <si>
    <t>CONDIZIONI DI SALUTE</t>
  </si>
  <si>
    <t>VALORI ASSOLUTI</t>
  </si>
  <si>
    <t xml:space="preserve">Autosufficienti </t>
  </si>
  <si>
    <t>Non autosufficienti</t>
  </si>
  <si>
    <t>Totale anziani</t>
  </si>
  <si>
    <t>VALORI PERCENTUALI</t>
  </si>
  <si>
    <t>65-74</t>
  </si>
  <si>
    <t>75-79</t>
  </si>
  <si>
    <t>80 e oltre</t>
  </si>
  <si>
    <t>Residenza assistenziale
per anziani autosufficienti</t>
  </si>
  <si>
    <t>Residenza socio-sanitaria
per anziani</t>
  </si>
  <si>
    <t>Altri presidi residenziali
per anziani</t>
  </si>
  <si>
    <t>Centro di
pronta 
accoglienza</t>
  </si>
  <si>
    <t>Centro di
accoglienza
notturna</t>
  </si>
  <si>
    <t>Comunità
familiare</t>
  </si>
  <si>
    <t>Comunità
socio-
riabilitativa</t>
  </si>
  <si>
    <t>Comunità
alloggio</t>
  </si>
  <si>
    <t>Residenza
assistenziale
per anziani</t>
  </si>
  <si>
    <t>Residenza
socio-
sanitaria
per anziani</t>
  </si>
  <si>
    <t>Centro di
accoglienza
immigrati</t>
  </si>
  <si>
    <t>Altro</t>
  </si>
  <si>
    <t>Tavola 4.9 - Anziani ospiti nei presidi residenziali per tipologia di presidio, settore del titolare e regione</t>
  </si>
  <si>
    <t>Pubblico</t>
  </si>
  <si>
    <t>Non profit</t>
  </si>
  <si>
    <t>Profit</t>
  </si>
  <si>
    <t>Altri presidi residenziali</t>
  </si>
  <si>
    <t>Totale presidi residenziali</t>
  </si>
  <si>
    <t>Totale presidi residenziali
per anziani</t>
  </si>
  <si>
    <r>
      <t xml:space="preserve">Tavola 4.9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Anziani ospiti nei presidi residenziali per tipologia di presidio, settore del titolare e regione</t>
    </r>
  </si>
  <si>
    <t>TIPOLOGIA DI PRESIDIO</t>
  </si>
  <si>
    <t>N. presidi
(a)</t>
  </si>
  <si>
    <t>N. medio di ospiti 
nell'anno
(b)</t>
  </si>
  <si>
    <t>Totale entrate</t>
  </si>
  <si>
    <t>Totale spese</t>
  </si>
  <si>
    <t>Saldo</t>
  </si>
  <si>
    <t>Valori
annui</t>
  </si>
  <si>
    <t>Valori mensili</t>
  </si>
  <si>
    <t>Residenza assistenziale per anziani autosufficienti</t>
  </si>
  <si>
    <t>Residenza socio-sanitaria per anziani</t>
  </si>
  <si>
    <t>(a) I dati riportati sono riferiti ai presidi residenziali delle tipologie indicate e per i quali sono disponibili i dati di bilancio del 2001.</t>
  </si>
  <si>
    <t>(c) La spesa media pro-capite dei presidi è stata stimata come rapporto fra le spese e il numero medio di ospiti (diviso 12 nel caso dei valori mensili).</t>
  </si>
  <si>
    <t>Famiglie</t>
  </si>
  <si>
    <t>Comune</t>
  </si>
  <si>
    <t>Provincia</t>
  </si>
  <si>
    <t>Regione</t>
  </si>
  <si>
    <t>Altri enti
pubblici</t>
  </si>
  <si>
    <t>Donazioni</t>
  </si>
  <si>
    <t>I dati riportati sono riferiti ai presidi residenziali delle tipologie indicate e per i quali sono disponibili i dati di bilancio del 2001.</t>
  </si>
  <si>
    <t>TOTALE</t>
  </si>
  <si>
    <t>Valle d'Aosta</t>
  </si>
  <si>
    <t xml:space="preserve">Tavola 4.1 - Anziani ospiti nei presidi residenziali socio-assistenziali al 31 dicembre 2001 per genere e regione </t>
  </si>
  <si>
    <r>
      <t xml:space="preserve">                    </t>
    </r>
    <r>
      <rPr>
        <i/>
        <sz val="9"/>
        <rFont val="Arial"/>
        <family val="2"/>
      </rPr>
      <t>(valori per 10.000 abitanti di 65 anni e oltre)</t>
    </r>
  </si>
  <si>
    <t>Tavola 4.2 - Anziani  ospiti  nei presidi residenziali  socio-assistenziali  per anno di  rilevazione, genere e regione</t>
  </si>
  <si>
    <t>CLASSE DI ETÀ</t>
  </si>
  <si>
    <t>Tavola 4.4 - Anziani ospiti nei presidi residenziali socio-assistenziali per genere e classe d'età</t>
  </si>
  <si>
    <t xml:space="preserve">Tavola 4.5 - Ospiti accolti nei presidi residenziali per anziani per tipologia di presidio, genere e regione - Anno 2001 </t>
  </si>
  <si>
    <t>Residenza sanitaria assistenziale
(Rsa)</t>
  </si>
  <si>
    <t xml:space="preserve">Tavola 4.7 - Ospiti  deceduti  nei   presidi   residenziali   per  anziani  per  tipologia  di  presidio,  genere  e  regione </t>
  </si>
  <si>
    <t xml:space="preserve">                  - Anno 2001</t>
  </si>
  <si>
    <t>Rsa</t>
  </si>
  <si>
    <t xml:space="preserve">Tavola 4.8  - Anziani ospiti nei presidi residenziali per tipologia di presidio e regione </t>
  </si>
  <si>
    <t xml:space="preserve">                                  (Valori percentuali)</t>
  </si>
  <si>
    <r>
      <t>Tavola 4.10 - Bilancio dei presidi residenziali per anziani per tipologia di presidio - Anno 2001</t>
    </r>
    <r>
      <rPr>
        <i/>
        <sz val="9"/>
        <rFont val="Arial"/>
        <family val="2"/>
      </rPr>
      <t xml:space="preserve"> (dati in euro)</t>
    </r>
  </si>
  <si>
    <t>Spesa media pro-capite 
(c)</t>
  </si>
  <si>
    <r>
      <t xml:space="preserve">Tavola 4.11 - Provenienza delle entrate nei presidi residenziali per anziani - Anno 2001 </t>
    </r>
    <r>
      <rPr>
        <i/>
        <sz val="9"/>
        <rFont val="Arial"/>
        <family val="2"/>
      </rPr>
      <t>(valori percentuali)</t>
    </r>
  </si>
  <si>
    <t>Residenza sanitaria assistenziale (Rsa)</t>
  </si>
  <si>
    <t xml:space="preserve">                   - Anno 2001</t>
  </si>
  <si>
    <t xml:space="preserve">Tavola 4.6  - Ospiti dimessi dai presidi residenziali per anziani per tipologia di presidio, genere e regione </t>
  </si>
  <si>
    <t xml:space="preserve">Min. della </t>
  </si>
  <si>
    <t>Salute/</t>
  </si>
  <si>
    <t>ASL</t>
  </si>
  <si>
    <t xml:space="preserve"> (b) Le presenze medie  annue  sono state calcolate sommando  alle presenze al 31 dicembre 2001 la metà dei dimessi nel corso dell'anno (e la metà dei  decessi)  e</t>
  </si>
  <si>
    <t xml:space="preserve">       sottraendo la metà dei nuovi ingressi (nell'ipotesi di uniformità del movimento degli ospiti nel corso dell'anno).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</si>
</sst>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0"/>
    <numFmt numFmtId="171" formatCode="#,##0.0"/>
    <numFmt numFmtId="172" formatCode="#,##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#,##0_ ;\-#,##0\ "/>
    <numFmt numFmtId="180" formatCode="0.000000000"/>
    <numFmt numFmtId="181" formatCode="0.0000000000"/>
    <numFmt numFmtId="182" formatCode="0.00000000000"/>
    <numFmt numFmtId="183" formatCode="0_ ;\-0\ "/>
    <numFmt numFmtId="184" formatCode="_-* #,##0.0_-;\-* #,##0.0_-;_-* &quot;-&quot;_-;_-@_-"/>
    <numFmt numFmtId="185" formatCode="_-* #,##0.00_-;\-* #,##0.00_-;_-* &quot;-&quot;_-;_-@_-"/>
    <numFmt numFmtId="186" formatCode="_-* #,##0.0_-;\-* #,##0.0_-;_-* &quot;-&quot;?_-;_-@_-"/>
    <numFmt numFmtId="187" formatCode="#,##0.0_ ;\-#,##0.0\ "/>
    <numFmt numFmtId="188" formatCode="#,##0.00_ ;\-#,##0.00\ "/>
  </numFmts>
  <fonts count="1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Garamond"/>
      <family val="1"/>
    </font>
    <font>
      <b/>
      <sz val="7"/>
      <name val="Garamond"/>
      <family val="1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41" fontId="1" fillId="0" borderId="0" xfId="0" applyNumberFormat="1" applyFont="1" applyAlignment="1">
      <alignment vertical="top"/>
    </xf>
    <xf numFmtId="41" fontId="2" fillId="0" borderId="0" xfId="0" applyNumberFormat="1" applyFont="1" applyBorder="1" applyAlignment="1">
      <alignment vertical="top"/>
    </xf>
    <xf numFmtId="41" fontId="2" fillId="0" borderId="0" xfId="0" applyNumberFormat="1" applyFont="1" applyAlignment="1">
      <alignment vertical="top"/>
    </xf>
    <xf numFmtId="41" fontId="2" fillId="0" borderId="1" xfId="0" applyNumberFormat="1" applyFont="1" applyBorder="1" applyAlignment="1">
      <alignment vertical="top"/>
    </xf>
    <xf numFmtId="41" fontId="3" fillId="0" borderId="0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/>
    </xf>
    <xf numFmtId="41" fontId="3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3" fontId="7" fillId="0" borderId="0" xfId="19" applyNumberFormat="1" applyFont="1" applyAlignment="1">
      <alignment horizontal="left"/>
      <protection/>
    </xf>
    <xf numFmtId="3" fontId="7" fillId="0" borderId="0" xfId="19" applyNumberFormat="1" applyFont="1">
      <alignment/>
      <protection/>
    </xf>
    <xf numFmtId="3" fontId="8" fillId="0" borderId="0" xfId="19" applyNumberFormat="1" applyFont="1" applyAlignment="1">
      <alignment horizontal="left"/>
      <protection/>
    </xf>
    <xf numFmtId="3" fontId="8" fillId="0" borderId="0" xfId="19" applyNumberFormat="1" applyFont="1">
      <alignment/>
      <protection/>
    </xf>
    <xf numFmtId="3" fontId="1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171" fontId="3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174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41" fontId="9" fillId="0" borderId="0" xfId="18" applyFont="1" applyAlignment="1">
      <alignment/>
    </xf>
    <xf numFmtId="17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1" fontId="4" fillId="0" borderId="0" xfId="18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top"/>
    </xf>
    <xf numFmtId="174" fontId="3" fillId="0" borderId="0" xfId="0" applyNumberFormat="1" applyFont="1" applyAlignment="1">
      <alignment horizontal="right"/>
    </xf>
    <xf numFmtId="0" fontId="1" fillId="0" borderId="0" xfId="18" applyNumberFormat="1" applyFont="1" applyAlignment="1">
      <alignment vertical="top"/>
    </xf>
    <xf numFmtId="41" fontId="3" fillId="0" borderId="0" xfId="18" applyFont="1" applyAlignment="1">
      <alignment/>
    </xf>
    <xf numFmtId="41" fontId="3" fillId="0" borderId="0" xfId="18" applyFont="1" applyBorder="1" applyAlignment="1">
      <alignment/>
    </xf>
    <xf numFmtId="41" fontId="3" fillId="0" borderId="1" xfId="18" applyFont="1" applyBorder="1" applyAlignment="1">
      <alignment/>
    </xf>
    <xf numFmtId="41" fontId="3" fillId="0" borderId="2" xfId="18" applyFont="1" applyBorder="1" applyAlignment="1">
      <alignment horizontal="center" vertical="center" wrapText="1"/>
    </xf>
    <xf numFmtId="41" fontId="3" fillId="0" borderId="1" xfId="18" applyFont="1" applyBorder="1" applyAlignment="1">
      <alignment horizontal="right" vertical="center"/>
    </xf>
    <xf numFmtId="0" fontId="3" fillId="0" borderId="0" xfId="18" applyNumberFormat="1" applyFont="1" applyAlignment="1">
      <alignment/>
    </xf>
    <xf numFmtId="179" fontId="3" fillId="0" borderId="0" xfId="18" applyNumberFormat="1" applyFont="1" applyAlignment="1">
      <alignment/>
    </xf>
    <xf numFmtId="0" fontId="5" fillId="0" borderId="0" xfId="18" applyNumberFormat="1" applyFont="1" applyAlignment="1">
      <alignment/>
    </xf>
    <xf numFmtId="179" fontId="5" fillId="0" borderId="0" xfId="18" applyNumberFormat="1" applyFont="1" applyAlignment="1">
      <alignment/>
    </xf>
    <xf numFmtId="0" fontId="6" fillId="0" borderId="0" xfId="18" applyNumberFormat="1" applyFont="1" applyAlignment="1">
      <alignment/>
    </xf>
    <xf numFmtId="179" fontId="6" fillId="0" borderId="0" xfId="18" applyNumberFormat="1" applyFont="1" applyAlignment="1">
      <alignment/>
    </xf>
    <xf numFmtId="0" fontId="3" fillId="0" borderId="1" xfId="18" applyNumberFormat="1" applyFont="1" applyBorder="1" applyAlignment="1">
      <alignment/>
    </xf>
    <xf numFmtId="179" fontId="3" fillId="0" borderId="1" xfId="18" applyNumberFormat="1" applyFont="1" applyBorder="1" applyAlignment="1">
      <alignment/>
    </xf>
    <xf numFmtId="179" fontId="3" fillId="0" borderId="2" xfId="18" applyNumberFormat="1" applyFont="1" applyBorder="1" applyAlignment="1">
      <alignment horizontal="center" vertical="center" wrapText="1"/>
    </xf>
    <xf numFmtId="179" fontId="3" fillId="0" borderId="1" xfId="18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1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41" fontId="3" fillId="0" borderId="2" xfId="0" applyNumberFormat="1" applyFont="1" applyBorder="1" applyAlignment="1">
      <alignment horizontal="center" vertical="center" wrapText="1"/>
    </xf>
    <xf numFmtId="41" fontId="6" fillId="0" borderId="3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0" fontId="10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1" fontId="1" fillId="0" borderId="0" xfId="18" applyFont="1" applyAlignment="1">
      <alignment vertical="top"/>
    </xf>
    <xf numFmtId="41" fontId="1" fillId="0" borderId="1" xfId="0" applyNumberFormat="1" applyFont="1" applyBorder="1" applyAlignment="1">
      <alignment vertical="top"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9" fillId="0" borderId="1" xfId="0" applyNumberFormat="1" applyFont="1" applyBorder="1" applyAlignment="1">
      <alignment/>
    </xf>
    <xf numFmtId="41" fontId="3" fillId="0" borderId="0" xfId="0" applyNumberFormat="1" applyFont="1" applyAlignment="1">
      <alignment vertical="center"/>
    </xf>
    <xf numFmtId="41" fontId="3" fillId="0" borderId="0" xfId="18" applyFont="1" applyAlignment="1">
      <alignment vertical="center"/>
    </xf>
    <xf numFmtId="185" fontId="3" fillId="0" borderId="0" xfId="18" applyNumberFormat="1" applyFont="1" applyAlignment="1">
      <alignment/>
    </xf>
    <xf numFmtId="171" fontId="3" fillId="0" borderId="0" xfId="0" applyNumberFormat="1" applyFont="1" applyBorder="1" applyAlignment="1">
      <alignment horizontal="right" vertical="center"/>
    </xf>
    <xf numFmtId="171" fontId="3" fillId="0" borderId="0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174" fontId="6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 vertical="top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41" fontId="3" fillId="0" borderId="2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18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1" fontId="3" fillId="0" borderId="2" xfId="0" applyNumberFormat="1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8" applyNumberFormat="1" applyFont="1" applyBorder="1" applyAlignment="1">
      <alignment horizontal="left" vertical="center"/>
    </xf>
    <xf numFmtId="0" fontId="3" fillId="0" borderId="1" xfId="18" applyNumberFormat="1" applyFont="1" applyBorder="1" applyAlignment="1">
      <alignment horizontal="left" vertical="center"/>
    </xf>
    <xf numFmtId="179" fontId="3" fillId="0" borderId="3" xfId="18" applyNumberFormat="1" applyFont="1" applyBorder="1" applyAlignment="1">
      <alignment horizontal="center" vertical="center" wrapText="1"/>
    </xf>
    <xf numFmtId="41" fontId="3" fillId="0" borderId="3" xfId="18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justify" vertical="center" wrapText="1"/>
    </xf>
    <xf numFmtId="41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3" xfId="0" applyFont="1" applyFill="1" applyBorder="1" applyAlignment="1">
      <alignment horizontal="left" vertical="center"/>
    </xf>
    <xf numFmtId="171" fontId="2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Fill="1" applyBorder="1" applyAlignment="1">
      <alignment horizontal="right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41" fontId="3" fillId="0" borderId="2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 horizontal="right"/>
    </xf>
    <xf numFmtId="3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41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1" fontId="9" fillId="0" borderId="1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 vertical="top"/>
    </xf>
    <xf numFmtId="0" fontId="0" fillId="0" borderId="0" xfId="0" applyBorder="1" applyAlignment="1">
      <alignment wrapText="1"/>
    </xf>
    <xf numFmtId="41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41" fontId="9" fillId="0" borderId="0" xfId="0" applyNumberFormat="1" applyFont="1" applyBorder="1" applyAlignment="1">
      <alignment/>
    </xf>
    <xf numFmtId="41" fontId="9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.2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956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956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4800600"/>
          <a:ext cx="3590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Segue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Numero di posti letto nei presidi residenziali socio-assistenziali per tipologia di presidio e regione geografica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24827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24827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3590925" y="4800600"/>
          <a:ext cx="235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Segue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Numero di posti letto nei presidi residenziali socio-assistenziali per tipologia di presidio e regione geografica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0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2405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1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1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01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20193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20193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5</xdr:row>
      <xdr:rowOff>9525</xdr:rowOff>
    </xdr:to>
    <xdr:sp>
      <xdr:nvSpPr>
        <xdr:cNvPr id="7" name="Line 7"/>
        <xdr:cNvSpPr>
          <a:spLocks/>
        </xdr:cNvSpPr>
      </xdr:nvSpPr>
      <xdr:spPr>
        <a:xfrm>
          <a:off x="20193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0193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5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0193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5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0193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20193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5</xdr:row>
      <xdr:rowOff>9525</xdr:rowOff>
    </xdr:to>
    <xdr:sp>
      <xdr:nvSpPr>
        <xdr:cNvPr id="17" name="Line 17"/>
        <xdr:cNvSpPr>
          <a:spLocks/>
        </xdr:cNvSpPr>
      </xdr:nvSpPr>
      <xdr:spPr>
        <a:xfrm>
          <a:off x="20193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5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019300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9" name="Line 19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0" name="Line 20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" name="Line 21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20193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0193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20193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20193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" name="Line 26"/>
        <xdr:cNvSpPr>
          <a:spLocks/>
        </xdr:cNvSpPr>
      </xdr:nvSpPr>
      <xdr:spPr>
        <a:xfrm>
          <a:off x="20193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20193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20193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9" name="Line 29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0" name="Line 30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1" name="Line 31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2" name="Line 32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3" name="Line 33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4" name="Line 34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5" name="Line 35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6" name="Line 36"/>
        <xdr:cNvSpPr>
          <a:spLocks/>
        </xdr:cNvSpPr>
      </xdr:nvSpPr>
      <xdr:spPr>
        <a:xfrm>
          <a:off x="20193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7" name="Line 37"/>
        <xdr:cNvSpPr>
          <a:spLocks/>
        </xdr:cNvSpPr>
      </xdr:nvSpPr>
      <xdr:spPr>
        <a:xfrm>
          <a:off x="20193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8" name="Testo 1"/>
        <xdr:cNvSpPr txBox="1">
          <a:spLocks noChangeArrowheads="1"/>
        </xdr:cNvSpPr>
      </xdr:nvSpPr>
      <xdr:spPr>
        <a:xfrm>
          <a:off x="0" y="1762125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Presidi residenziali socio-assistenziali secondo l'utenza e la tipologia di presidio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9" name="Line 39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0" name="Line 40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2" name="Line 42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3" name="Line 43"/>
        <xdr:cNvSpPr>
          <a:spLocks/>
        </xdr:cNvSpPr>
      </xdr:nvSpPr>
      <xdr:spPr>
        <a:xfrm>
          <a:off x="20193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4" name="Testo 1"/>
        <xdr:cNvSpPr txBox="1">
          <a:spLocks noChangeArrowheads="1"/>
        </xdr:cNvSpPr>
      </xdr:nvSpPr>
      <xdr:spPr>
        <a:xfrm>
          <a:off x="0" y="1762125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Presidi residenziali socio-assistenziali secondo l'utenza e la tipologia di presidio </a:t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9525</xdr:rowOff>
    </xdr:to>
    <xdr:sp>
      <xdr:nvSpPr>
        <xdr:cNvPr id="45" name="Line 47"/>
        <xdr:cNvSpPr>
          <a:spLocks/>
        </xdr:cNvSpPr>
      </xdr:nvSpPr>
      <xdr:spPr>
        <a:xfrm>
          <a:off x="201930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9525</xdr:rowOff>
    </xdr:to>
    <xdr:sp>
      <xdr:nvSpPr>
        <xdr:cNvPr id="46" name="Line 48"/>
        <xdr:cNvSpPr>
          <a:spLocks/>
        </xdr:cNvSpPr>
      </xdr:nvSpPr>
      <xdr:spPr>
        <a:xfrm>
          <a:off x="201930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9525</xdr:rowOff>
    </xdr:to>
    <xdr:sp>
      <xdr:nvSpPr>
        <xdr:cNvPr id="47" name="Line 49"/>
        <xdr:cNvSpPr>
          <a:spLocks/>
        </xdr:cNvSpPr>
      </xdr:nvSpPr>
      <xdr:spPr>
        <a:xfrm>
          <a:off x="201930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9525</xdr:rowOff>
    </xdr:to>
    <xdr:sp>
      <xdr:nvSpPr>
        <xdr:cNvPr id="48" name="Line 50"/>
        <xdr:cNvSpPr>
          <a:spLocks/>
        </xdr:cNvSpPr>
      </xdr:nvSpPr>
      <xdr:spPr>
        <a:xfrm>
          <a:off x="201930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9525</xdr:rowOff>
    </xdr:to>
    <xdr:sp>
      <xdr:nvSpPr>
        <xdr:cNvPr id="49" name="Line 51"/>
        <xdr:cNvSpPr>
          <a:spLocks/>
        </xdr:cNvSpPr>
      </xdr:nvSpPr>
      <xdr:spPr>
        <a:xfrm>
          <a:off x="201930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9525</xdr:rowOff>
    </xdr:to>
    <xdr:sp>
      <xdr:nvSpPr>
        <xdr:cNvPr id="50" name="Line 52"/>
        <xdr:cNvSpPr>
          <a:spLocks/>
        </xdr:cNvSpPr>
      </xdr:nvSpPr>
      <xdr:spPr>
        <a:xfrm>
          <a:off x="201930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9525</xdr:rowOff>
    </xdr:to>
    <xdr:sp>
      <xdr:nvSpPr>
        <xdr:cNvPr id="51" name="Line 53"/>
        <xdr:cNvSpPr>
          <a:spLocks/>
        </xdr:cNvSpPr>
      </xdr:nvSpPr>
      <xdr:spPr>
        <a:xfrm>
          <a:off x="201930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9525</xdr:rowOff>
    </xdr:to>
    <xdr:sp>
      <xdr:nvSpPr>
        <xdr:cNvPr id="52" name="Line 54"/>
        <xdr:cNvSpPr>
          <a:spLocks/>
        </xdr:cNvSpPr>
      </xdr:nvSpPr>
      <xdr:spPr>
        <a:xfrm>
          <a:off x="201930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0</xdr:colOff>
      <xdr:row>28</xdr:row>
      <xdr:rowOff>9525</xdr:rowOff>
    </xdr:to>
    <xdr:sp>
      <xdr:nvSpPr>
        <xdr:cNvPr id="53" name="Line 55"/>
        <xdr:cNvSpPr>
          <a:spLocks/>
        </xdr:cNvSpPr>
      </xdr:nvSpPr>
      <xdr:spPr>
        <a:xfrm>
          <a:off x="201930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911"/>
  <dimension ref="A1:K141"/>
  <sheetViews>
    <sheetView workbookViewId="0" topLeftCell="A37">
      <selection activeCell="D61" sqref="D61"/>
    </sheetView>
  </sheetViews>
  <sheetFormatPr defaultColWidth="9.140625" defaultRowHeight="12.75"/>
  <cols>
    <col min="1" max="1" width="19.57421875" style="11" customWidth="1"/>
    <col min="2" max="4" width="11.421875" style="11" customWidth="1"/>
    <col min="5" max="5" width="0.9921875" style="11" customWidth="1"/>
    <col min="6" max="8" width="11.421875" style="11" customWidth="1"/>
    <col min="9" max="11" width="9.8515625" style="11" customWidth="1"/>
    <col min="12" max="16384" width="16.7109375" style="11" customWidth="1"/>
  </cols>
  <sheetData>
    <row r="1" spans="1:8" s="3" customFormat="1" ht="13.5" customHeight="1">
      <c r="A1" s="1" t="s">
        <v>86</v>
      </c>
      <c r="B1" s="2"/>
      <c r="C1" s="2"/>
      <c r="D1" s="2"/>
      <c r="E1" s="2"/>
      <c r="F1" s="2"/>
      <c r="G1" s="2"/>
      <c r="H1" s="2"/>
    </row>
    <row r="2" spans="1:8" s="3" customFormat="1" ht="9" customHeight="1">
      <c r="A2" s="1"/>
      <c r="B2" s="4"/>
      <c r="C2" s="4"/>
      <c r="D2" s="4"/>
      <c r="E2" s="4"/>
      <c r="F2" s="4"/>
      <c r="G2" s="4"/>
      <c r="H2" s="4"/>
    </row>
    <row r="3" spans="1:8" s="3" customFormat="1" ht="13.5" customHeight="1" hidden="1">
      <c r="A3" s="1"/>
      <c r="B3" s="4"/>
      <c r="C3" s="4"/>
      <c r="D3" s="4"/>
      <c r="E3" s="2"/>
      <c r="F3" s="4"/>
      <c r="G3" s="4"/>
      <c r="H3" s="4"/>
    </row>
    <row r="4" spans="1:8" s="3" customFormat="1" ht="19.5" customHeight="1">
      <c r="A4" s="152" t="s">
        <v>0</v>
      </c>
      <c r="B4" s="154" t="s">
        <v>1</v>
      </c>
      <c r="C4" s="154"/>
      <c r="D4" s="154"/>
      <c r="E4" s="5"/>
      <c r="F4" s="154" t="s">
        <v>2</v>
      </c>
      <c r="G4" s="154"/>
      <c r="H4" s="154"/>
    </row>
    <row r="5" spans="1:8" s="8" customFormat="1" ht="18" customHeight="1">
      <c r="A5" s="153"/>
      <c r="B5" s="6" t="s">
        <v>3</v>
      </c>
      <c r="C5" s="6" t="s">
        <v>4</v>
      </c>
      <c r="D5" s="6" t="s">
        <v>5</v>
      </c>
      <c r="E5" s="7"/>
      <c r="F5" s="6" t="s">
        <v>3</v>
      </c>
      <c r="G5" s="6" t="s">
        <v>4</v>
      </c>
      <c r="H5" s="6" t="s">
        <v>5</v>
      </c>
    </row>
    <row r="6" spans="1:8" ht="6.75" customHeight="1">
      <c r="A6" s="9"/>
      <c r="B6" s="155"/>
      <c r="C6" s="155"/>
      <c r="D6" s="155"/>
      <c r="E6" s="10"/>
      <c r="F6" s="155"/>
      <c r="G6" s="155"/>
      <c r="H6" s="155"/>
    </row>
    <row r="7" spans="1:8" ht="11.25" customHeight="1">
      <c r="A7" s="9" t="s">
        <v>6</v>
      </c>
      <c r="B7" s="12">
        <v>8044</v>
      </c>
      <c r="C7" s="12">
        <v>26031</v>
      </c>
      <c r="D7" s="12">
        <f aca="true" t="shared" si="0" ref="D7:D28">SUM(B7:C7)</f>
        <v>34075</v>
      </c>
      <c r="E7" s="9"/>
      <c r="F7" s="13">
        <f aca="true" t="shared" si="1" ref="F7:F32">B7/B$32*100</f>
        <v>15.371290460275716</v>
      </c>
      <c r="G7" s="13">
        <f aca="true" t="shared" si="2" ref="G7:G32">C7/C$32*100</f>
        <v>15.055812977242791</v>
      </c>
      <c r="H7" s="13">
        <f aca="true" t="shared" si="3" ref="H7:H32">D7/D$32*100</f>
        <v>15.129113609320333</v>
      </c>
    </row>
    <row r="8" spans="1:8" ht="11.25" customHeight="1">
      <c r="A8" s="9" t="s">
        <v>85</v>
      </c>
      <c r="B8" s="12">
        <v>233</v>
      </c>
      <c r="C8" s="12">
        <v>767</v>
      </c>
      <c r="D8" s="12">
        <f t="shared" si="0"/>
        <v>1000</v>
      </c>
      <c r="E8" s="9"/>
      <c r="F8" s="13">
        <f t="shared" si="1"/>
        <v>0.4452400145753658</v>
      </c>
      <c r="G8" s="13">
        <f t="shared" si="2"/>
        <v>0.44361755420633936</v>
      </c>
      <c r="H8" s="13">
        <f t="shared" si="3"/>
        <v>0.4439945299873906</v>
      </c>
    </row>
    <row r="9" spans="1:8" ht="11.25" customHeight="1">
      <c r="A9" s="9" t="s">
        <v>8</v>
      </c>
      <c r="B9" s="12">
        <v>10162.79322422728</v>
      </c>
      <c r="C9" s="12">
        <v>38633.20677577272</v>
      </c>
      <c r="D9" s="12">
        <f t="shared" si="0"/>
        <v>48796</v>
      </c>
      <c r="E9" s="9"/>
      <c r="F9" s="13">
        <f t="shared" si="1"/>
        <v>19.420095293053144</v>
      </c>
      <c r="G9" s="13">
        <f t="shared" si="2"/>
        <v>22.344678880073108</v>
      </c>
      <c r="H9" s="13">
        <f t="shared" si="3"/>
        <v>21.66515708526471</v>
      </c>
    </row>
    <row r="10" spans="1:8" ht="11.25" customHeight="1">
      <c r="A10" s="9" t="s">
        <v>9</v>
      </c>
      <c r="B10" s="12">
        <f>SUM(B11:B12)</f>
        <v>1850</v>
      </c>
      <c r="C10" s="12">
        <f>SUM(C11:C12)</f>
        <v>5563</v>
      </c>
      <c r="D10" s="12">
        <f t="shared" si="0"/>
        <v>7413</v>
      </c>
      <c r="E10" s="9"/>
      <c r="F10" s="13">
        <f t="shared" si="1"/>
        <v>3.535167497701402</v>
      </c>
      <c r="G10" s="13">
        <f t="shared" si="2"/>
        <v>3.2175286232723157</v>
      </c>
      <c r="H10" s="13">
        <f t="shared" si="3"/>
        <v>3.291331450796526</v>
      </c>
    </row>
    <row r="11" spans="1:8" ht="11.25" customHeight="1">
      <c r="A11" s="14" t="s">
        <v>10</v>
      </c>
      <c r="B11" s="15">
        <v>798</v>
      </c>
      <c r="C11" s="15">
        <v>2386</v>
      </c>
      <c r="D11" s="15">
        <f t="shared" si="0"/>
        <v>3184</v>
      </c>
      <c r="E11" s="9"/>
      <c r="F11" s="16">
        <f t="shared" si="1"/>
        <v>1.524899277386875</v>
      </c>
      <c r="G11" s="16">
        <f t="shared" si="2"/>
        <v>1.380014973059095</v>
      </c>
      <c r="H11" s="16">
        <f t="shared" si="3"/>
        <v>1.4136785834798515</v>
      </c>
    </row>
    <row r="12" spans="1:8" ht="11.25" customHeight="1">
      <c r="A12" s="14" t="s">
        <v>11</v>
      </c>
      <c r="B12" s="15">
        <v>1052</v>
      </c>
      <c r="C12" s="15">
        <v>3177</v>
      </c>
      <c r="D12" s="15">
        <f t="shared" si="0"/>
        <v>4229</v>
      </c>
      <c r="E12" s="9"/>
      <c r="F12" s="16">
        <f t="shared" si="1"/>
        <v>2.010268220314527</v>
      </c>
      <c r="G12" s="16">
        <f t="shared" si="2"/>
        <v>1.8375136502132208</v>
      </c>
      <c r="H12" s="16">
        <f t="shared" si="3"/>
        <v>1.8776528673166746</v>
      </c>
    </row>
    <row r="13" spans="1:8" ht="11.25" customHeight="1">
      <c r="A13" s="9" t="s">
        <v>12</v>
      </c>
      <c r="B13" s="12">
        <v>5908.793816951045</v>
      </c>
      <c r="C13" s="12">
        <v>22749.206183048955</v>
      </c>
      <c r="D13" s="12">
        <f t="shared" si="0"/>
        <v>28658</v>
      </c>
      <c r="E13" s="9"/>
      <c r="F13" s="13">
        <f t="shared" si="1"/>
        <v>11.291122082326671</v>
      </c>
      <c r="G13" s="13">
        <f t="shared" si="2"/>
        <v>13.157688666310182</v>
      </c>
      <c r="H13" s="13">
        <f t="shared" si="3"/>
        <v>12.723995240378638</v>
      </c>
    </row>
    <row r="14" spans="1:8" ht="11.25" customHeight="1">
      <c r="A14" s="9" t="s">
        <v>13</v>
      </c>
      <c r="B14" s="12">
        <v>1936</v>
      </c>
      <c r="C14" s="12">
        <v>7556</v>
      </c>
      <c r="D14" s="12">
        <f t="shared" si="0"/>
        <v>9492</v>
      </c>
      <c r="E14" s="9"/>
      <c r="F14" s="13">
        <f t="shared" si="1"/>
        <v>3.6995050138107644</v>
      </c>
      <c r="G14" s="13">
        <f t="shared" si="2"/>
        <v>4.370240208061409</v>
      </c>
      <c r="H14" s="13">
        <f t="shared" si="3"/>
        <v>4.214396078640311</v>
      </c>
    </row>
    <row r="15" spans="1:8" ht="11.25" customHeight="1">
      <c r="A15" s="9" t="s">
        <v>14</v>
      </c>
      <c r="B15" s="12">
        <v>2474</v>
      </c>
      <c r="C15" s="12">
        <v>8506</v>
      </c>
      <c r="D15" s="12">
        <f t="shared" si="0"/>
        <v>10980</v>
      </c>
      <c r="E15" s="9"/>
      <c r="F15" s="13">
        <f t="shared" si="1"/>
        <v>4.727569940169334</v>
      </c>
      <c r="G15" s="13">
        <f t="shared" si="2"/>
        <v>4.9197013247446195</v>
      </c>
      <c r="H15" s="13">
        <f t="shared" si="3"/>
        <v>4.875059939261548</v>
      </c>
    </row>
    <row r="16" spans="1:8" ht="11.25" customHeight="1">
      <c r="A16" s="9" t="s">
        <v>15</v>
      </c>
      <c r="B16" s="12">
        <v>5802</v>
      </c>
      <c r="C16" s="12">
        <v>18135</v>
      </c>
      <c r="D16" s="12">
        <f t="shared" si="0"/>
        <v>23937</v>
      </c>
      <c r="E16" s="9"/>
      <c r="F16" s="13">
        <f t="shared" si="1"/>
        <v>11.08704963333164</v>
      </c>
      <c r="G16" s="13">
        <f t="shared" si="2"/>
        <v>10.488923527421075</v>
      </c>
      <c r="H16" s="13">
        <f t="shared" si="3"/>
        <v>10.627897064308167</v>
      </c>
    </row>
    <row r="17" spans="1:8" ht="11.25" customHeight="1">
      <c r="A17" s="9" t="s">
        <v>16</v>
      </c>
      <c r="B17" s="12">
        <v>3463.7662618083673</v>
      </c>
      <c r="C17" s="12">
        <v>11355.233738191633</v>
      </c>
      <c r="D17" s="12">
        <f t="shared" si="0"/>
        <v>14819</v>
      </c>
      <c r="E17" s="9"/>
      <c r="F17" s="13">
        <f t="shared" si="1"/>
        <v>6.618915626151148</v>
      </c>
      <c r="G17" s="13">
        <f t="shared" si="2"/>
        <v>6.567641484195412</v>
      </c>
      <c r="H17" s="13">
        <f t="shared" si="3"/>
        <v>6.579554939883141</v>
      </c>
    </row>
    <row r="18" spans="1:8" ht="11.25" customHeight="1">
      <c r="A18" s="9" t="s">
        <v>17</v>
      </c>
      <c r="B18" s="12">
        <v>595</v>
      </c>
      <c r="C18" s="12">
        <v>1748</v>
      </c>
      <c r="D18" s="12">
        <f t="shared" si="0"/>
        <v>2343</v>
      </c>
      <c r="E18" s="9"/>
      <c r="F18" s="13">
        <f t="shared" si="1"/>
        <v>1.1369863033147753</v>
      </c>
      <c r="G18" s="13">
        <f t="shared" si="2"/>
        <v>1.0110084546971072</v>
      </c>
      <c r="H18" s="13">
        <f t="shared" si="3"/>
        <v>1.040279183760456</v>
      </c>
    </row>
    <row r="19" spans="1:8" ht="11.25" customHeight="1">
      <c r="A19" s="9" t="s">
        <v>18</v>
      </c>
      <c r="B19" s="12">
        <v>1408.995623632385</v>
      </c>
      <c r="C19" s="12">
        <v>4392.004376367615</v>
      </c>
      <c r="D19" s="12">
        <f t="shared" si="0"/>
        <v>5801</v>
      </c>
      <c r="E19" s="9"/>
      <c r="F19" s="13">
        <f t="shared" si="1"/>
        <v>2.6924516394966083</v>
      </c>
      <c r="G19" s="13">
        <f t="shared" si="2"/>
        <v>2.5402480306489443</v>
      </c>
      <c r="H19" s="13">
        <f t="shared" si="3"/>
        <v>2.5756122684568528</v>
      </c>
    </row>
    <row r="20" spans="1:8" ht="11.25" customHeight="1">
      <c r="A20" s="9" t="s">
        <v>19</v>
      </c>
      <c r="B20" s="12">
        <v>2436.7559339008512</v>
      </c>
      <c r="C20" s="12">
        <v>7547.244066099149</v>
      </c>
      <c r="D20" s="12">
        <f t="shared" si="0"/>
        <v>9984</v>
      </c>
      <c r="E20" s="9"/>
      <c r="F20" s="13">
        <f t="shared" si="1"/>
        <v>4.656400203976927</v>
      </c>
      <c r="G20" s="13">
        <f t="shared" si="2"/>
        <v>4.365175949936392</v>
      </c>
      <c r="H20" s="13">
        <f t="shared" si="3"/>
        <v>4.432841387394108</v>
      </c>
    </row>
    <row r="21" spans="1:8" ht="11.25" customHeight="1">
      <c r="A21" s="9" t="s">
        <v>20</v>
      </c>
      <c r="B21" s="12">
        <v>818.4914622787954</v>
      </c>
      <c r="C21" s="12">
        <v>2400.5085377212044</v>
      </c>
      <c r="D21" s="12">
        <f t="shared" si="0"/>
        <v>3219</v>
      </c>
      <c r="E21" s="9"/>
      <c r="F21" s="13">
        <f t="shared" si="1"/>
        <v>1.5640564403211301</v>
      </c>
      <c r="G21" s="13">
        <f t="shared" si="2"/>
        <v>1.3884064228882882</v>
      </c>
      <c r="H21" s="13">
        <f t="shared" si="3"/>
        <v>1.4292183920294101</v>
      </c>
    </row>
    <row r="22" spans="1:8" ht="11.25" customHeight="1">
      <c r="A22" s="9" t="s">
        <v>21</v>
      </c>
      <c r="B22" s="12">
        <v>304.7288888888889</v>
      </c>
      <c r="C22" s="12">
        <v>819.2711111111112</v>
      </c>
      <c r="D22" s="12">
        <f t="shared" si="0"/>
        <v>1124</v>
      </c>
      <c r="E22" s="9"/>
      <c r="F22" s="13">
        <f t="shared" si="1"/>
        <v>0.5823068451949523</v>
      </c>
      <c r="G22" s="13">
        <f t="shared" si="2"/>
        <v>0.4738501258709534</v>
      </c>
      <c r="H22" s="13">
        <f t="shared" si="3"/>
        <v>0.499049851705827</v>
      </c>
    </row>
    <row r="23" spans="1:8" ht="11.25" customHeight="1">
      <c r="A23" s="9" t="s">
        <v>22</v>
      </c>
      <c r="B23" s="12">
        <v>1224</v>
      </c>
      <c r="C23" s="12">
        <v>2712</v>
      </c>
      <c r="D23" s="12">
        <f t="shared" si="0"/>
        <v>3936</v>
      </c>
      <c r="E23" s="9"/>
      <c r="F23" s="13">
        <f t="shared" si="1"/>
        <v>2.338943252533252</v>
      </c>
      <c r="G23" s="13">
        <f t="shared" si="2"/>
        <v>1.5685668930998597</v>
      </c>
      <c r="H23" s="13">
        <f t="shared" si="3"/>
        <v>1.7475624700303691</v>
      </c>
    </row>
    <row r="24" spans="1:8" ht="11.25" customHeight="1">
      <c r="A24" s="9" t="s">
        <v>23</v>
      </c>
      <c r="B24" s="12">
        <v>1547</v>
      </c>
      <c r="C24" s="12">
        <v>4262</v>
      </c>
      <c r="D24" s="12">
        <f t="shared" si="0"/>
        <v>5809</v>
      </c>
      <c r="E24" s="9"/>
      <c r="F24" s="13">
        <f t="shared" si="1"/>
        <v>2.9561643886184155</v>
      </c>
      <c r="G24" s="13">
        <f t="shared" si="2"/>
        <v>2.4650560834777293</v>
      </c>
      <c r="H24" s="13">
        <f t="shared" si="3"/>
        <v>2.5791642246967514</v>
      </c>
    </row>
    <row r="25" spans="1:8" ht="11.25" customHeight="1">
      <c r="A25" s="9" t="s">
        <v>24</v>
      </c>
      <c r="B25" s="12">
        <v>233</v>
      </c>
      <c r="C25" s="12">
        <v>419</v>
      </c>
      <c r="D25" s="12">
        <f t="shared" si="0"/>
        <v>652</v>
      </c>
      <c r="E25" s="9"/>
      <c r="F25" s="13">
        <f t="shared" si="1"/>
        <v>0.4452400145753658</v>
      </c>
      <c r="G25" s="13">
        <f t="shared" si="2"/>
        <v>0.24234127146343706</v>
      </c>
      <c r="H25" s="13">
        <f t="shared" si="3"/>
        <v>0.28948443355177866</v>
      </c>
    </row>
    <row r="26" spans="1:8" ht="11.25" customHeight="1">
      <c r="A26" s="9" t="s">
        <v>25</v>
      </c>
      <c r="B26" s="12">
        <v>547</v>
      </c>
      <c r="C26" s="12">
        <v>1398</v>
      </c>
      <c r="D26" s="12">
        <f t="shared" si="0"/>
        <v>1945</v>
      </c>
      <c r="E26" s="9"/>
      <c r="F26" s="13">
        <f t="shared" si="1"/>
        <v>1.0452630385095496</v>
      </c>
      <c r="G26" s="13">
        <f t="shared" si="2"/>
        <v>0.8085754117085561</v>
      </c>
      <c r="H26" s="13">
        <f t="shared" si="3"/>
        <v>0.8635693608254746</v>
      </c>
    </row>
    <row r="27" spans="1:8" ht="11.25" customHeight="1">
      <c r="A27" s="9" t="s">
        <v>26</v>
      </c>
      <c r="B27" s="12">
        <v>2093</v>
      </c>
      <c r="C27" s="12">
        <v>4972</v>
      </c>
      <c r="D27" s="12">
        <f t="shared" si="0"/>
        <v>7065</v>
      </c>
      <c r="E27" s="9"/>
      <c r="F27" s="13">
        <f t="shared" si="1"/>
        <v>3.999516525777856</v>
      </c>
      <c r="G27" s="13">
        <f t="shared" si="2"/>
        <v>2.875705970683076</v>
      </c>
      <c r="H27" s="13">
        <f t="shared" si="3"/>
        <v>3.1368213543609142</v>
      </c>
    </row>
    <row r="28" spans="1:8" ht="11.25" customHeight="1">
      <c r="A28" s="9" t="s">
        <v>27</v>
      </c>
      <c r="B28" s="12">
        <v>1249</v>
      </c>
      <c r="C28" s="12">
        <v>2931</v>
      </c>
      <c r="D28" s="12">
        <f t="shared" si="0"/>
        <v>4180</v>
      </c>
      <c r="E28" s="9"/>
      <c r="F28" s="13">
        <f t="shared" si="1"/>
        <v>2.3867157862859734</v>
      </c>
      <c r="G28" s="13">
        <f t="shared" si="2"/>
        <v>1.6952321399984105</v>
      </c>
      <c r="H28" s="13">
        <f t="shared" si="3"/>
        <v>1.8558971353472926</v>
      </c>
    </row>
    <row r="29" spans="1:11" s="21" customFormat="1" ht="11.25" customHeight="1">
      <c r="A29" s="17" t="s">
        <v>28</v>
      </c>
      <c r="B29" s="18">
        <f>SUM(B7:B9,B11:B16)</f>
        <v>36410.587041178325</v>
      </c>
      <c r="C29" s="18">
        <f>SUM(C7:C9,C11:C16)</f>
        <v>127940.41295882167</v>
      </c>
      <c r="D29" s="18">
        <f>SUM(D7:D9,D11:D16)</f>
        <v>164351</v>
      </c>
      <c r="E29" s="17"/>
      <c r="F29" s="19">
        <f t="shared" si="1"/>
        <v>69.57703993524403</v>
      </c>
      <c r="G29" s="19">
        <f t="shared" si="2"/>
        <v>73.99819176133184</v>
      </c>
      <c r="H29" s="19">
        <f t="shared" si="3"/>
        <v>72.97094499795762</v>
      </c>
      <c r="I29" s="20"/>
      <c r="J29" s="20"/>
      <c r="K29" s="20"/>
    </row>
    <row r="30" spans="1:11" s="21" customFormat="1" ht="11.25" customHeight="1">
      <c r="A30" s="17" t="s">
        <v>29</v>
      </c>
      <c r="B30" s="18">
        <f>SUM(B17:B20)</f>
        <v>7904.517819341603</v>
      </c>
      <c r="C30" s="18">
        <f>SUM(C17:C20)</f>
        <v>25042.482180658397</v>
      </c>
      <c r="D30" s="18">
        <f>SUM(D17:D20)</f>
        <v>32947</v>
      </c>
      <c r="E30" s="17"/>
      <c r="F30" s="19">
        <f t="shared" si="1"/>
        <v>15.104753772939459</v>
      </c>
      <c r="G30" s="19">
        <f t="shared" si="2"/>
        <v>14.484073919477854</v>
      </c>
      <c r="H30" s="19">
        <f t="shared" si="3"/>
        <v>14.628287779494556</v>
      </c>
      <c r="I30" s="20"/>
      <c r="J30" s="20"/>
      <c r="K30" s="20"/>
    </row>
    <row r="31" spans="1:11" s="21" customFormat="1" ht="11.25" customHeight="1">
      <c r="A31" s="17" t="s">
        <v>30</v>
      </c>
      <c r="B31" s="18">
        <f>SUM(B21:B28)</f>
        <v>8016.220351167684</v>
      </c>
      <c r="C31" s="18">
        <f>SUM(C21:C28)</f>
        <v>19913.779648832315</v>
      </c>
      <c r="D31" s="18">
        <f>SUM(D21:D28)</f>
        <v>27930</v>
      </c>
      <c r="E31" s="17"/>
      <c r="F31" s="19">
        <f t="shared" si="1"/>
        <v>15.318206291816495</v>
      </c>
      <c r="G31" s="19">
        <f t="shared" si="2"/>
        <v>11.51773431919031</v>
      </c>
      <c r="H31" s="19">
        <f t="shared" si="3"/>
        <v>12.400767222547818</v>
      </c>
      <c r="I31" s="20"/>
      <c r="J31" s="20"/>
      <c r="K31" s="20"/>
    </row>
    <row r="32" spans="1:11" s="21" customFormat="1" ht="11.25" customHeight="1">
      <c r="A32" s="17" t="s">
        <v>84</v>
      </c>
      <c r="B32" s="22">
        <f>SUM(B29:B31)</f>
        <v>52331.32521168762</v>
      </c>
      <c r="C32" s="22">
        <f>SUM(C29:C31)</f>
        <v>172896.67478831238</v>
      </c>
      <c r="D32" s="22">
        <f>SUM(D29:D31)</f>
        <v>225228</v>
      </c>
      <c r="E32" s="23"/>
      <c r="F32" s="19">
        <f t="shared" si="1"/>
        <v>100</v>
      </c>
      <c r="G32" s="19">
        <f t="shared" si="2"/>
        <v>100</v>
      </c>
      <c r="H32" s="19">
        <f t="shared" si="3"/>
        <v>100</v>
      </c>
      <c r="I32" s="24"/>
      <c r="J32" s="24"/>
      <c r="K32" s="24"/>
    </row>
    <row r="33" spans="1:8" s="21" customFormat="1" ht="7.5" customHeight="1">
      <c r="A33" s="25"/>
      <c r="B33" s="26"/>
      <c r="C33" s="26"/>
      <c r="D33" s="26"/>
      <c r="E33" s="26"/>
      <c r="F33" s="26"/>
      <c r="G33" s="26"/>
      <c r="H33" s="26"/>
    </row>
    <row r="34" spans="1:8" ht="11.25">
      <c r="A34" s="9"/>
      <c r="B34" s="9"/>
      <c r="C34" s="9"/>
      <c r="D34" s="9"/>
      <c r="E34" s="9"/>
      <c r="F34" s="9"/>
      <c r="G34" s="9"/>
      <c r="H34" s="9"/>
    </row>
    <row r="35" spans="1:8" ht="11.25">
      <c r="A35" s="27"/>
      <c r="B35" s="28"/>
      <c r="C35" s="28"/>
      <c r="D35" s="28"/>
      <c r="E35" s="9"/>
      <c r="F35" s="28"/>
      <c r="G35" s="28"/>
      <c r="H35" s="9"/>
    </row>
    <row r="36" spans="1:8" ht="11.25">
      <c r="A36" s="27"/>
      <c r="B36" s="28"/>
      <c r="C36" s="28"/>
      <c r="D36" s="28"/>
      <c r="E36" s="9"/>
      <c r="F36" s="28"/>
      <c r="G36" s="28"/>
      <c r="H36" s="9"/>
    </row>
    <row r="37" spans="1:8" ht="11.25">
      <c r="A37" s="29"/>
      <c r="B37" s="30"/>
      <c r="C37" s="30"/>
      <c r="D37" s="30"/>
      <c r="E37" s="9"/>
      <c r="F37" s="30"/>
      <c r="G37" s="30"/>
      <c r="H37" s="9"/>
    </row>
    <row r="38" spans="1:8" ht="11.25">
      <c r="A38" s="9"/>
      <c r="B38" s="9"/>
      <c r="C38" s="9"/>
      <c r="D38" s="9"/>
      <c r="E38" s="9"/>
      <c r="F38" s="9"/>
      <c r="G38" s="9"/>
      <c r="H38" s="9"/>
    </row>
    <row r="39" spans="1:8" ht="11.25">
      <c r="A39" s="9"/>
      <c r="B39" s="9"/>
      <c r="C39" s="9"/>
      <c r="D39" s="9"/>
      <c r="E39" s="9"/>
      <c r="F39" s="9"/>
      <c r="G39" s="9"/>
      <c r="H39" s="9"/>
    </row>
    <row r="40" spans="1:8" ht="11.25">
      <c r="A40" s="9"/>
      <c r="B40" s="9"/>
      <c r="C40" s="9"/>
      <c r="D40" s="9"/>
      <c r="E40" s="9"/>
      <c r="F40" s="9"/>
      <c r="G40" s="9"/>
      <c r="H40" s="9"/>
    </row>
    <row r="41" spans="1:8" ht="11.25">
      <c r="A41" s="9"/>
      <c r="B41" s="9"/>
      <c r="C41" s="9"/>
      <c r="D41" s="9"/>
      <c r="E41" s="9"/>
      <c r="F41" s="9"/>
      <c r="G41" s="9"/>
      <c r="H41" s="9"/>
    </row>
    <row r="42" spans="1:8" ht="11.25">
      <c r="A42" s="9"/>
      <c r="B42" s="9"/>
      <c r="C42" s="9"/>
      <c r="D42" s="9"/>
      <c r="E42" s="9"/>
      <c r="F42" s="9"/>
      <c r="G42" s="9"/>
      <c r="H42" s="9"/>
    </row>
    <row r="43" spans="1:8" ht="11.25">
      <c r="A43" s="9"/>
      <c r="B43" s="9"/>
      <c r="C43" s="9"/>
      <c r="D43" s="9"/>
      <c r="E43" s="9"/>
      <c r="F43" s="9"/>
      <c r="G43" s="9"/>
      <c r="H43" s="9"/>
    </row>
    <row r="44" spans="1:8" ht="11.25">
      <c r="A44" s="9"/>
      <c r="B44" s="9"/>
      <c r="C44" s="9"/>
      <c r="D44" s="9"/>
      <c r="E44" s="9"/>
      <c r="F44" s="9"/>
      <c r="G44" s="9"/>
      <c r="H44" s="9"/>
    </row>
    <row r="45" spans="1:8" ht="11.25">
      <c r="A45" s="9"/>
      <c r="B45" s="9"/>
      <c r="C45" s="9"/>
      <c r="D45" s="9"/>
      <c r="E45" s="9"/>
      <c r="F45" s="9"/>
      <c r="G45" s="9"/>
      <c r="H45" s="9"/>
    </row>
    <row r="46" spans="1:8" ht="11.25">
      <c r="A46" s="9"/>
      <c r="B46" s="9"/>
      <c r="C46" s="9"/>
      <c r="D46" s="9"/>
      <c r="E46" s="9"/>
      <c r="F46" s="9"/>
      <c r="G46" s="9"/>
      <c r="H46" s="9"/>
    </row>
    <row r="47" spans="1:8" ht="11.25">
      <c r="A47" s="9"/>
      <c r="B47" s="9"/>
      <c r="C47" s="9"/>
      <c r="D47" s="9"/>
      <c r="E47" s="9"/>
      <c r="F47" s="9"/>
      <c r="G47" s="9"/>
      <c r="H47" s="9"/>
    </row>
    <row r="48" spans="1:8" ht="11.25">
      <c r="A48" s="9"/>
      <c r="B48" s="9"/>
      <c r="C48" s="9"/>
      <c r="D48" s="9"/>
      <c r="E48" s="9"/>
      <c r="F48" s="9"/>
      <c r="G48" s="9"/>
      <c r="H48" s="9"/>
    </row>
    <row r="49" spans="1:8" ht="11.25">
      <c r="A49" s="9"/>
      <c r="B49" s="9"/>
      <c r="C49" s="9"/>
      <c r="D49" s="9"/>
      <c r="E49" s="9"/>
      <c r="F49" s="9"/>
      <c r="G49" s="9"/>
      <c r="H49" s="9"/>
    </row>
    <row r="50" spans="1:8" ht="11.25">
      <c r="A50" s="9"/>
      <c r="B50" s="9"/>
      <c r="C50" s="9"/>
      <c r="D50" s="9"/>
      <c r="E50" s="9"/>
      <c r="F50" s="9"/>
      <c r="G50" s="9"/>
      <c r="H50" s="9"/>
    </row>
    <row r="51" spans="1:8" ht="11.25">
      <c r="A51" s="9"/>
      <c r="B51" s="9"/>
      <c r="C51" s="9"/>
      <c r="D51" s="9"/>
      <c r="E51" s="9"/>
      <c r="F51" s="9"/>
      <c r="G51" s="9"/>
      <c r="H51" s="9"/>
    </row>
    <row r="52" spans="1:8" ht="11.25">
      <c r="A52" s="9"/>
      <c r="B52" s="9"/>
      <c r="C52" s="9"/>
      <c r="D52" s="9"/>
      <c r="E52" s="9"/>
      <c r="F52" s="9"/>
      <c r="G52" s="9"/>
      <c r="H52" s="9"/>
    </row>
    <row r="53" spans="1:8" ht="11.25">
      <c r="A53" s="9"/>
      <c r="B53" s="9"/>
      <c r="C53" s="9"/>
      <c r="D53" s="9"/>
      <c r="E53" s="9"/>
      <c r="F53" s="9"/>
      <c r="G53" s="9"/>
      <c r="H53" s="9"/>
    </row>
    <row r="54" spans="1:8" ht="11.25">
      <c r="A54" s="9"/>
      <c r="B54" s="9"/>
      <c r="C54" s="9"/>
      <c r="D54" s="9"/>
      <c r="E54" s="9"/>
      <c r="F54" s="9"/>
      <c r="G54" s="9"/>
      <c r="H54" s="9"/>
    </row>
    <row r="55" spans="1:8" ht="11.25">
      <c r="A55" s="9"/>
      <c r="B55" s="9"/>
      <c r="C55" s="9"/>
      <c r="D55" s="9"/>
      <c r="E55" s="9"/>
      <c r="F55" s="9"/>
      <c r="G55" s="9"/>
      <c r="H55" s="9"/>
    </row>
    <row r="56" spans="1:8" ht="11.25">
      <c r="A56" s="9"/>
      <c r="B56" s="9"/>
      <c r="C56" s="9"/>
      <c r="D56" s="9"/>
      <c r="E56" s="9"/>
      <c r="F56" s="9"/>
      <c r="G56" s="9"/>
      <c r="H56" s="9"/>
    </row>
    <row r="57" spans="1:8" ht="11.25">
      <c r="A57" s="9"/>
      <c r="B57" s="9"/>
      <c r="C57" s="9"/>
      <c r="D57" s="9"/>
      <c r="E57" s="9"/>
      <c r="F57" s="9"/>
      <c r="G57" s="9"/>
      <c r="H57" s="9"/>
    </row>
    <row r="58" spans="1:8" ht="11.25">
      <c r="A58" s="9"/>
      <c r="B58" s="9"/>
      <c r="C58" s="9"/>
      <c r="D58" s="9"/>
      <c r="E58" s="9"/>
      <c r="F58" s="9"/>
      <c r="G58" s="9"/>
      <c r="H58" s="9"/>
    </row>
    <row r="59" spans="1:8" ht="11.25">
      <c r="A59" s="9"/>
      <c r="B59" s="9"/>
      <c r="C59" s="9"/>
      <c r="D59" s="9"/>
      <c r="E59" s="9"/>
      <c r="F59" s="9"/>
      <c r="G59" s="9"/>
      <c r="H59" s="9"/>
    </row>
    <row r="60" spans="1:8" ht="11.25">
      <c r="A60" s="9"/>
      <c r="B60" s="9"/>
      <c r="C60" s="9"/>
      <c r="D60" s="9"/>
      <c r="E60" s="9"/>
      <c r="F60" s="9"/>
      <c r="G60" s="9"/>
      <c r="H60" s="9"/>
    </row>
    <row r="61" spans="2:8" ht="12.75">
      <c r="B61" s="147"/>
      <c r="C61" s="147"/>
      <c r="D61" s="148"/>
      <c r="E61" s="147"/>
      <c r="F61" s="147"/>
      <c r="G61" s="147"/>
      <c r="H61" s="147"/>
    </row>
    <row r="62" spans="1:8" ht="11.25">
      <c r="A62" s="9"/>
      <c r="B62" s="9"/>
      <c r="C62" s="9"/>
      <c r="D62" s="9"/>
      <c r="E62" s="9"/>
      <c r="F62" s="9"/>
      <c r="G62" s="9"/>
      <c r="H62" s="9"/>
    </row>
    <row r="63" spans="1:8" ht="11.25">
      <c r="A63" s="9"/>
      <c r="B63" s="9"/>
      <c r="C63" s="9"/>
      <c r="D63" s="9"/>
      <c r="E63" s="9"/>
      <c r="F63" s="9"/>
      <c r="G63" s="9"/>
      <c r="H63" s="9"/>
    </row>
    <row r="64" spans="1:8" ht="11.25">
      <c r="A64" s="9"/>
      <c r="B64" s="9"/>
      <c r="C64" s="9"/>
      <c r="D64" s="9"/>
      <c r="E64" s="9"/>
      <c r="F64" s="9"/>
      <c r="G64" s="9"/>
      <c r="H64" s="9"/>
    </row>
    <row r="65" spans="1:8" ht="11.25">
      <c r="A65" s="9"/>
      <c r="B65" s="9"/>
      <c r="C65" s="9"/>
      <c r="D65" s="9"/>
      <c r="E65" s="9"/>
      <c r="F65" s="9"/>
      <c r="G65" s="9"/>
      <c r="H65" s="9"/>
    </row>
    <row r="66" spans="1:8" ht="11.25">
      <c r="A66" s="9"/>
      <c r="B66" s="9"/>
      <c r="C66" s="9"/>
      <c r="D66" s="9"/>
      <c r="E66" s="9"/>
      <c r="F66" s="9"/>
      <c r="G66" s="9"/>
      <c r="H66" s="9"/>
    </row>
    <row r="67" spans="1:8" ht="11.25">
      <c r="A67" s="9"/>
      <c r="B67" s="9"/>
      <c r="C67" s="9"/>
      <c r="D67" s="9"/>
      <c r="E67" s="9"/>
      <c r="F67" s="9"/>
      <c r="G67" s="9"/>
      <c r="H67" s="9"/>
    </row>
    <row r="68" spans="1:8" ht="11.25">
      <c r="A68" s="9"/>
      <c r="B68" s="9"/>
      <c r="C68" s="9"/>
      <c r="D68" s="9"/>
      <c r="E68" s="9"/>
      <c r="F68" s="9"/>
      <c r="G68" s="9"/>
      <c r="H68" s="9"/>
    </row>
    <row r="69" spans="1:8" ht="11.25">
      <c r="A69" s="9"/>
      <c r="B69" s="9"/>
      <c r="C69" s="9"/>
      <c r="D69" s="9"/>
      <c r="E69" s="9"/>
      <c r="F69" s="9"/>
      <c r="G69" s="9"/>
      <c r="H69" s="9"/>
    </row>
    <row r="70" spans="1:8" ht="11.25">
      <c r="A70" s="9"/>
      <c r="B70" s="9"/>
      <c r="C70" s="9"/>
      <c r="D70" s="9"/>
      <c r="E70" s="9"/>
      <c r="F70" s="9"/>
      <c r="G70" s="9"/>
      <c r="H70" s="9"/>
    </row>
    <row r="71" spans="1:8" ht="11.25">
      <c r="A71" s="9"/>
      <c r="B71" s="9"/>
      <c r="C71" s="9"/>
      <c r="D71" s="9"/>
      <c r="E71" s="9"/>
      <c r="F71" s="9"/>
      <c r="G71" s="9"/>
      <c r="H71" s="9"/>
    </row>
    <row r="72" spans="1:8" ht="11.25">
      <c r="A72" s="9"/>
      <c r="B72" s="9"/>
      <c r="C72" s="9"/>
      <c r="D72" s="9"/>
      <c r="E72" s="9"/>
      <c r="F72" s="9"/>
      <c r="G72" s="9"/>
      <c r="H72" s="9"/>
    </row>
    <row r="73" spans="1:8" ht="11.25">
      <c r="A73" s="9"/>
      <c r="B73" s="9"/>
      <c r="C73" s="9"/>
      <c r="D73" s="9"/>
      <c r="E73" s="9"/>
      <c r="F73" s="9"/>
      <c r="G73" s="9"/>
      <c r="H73" s="9"/>
    </row>
    <row r="74" spans="1:8" ht="11.25">
      <c r="A74" s="9"/>
      <c r="B74" s="9"/>
      <c r="C74" s="9"/>
      <c r="D74" s="9"/>
      <c r="E74" s="9"/>
      <c r="F74" s="9"/>
      <c r="G74" s="9"/>
      <c r="H74" s="9"/>
    </row>
    <row r="75" spans="1:8" ht="11.25">
      <c r="A75" s="9"/>
      <c r="B75" s="9"/>
      <c r="C75" s="9"/>
      <c r="D75" s="9"/>
      <c r="E75" s="9"/>
      <c r="F75" s="9"/>
      <c r="G75" s="9"/>
      <c r="H75" s="9"/>
    </row>
    <row r="76" spans="1:8" ht="11.25">
      <c r="A76" s="9"/>
      <c r="B76" s="9"/>
      <c r="C76" s="9"/>
      <c r="D76" s="9"/>
      <c r="E76" s="9"/>
      <c r="F76" s="9"/>
      <c r="G76" s="9"/>
      <c r="H76" s="9"/>
    </row>
    <row r="77" spans="1:8" ht="11.25">
      <c r="A77" s="9"/>
      <c r="B77" s="9"/>
      <c r="C77" s="9"/>
      <c r="D77" s="9"/>
      <c r="E77" s="9"/>
      <c r="F77" s="9"/>
      <c r="G77" s="9"/>
      <c r="H77" s="9"/>
    </row>
    <row r="78" spans="1:8" ht="11.25">
      <c r="A78" s="9"/>
      <c r="B78" s="9"/>
      <c r="C78" s="9"/>
      <c r="D78" s="9"/>
      <c r="E78" s="9"/>
      <c r="F78" s="9"/>
      <c r="G78" s="9"/>
      <c r="H78" s="9"/>
    </row>
    <row r="79" spans="1:8" ht="11.25">
      <c r="A79" s="9"/>
      <c r="B79" s="9"/>
      <c r="C79" s="9"/>
      <c r="D79" s="9"/>
      <c r="E79" s="9"/>
      <c r="F79" s="9"/>
      <c r="G79" s="9"/>
      <c r="H79" s="9"/>
    </row>
    <row r="80" spans="1:8" ht="11.25">
      <c r="A80" s="9"/>
      <c r="B80" s="9"/>
      <c r="C80" s="9"/>
      <c r="D80" s="9"/>
      <c r="E80" s="9"/>
      <c r="F80" s="9"/>
      <c r="G80" s="9"/>
      <c r="H80" s="9"/>
    </row>
    <row r="81" spans="1:8" ht="11.25">
      <c r="A81" s="9"/>
      <c r="B81" s="9"/>
      <c r="C81" s="9"/>
      <c r="D81" s="9"/>
      <c r="E81" s="9"/>
      <c r="F81" s="9"/>
      <c r="G81" s="9"/>
      <c r="H81" s="9"/>
    </row>
    <row r="82" spans="1:8" ht="11.25">
      <c r="A82" s="9"/>
      <c r="B82" s="9"/>
      <c r="C82" s="9"/>
      <c r="D82" s="9"/>
      <c r="E82" s="9"/>
      <c r="F82" s="9"/>
      <c r="G82" s="9"/>
      <c r="H82" s="9"/>
    </row>
    <row r="83" spans="1:8" ht="11.25">
      <c r="A83" s="9"/>
      <c r="B83" s="9"/>
      <c r="C83" s="9"/>
      <c r="D83" s="9"/>
      <c r="E83" s="9"/>
      <c r="F83" s="9"/>
      <c r="G83" s="9"/>
      <c r="H83" s="9"/>
    </row>
    <row r="84" spans="1:8" ht="11.25">
      <c r="A84" s="9"/>
      <c r="B84" s="9"/>
      <c r="C84" s="9"/>
      <c r="D84" s="9"/>
      <c r="E84" s="9"/>
      <c r="F84" s="9"/>
      <c r="G84" s="9"/>
      <c r="H84" s="9"/>
    </row>
    <row r="85" spans="1:8" ht="11.25">
      <c r="A85" s="9"/>
      <c r="B85" s="9"/>
      <c r="C85" s="9"/>
      <c r="D85" s="9"/>
      <c r="E85" s="9"/>
      <c r="F85" s="9"/>
      <c r="G85" s="9"/>
      <c r="H85" s="9"/>
    </row>
    <row r="86" spans="1:8" ht="11.25">
      <c r="A86" s="9"/>
      <c r="B86" s="9"/>
      <c r="C86" s="9"/>
      <c r="D86" s="9"/>
      <c r="E86" s="9"/>
      <c r="F86" s="9"/>
      <c r="G86" s="9"/>
      <c r="H86" s="9"/>
    </row>
    <row r="87" spans="1:8" ht="11.25">
      <c r="A87" s="9"/>
      <c r="B87" s="9"/>
      <c r="C87" s="9"/>
      <c r="D87" s="9"/>
      <c r="E87" s="9"/>
      <c r="F87" s="9"/>
      <c r="G87" s="9"/>
      <c r="H87" s="9"/>
    </row>
    <row r="88" spans="1:8" ht="11.25">
      <c r="A88" s="9"/>
      <c r="B88" s="9"/>
      <c r="C88" s="9"/>
      <c r="D88" s="9"/>
      <c r="E88" s="9"/>
      <c r="F88" s="9"/>
      <c r="G88" s="9"/>
      <c r="H88" s="9"/>
    </row>
    <row r="89" spans="1:8" ht="11.25">
      <c r="A89" s="9"/>
      <c r="B89" s="9"/>
      <c r="C89" s="9"/>
      <c r="D89" s="9"/>
      <c r="E89" s="9"/>
      <c r="F89" s="9"/>
      <c r="G89" s="9"/>
      <c r="H89" s="9"/>
    </row>
    <row r="90" spans="1:8" ht="11.25">
      <c r="A90" s="9"/>
      <c r="B90" s="9"/>
      <c r="C90" s="9"/>
      <c r="D90" s="9"/>
      <c r="E90" s="9"/>
      <c r="F90" s="9"/>
      <c r="G90" s="9"/>
      <c r="H90" s="9"/>
    </row>
    <row r="91" spans="1:8" ht="11.25">
      <c r="A91" s="9"/>
      <c r="B91" s="9"/>
      <c r="C91" s="9"/>
      <c r="D91" s="9"/>
      <c r="E91" s="9"/>
      <c r="F91" s="9"/>
      <c r="G91" s="9"/>
      <c r="H91" s="9"/>
    </row>
    <row r="92" spans="1:8" ht="11.25">
      <c r="A92" s="9"/>
      <c r="B92" s="9"/>
      <c r="C92" s="9"/>
      <c r="D92" s="9"/>
      <c r="E92" s="9"/>
      <c r="F92" s="9"/>
      <c r="G92" s="9"/>
      <c r="H92" s="9"/>
    </row>
    <row r="93" spans="1:8" ht="11.25">
      <c r="A93" s="9"/>
      <c r="B93" s="9"/>
      <c r="C93" s="9"/>
      <c r="D93" s="9"/>
      <c r="E93" s="9"/>
      <c r="F93" s="9"/>
      <c r="G93" s="9"/>
      <c r="H93" s="9"/>
    </row>
    <row r="94" spans="1:8" ht="11.25">
      <c r="A94" s="9"/>
      <c r="B94" s="9"/>
      <c r="C94" s="9"/>
      <c r="D94" s="9"/>
      <c r="E94" s="9"/>
      <c r="F94" s="9"/>
      <c r="G94" s="9"/>
      <c r="H94" s="9"/>
    </row>
    <row r="95" spans="1:8" ht="11.25">
      <c r="A95" s="9"/>
      <c r="B95" s="9"/>
      <c r="C95" s="9"/>
      <c r="D95" s="9"/>
      <c r="E95" s="9"/>
      <c r="F95" s="9"/>
      <c r="G95" s="9"/>
      <c r="H95" s="9"/>
    </row>
    <row r="96" spans="1:8" ht="11.25">
      <c r="A96" s="9"/>
      <c r="B96" s="9"/>
      <c r="C96" s="9"/>
      <c r="D96" s="9"/>
      <c r="E96" s="9"/>
      <c r="F96" s="9"/>
      <c r="G96" s="9"/>
      <c r="H96" s="9"/>
    </row>
    <row r="97" spans="1:8" ht="11.25">
      <c r="A97" s="9"/>
      <c r="B97" s="9"/>
      <c r="C97" s="9"/>
      <c r="D97" s="9"/>
      <c r="E97" s="9"/>
      <c r="F97" s="9"/>
      <c r="G97" s="9"/>
      <c r="H97" s="9"/>
    </row>
    <row r="98" spans="1:8" ht="11.25">
      <c r="A98" s="9"/>
      <c r="B98" s="9"/>
      <c r="C98" s="9"/>
      <c r="D98" s="9"/>
      <c r="E98" s="9"/>
      <c r="F98" s="9"/>
      <c r="G98" s="9"/>
      <c r="H98" s="9"/>
    </row>
    <row r="99" spans="1:8" ht="11.25">
      <c r="A99" s="9"/>
      <c r="B99" s="9"/>
      <c r="C99" s="9"/>
      <c r="D99" s="9"/>
      <c r="E99" s="9"/>
      <c r="F99" s="9"/>
      <c r="G99" s="9"/>
      <c r="H99" s="9"/>
    </row>
    <row r="100" spans="1:8" ht="11.25">
      <c r="A100" s="9"/>
      <c r="B100" s="9"/>
      <c r="C100" s="9"/>
      <c r="D100" s="9"/>
      <c r="E100" s="9"/>
      <c r="F100" s="9"/>
      <c r="G100" s="9"/>
      <c r="H100" s="9"/>
    </row>
    <row r="101" spans="1:8" ht="11.25">
      <c r="A101" s="9"/>
      <c r="B101" s="9"/>
      <c r="C101" s="9"/>
      <c r="D101" s="9"/>
      <c r="E101" s="9"/>
      <c r="F101" s="9"/>
      <c r="G101" s="9"/>
      <c r="H101" s="9"/>
    </row>
    <row r="102" spans="1:8" ht="11.25">
      <c r="A102" s="9"/>
      <c r="B102" s="9"/>
      <c r="C102" s="9"/>
      <c r="D102" s="9"/>
      <c r="E102" s="9"/>
      <c r="F102" s="9"/>
      <c r="G102" s="9"/>
      <c r="H102" s="9"/>
    </row>
    <row r="103" spans="1:8" ht="11.25">
      <c r="A103" s="9"/>
      <c r="B103" s="9"/>
      <c r="C103" s="9"/>
      <c r="D103" s="9"/>
      <c r="E103" s="9"/>
      <c r="F103" s="9"/>
      <c r="G103" s="9"/>
      <c r="H103" s="9"/>
    </row>
    <row r="104" spans="1:8" ht="11.25">
      <c r="A104" s="9"/>
      <c r="B104" s="9"/>
      <c r="C104" s="9"/>
      <c r="D104" s="9"/>
      <c r="E104" s="9"/>
      <c r="F104" s="9"/>
      <c r="G104" s="9"/>
      <c r="H104" s="9"/>
    </row>
    <row r="105" spans="1:8" ht="11.25">
      <c r="A105" s="9"/>
      <c r="B105" s="9"/>
      <c r="C105" s="9"/>
      <c r="D105" s="9"/>
      <c r="E105" s="9"/>
      <c r="F105" s="9"/>
      <c r="G105" s="9"/>
      <c r="H105" s="9"/>
    </row>
    <row r="106" spans="1:8" ht="11.25">
      <c r="A106" s="9"/>
      <c r="B106" s="9"/>
      <c r="C106" s="9"/>
      <c r="D106" s="9"/>
      <c r="E106" s="9"/>
      <c r="F106" s="9"/>
      <c r="G106" s="9"/>
      <c r="H106" s="9"/>
    </row>
    <row r="107" spans="1:8" ht="11.25">
      <c r="A107" s="9"/>
      <c r="B107" s="9"/>
      <c r="C107" s="9"/>
      <c r="D107" s="9"/>
      <c r="E107" s="9"/>
      <c r="F107" s="9"/>
      <c r="G107" s="9"/>
      <c r="H107" s="9"/>
    </row>
    <row r="108" spans="1:8" ht="11.25">
      <c r="A108" s="9"/>
      <c r="B108" s="9"/>
      <c r="C108" s="9"/>
      <c r="D108" s="9"/>
      <c r="E108" s="9"/>
      <c r="F108" s="9"/>
      <c r="G108" s="9"/>
      <c r="H108" s="9"/>
    </row>
    <row r="109" spans="1:8" ht="11.25">
      <c r="A109" s="9"/>
      <c r="B109" s="9"/>
      <c r="C109" s="9"/>
      <c r="D109" s="9"/>
      <c r="E109" s="9"/>
      <c r="F109" s="9"/>
      <c r="G109" s="9"/>
      <c r="H109" s="9"/>
    </row>
    <row r="110" spans="1:8" ht="11.25">
      <c r="A110" s="9"/>
      <c r="B110" s="9"/>
      <c r="C110" s="9"/>
      <c r="D110" s="9"/>
      <c r="E110" s="9"/>
      <c r="F110" s="9"/>
      <c r="G110" s="9"/>
      <c r="H110" s="9"/>
    </row>
    <row r="111" spans="1:8" ht="11.25">
      <c r="A111" s="9"/>
      <c r="B111" s="9"/>
      <c r="C111" s="9"/>
      <c r="D111" s="9"/>
      <c r="E111" s="9"/>
      <c r="F111" s="9"/>
      <c r="G111" s="9"/>
      <c r="H111" s="9"/>
    </row>
    <row r="112" spans="1:8" ht="11.25">
      <c r="A112" s="9"/>
      <c r="B112" s="9"/>
      <c r="C112" s="9"/>
      <c r="D112" s="9"/>
      <c r="E112" s="9"/>
      <c r="F112" s="9"/>
      <c r="G112" s="9"/>
      <c r="H112" s="9"/>
    </row>
    <row r="113" spans="1:8" ht="11.25">
      <c r="A113" s="9"/>
      <c r="B113" s="9"/>
      <c r="C113" s="9"/>
      <c r="D113" s="9"/>
      <c r="E113" s="9"/>
      <c r="F113" s="9"/>
      <c r="G113" s="9"/>
      <c r="H113" s="9"/>
    </row>
    <row r="114" spans="1:8" ht="11.25">
      <c r="A114" s="9"/>
      <c r="B114" s="9"/>
      <c r="C114" s="9"/>
      <c r="D114" s="9"/>
      <c r="E114" s="9"/>
      <c r="F114" s="9"/>
      <c r="G114" s="9"/>
      <c r="H114" s="9"/>
    </row>
    <row r="115" spans="1:8" ht="11.25">
      <c r="A115" s="9"/>
      <c r="B115" s="9"/>
      <c r="C115" s="9"/>
      <c r="D115" s="9"/>
      <c r="E115" s="9"/>
      <c r="F115" s="9"/>
      <c r="G115" s="9"/>
      <c r="H115" s="9"/>
    </row>
    <row r="116" spans="1:8" ht="11.25">
      <c r="A116" s="9"/>
      <c r="B116" s="9"/>
      <c r="C116" s="9"/>
      <c r="D116" s="9"/>
      <c r="E116" s="9"/>
      <c r="F116" s="9"/>
      <c r="G116" s="9"/>
      <c r="H116" s="9"/>
    </row>
    <row r="117" spans="1:8" ht="11.25">
      <c r="A117" s="9"/>
      <c r="B117" s="9"/>
      <c r="C117" s="9"/>
      <c r="D117" s="9"/>
      <c r="E117" s="9"/>
      <c r="F117" s="9"/>
      <c r="G117" s="9"/>
      <c r="H117" s="9"/>
    </row>
    <row r="118" spans="1:8" ht="11.25">
      <c r="A118" s="9"/>
      <c r="B118" s="9"/>
      <c r="C118" s="9"/>
      <c r="D118" s="9"/>
      <c r="E118" s="9"/>
      <c r="F118" s="9"/>
      <c r="G118" s="9"/>
      <c r="H118" s="9"/>
    </row>
    <row r="119" spans="1:8" ht="11.25">
      <c r="A119" s="9"/>
      <c r="B119" s="9"/>
      <c r="C119" s="9"/>
      <c r="D119" s="9"/>
      <c r="E119" s="9"/>
      <c r="F119" s="9"/>
      <c r="G119" s="9"/>
      <c r="H119" s="9"/>
    </row>
    <row r="120" spans="1:8" ht="11.25">
      <c r="A120" s="9"/>
      <c r="B120" s="9"/>
      <c r="C120" s="9"/>
      <c r="D120" s="9"/>
      <c r="E120" s="9"/>
      <c r="F120" s="9"/>
      <c r="G120" s="9"/>
      <c r="H120" s="9"/>
    </row>
    <row r="121" spans="1:8" ht="11.25">
      <c r="A121" s="9"/>
      <c r="B121" s="9"/>
      <c r="C121" s="9"/>
      <c r="D121" s="9"/>
      <c r="E121" s="9"/>
      <c r="F121" s="9"/>
      <c r="G121" s="9"/>
      <c r="H121" s="9"/>
    </row>
    <row r="122" spans="1:8" ht="11.25">
      <c r="A122" s="9"/>
      <c r="B122" s="9"/>
      <c r="C122" s="9"/>
      <c r="D122" s="9"/>
      <c r="E122" s="9"/>
      <c r="F122" s="9"/>
      <c r="G122" s="9"/>
      <c r="H122" s="9"/>
    </row>
    <row r="123" spans="1:8" ht="11.25">
      <c r="A123" s="9"/>
      <c r="B123" s="9"/>
      <c r="C123" s="9"/>
      <c r="D123" s="9"/>
      <c r="E123" s="9"/>
      <c r="F123" s="9"/>
      <c r="G123" s="9"/>
      <c r="H123" s="9"/>
    </row>
    <row r="124" spans="1:8" ht="11.25">
      <c r="A124" s="9"/>
      <c r="B124" s="9"/>
      <c r="C124" s="9"/>
      <c r="D124" s="9"/>
      <c r="E124" s="9"/>
      <c r="F124" s="9"/>
      <c r="G124" s="9"/>
      <c r="H124" s="9"/>
    </row>
    <row r="125" spans="1:8" ht="11.25">
      <c r="A125" s="9"/>
      <c r="B125" s="9"/>
      <c r="C125" s="9"/>
      <c r="D125" s="9"/>
      <c r="E125" s="9"/>
      <c r="F125" s="9"/>
      <c r="G125" s="9"/>
      <c r="H125" s="9"/>
    </row>
    <row r="126" spans="1:8" ht="11.25">
      <c r="A126" s="9"/>
      <c r="B126" s="9"/>
      <c r="C126" s="9"/>
      <c r="D126" s="9"/>
      <c r="E126" s="9"/>
      <c r="F126" s="9"/>
      <c r="G126" s="9"/>
      <c r="H126" s="9"/>
    </row>
    <row r="127" spans="1:8" ht="11.25">
      <c r="A127" s="9"/>
      <c r="B127" s="9"/>
      <c r="C127" s="9"/>
      <c r="D127" s="9"/>
      <c r="E127" s="9"/>
      <c r="F127" s="9"/>
      <c r="G127" s="9"/>
      <c r="H127" s="9"/>
    </row>
    <row r="128" spans="1:8" ht="11.25">
      <c r="A128" s="9"/>
      <c r="B128" s="9"/>
      <c r="C128" s="9"/>
      <c r="D128" s="9"/>
      <c r="E128" s="9"/>
      <c r="F128" s="9"/>
      <c r="G128" s="9"/>
      <c r="H128" s="9"/>
    </row>
    <row r="129" spans="1:8" ht="11.25">
      <c r="A129" s="9"/>
      <c r="B129" s="9"/>
      <c r="C129" s="9"/>
      <c r="D129" s="9"/>
      <c r="E129" s="9"/>
      <c r="F129" s="9"/>
      <c r="G129" s="9"/>
      <c r="H129" s="9"/>
    </row>
    <row r="130" spans="1:8" ht="11.25">
      <c r="A130" s="9"/>
      <c r="B130" s="9"/>
      <c r="C130" s="9"/>
      <c r="D130" s="9"/>
      <c r="E130" s="9"/>
      <c r="F130" s="9"/>
      <c r="G130" s="9"/>
      <c r="H130" s="9"/>
    </row>
    <row r="131" spans="1:8" ht="11.25">
      <c r="A131" s="9"/>
      <c r="B131" s="9"/>
      <c r="C131" s="9"/>
      <c r="D131" s="9"/>
      <c r="E131" s="9"/>
      <c r="F131" s="9"/>
      <c r="G131" s="9"/>
      <c r="H131" s="9"/>
    </row>
    <row r="132" spans="1:8" ht="11.25">
      <c r="A132" s="9"/>
      <c r="B132" s="9"/>
      <c r="C132" s="9"/>
      <c r="D132" s="9"/>
      <c r="E132" s="9"/>
      <c r="F132" s="9"/>
      <c r="G132" s="9"/>
      <c r="H132" s="9"/>
    </row>
    <row r="133" spans="1:8" ht="11.25">
      <c r="A133" s="9"/>
      <c r="B133" s="9"/>
      <c r="C133" s="9"/>
      <c r="D133" s="9"/>
      <c r="E133" s="9"/>
      <c r="F133" s="9"/>
      <c r="G133" s="9"/>
      <c r="H133" s="9"/>
    </row>
    <row r="134" spans="1:8" ht="11.25">
      <c r="A134" s="9"/>
      <c r="B134" s="9"/>
      <c r="C134" s="9"/>
      <c r="D134" s="9"/>
      <c r="E134" s="9"/>
      <c r="F134" s="9"/>
      <c r="G134" s="9"/>
      <c r="H134" s="9"/>
    </row>
    <row r="135" spans="1:8" ht="11.25">
      <c r="A135" s="9"/>
      <c r="B135" s="9"/>
      <c r="C135" s="9"/>
      <c r="D135" s="9"/>
      <c r="E135" s="9"/>
      <c r="F135" s="9"/>
      <c r="G135" s="9"/>
      <c r="H135" s="9"/>
    </row>
    <row r="136" spans="1:8" ht="11.25">
      <c r="A136" s="9"/>
      <c r="B136" s="9"/>
      <c r="C136" s="9"/>
      <c r="D136" s="9"/>
      <c r="E136" s="9"/>
      <c r="F136" s="9"/>
      <c r="G136" s="9"/>
      <c r="H136" s="9"/>
    </row>
    <row r="137" spans="1:8" ht="11.25">
      <c r="A137" s="9"/>
      <c r="B137" s="9"/>
      <c r="C137" s="9"/>
      <c r="D137" s="9"/>
      <c r="E137" s="9"/>
      <c r="F137" s="9"/>
      <c r="G137" s="9"/>
      <c r="H137" s="9"/>
    </row>
    <row r="138" spans="1:8" ht="11.25">
      <c r="A138" s="9"/>
      <c r="B138" s="9"/>
      <c r="C138" s="9"/>
      <c r="D138" s="9"/>
      <c r="E138" s="9"/>
      <c r="F138" s="9"/>
      <c r="G138" s="9"/>
      <c r="H138" s="9"/>
    </row>
    <row r="139" spans="1:8" ht="11.25">
      <c r="A139" s="9"/>
      <c r="B139" s="9"/>
      <c r="C139" s="9"/>
      <c r="D139" s="9"/>
      <c r="E139" s="9"/>
      <c r="F139" s="9"/>
      <c r="G139" s="9"/>
      <c r="H139" s="9"/>
    </row>
    <row r="140" spans="1:8" ht="11.25">
      <c r="A140" s="9"/>
      <c r="B140" s="9"/>
      <c r="C140" s="9"/>
      <c r="D140" s="9"/>
      <c r="E140" s="9"/>
      <c r="F140" s="9"/>
      <c r="G140" s="9"/>
      <c r="H140" s="9"/>
    </row>
    <row r="141" spans="1:8" ht="11.25">
      <c r="A141" s="9"/>
      <c r="B141" s="9"/>
      <c r="C141" s="9"/>
      <c r="D141" s="9"/>
      <c r="E141" s="9"/>
      <c r="F141" s="9"/>
      <c r="G141" s="9"/>
      <c r="H141" s="9"/>
    </row>
  </sheetData>
  <mergeCells count="5">
    <mergeCell ref="A4:A5"/>
    <mergeCell ref="B4:D4"/>
    <mergeCell ref="F4:H4"/>
    <mergeCell ref="B6:D6"/>
    <mergeCell ref="F6:H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44">
      <selection activeCell="D61" sqref="D61"/>
    </sheetView>
  </sheetViews>
  <sheetFormatPr defaultColWidth="9.140625" defaultRowHeight="12.75"/>
  <cols>
    <col min="1" max="1" width="14.8515625" style="32" customWidth="1"/>
    <col min="2" max="4" width="8.00390625" style="32" customWidth="1"/>
    <col min="5" max="5" width="0.71875" style="32" customWidth="1"/>
    <col min="6" max="8" width="8.00390625" style="32" customWidth="1"/>
    <col min="9" max="9" width="0.71875" style="32" customWidth="1"/>
    <col min="10" max="12" width="8.00390625" style="32" customWidth="1"/>
    <col min="13" max="16384" width="9.140625" style="32" customWidth="1"/>
  </cols>
  <sheetData>
    <row r="1" ht="12">
      <c r="A1" s="31" t="s">
        <v>88</v>
      </c>
    </row>
    <row r="2" spans="1:12" ht="12">
      <c r="A2" s="33" t="s">
        <v>87</v>
      </c>
      <c r="B2" s="34"/>
      <c r="C2" s="34"/>
      <c r="E2" s="34"/>
      <c r="F2" s="34"/>
      <c r="G2" s="34"/>
      <c r="H2" s="34"/>
      <c r="I2" s="34"/>
      <c r="J2" s="34"/>
      <c r="K2" s="34"/>
      <c r="L2" s="34"/>
    </row>
    <row r="3" spans="1:12" ht="9" customHeight="1">
      <c r="A3" s="33"/>
      <c r="E3" s="35"/>
      <c r="F3" s="35"/>
      <c r="G3" s="35"/>
      <c r="H3" s="35"/>
      <c r="I3" s="35"/>
      <c r="J3" s="35"/>
      <c r="K3" s="35"/>
      <c r="L3" s="35"/>
    </row>
    <row r="4" spans="1:12" ht="12" hidden="1">
      <c r="A4" s="33"/>
      <c r="E4" s="34"/>
      <c r="F4" s="35"/>
      <c r="G4" s="35"/>
      <c r="H4" s="35"/>
      <c r="I4" s="34"/>
      <c r="J4" s="35"/>
      <c r="K4" s="35"/>
      <c r="L4" s="35"/>
    </row>
    <row r="5" spans="1:12" ht="18" customHeight="1">
      <c r="A5" s="143" t="s">
        <v>0</v>
      </c>
      <c r="B5" s="156" t="s">
        <v>31</v>
      </c>
      <c r="C5" s="156"/>
      <c r="D5" s="156"/>
      <c r="E5" s="36"/>
      <c r="F5" s="156" t="s">
        <v>32</v>
      </c>
      <c r="G5" s="156"/>
      <c r="H5" s="156"/>
      <c r="I5" s="36"/>
      <c r="J5" s="156" t="s">
        <v>33</v>
      </c>
      <c r="K5" s="156"/>
      <c r="L5" s="156"/>
    </row>
    <row r="6" spans="1:12" ht="18" customHeight="1">
      <c r="A6" s="144"/>
      <c r="B6" s="37" t="s">
        <v>3</v>
      </c>
      <c r="C6" s="37" t="s">
        <v>4</v>
      </c>
      <c r="D6" s="37" t="s">
        <v>5</v>
      </c>
      <c r="E6" s="37"/>
      <c r="F6" s="37" t="s">
        <v>3</v>
      </c>
      <c r="G6" s="37" t="s">
        <v>4</v>
      </c>
      <c r="H6" s="37" t="s">
        <v>5</v>
      </c>
      <c r="I6" s="37"/>
      <c r="J6" s="37" t="s">
        <v>3</v>
      </c>
      <c r="K6" s="37" t="s">
        <v>4</v>
      </c>
      <c r="L6" s="37" t="s">
        <v>5</v>
      </c>
    </row>
    <row r="7" spans="1:12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1.25">
      <c r="A8" s="12" t="s">
        <v>6</v>
      </c>
      <c r="B8" s="38">
        <v>217</v>
      </c>
      <c r="C8" s="38">
        <v>472.9</v>
      </c>
      <c r="D8" s="38">
        <v>369.6</v>
      </c>
      <c r="E8" s="38"/>
      <c r="F8" s="38">
        <v>217.60553410374777</v>
      </c>
      <c r="G8" s="38">
        <v>483.3292016675529</v>
      </c>
      <c r="H8" s="38">
        <v>375.6141144486529</v>
      </c>
      <c r="I8" s="38"/>
      <c r="J8" s="38">
        <v>221.44162794282818</v>
      </c>
      <c r="K8" s="38">
        <v>488.5203076264793</v>
      </c>
      <c r="L8" s="38">
        <v>380.2546562363995</v>
      </c>
    </row>
    <row r="9" spans="1:12" ht="11.25">
      <c r="A9" s="9" t="s">
        <v>85</v>
      </c>
      <c r="B9" s="38">
        <v>218.2</v>
      </c>
      <c r="C9" s="38">
        <v>523.4</v>
      </c>
      <c r="D9" s="38">
        <v>401</v>
      </c>
      <c r="E9" s="38"/>
      <c r="F9" s="38">
        <v>244.03529796274103</v>
      </c>
      <c r="G9" s="38">
        <v>489.9368297340973</v>
      </c>
      <c r="H9" s="38">
        <v>390.90948975562674</v>
      </c>
      <c r="I9" s="38"/>
      <c r="J9" s="38">
        <v>247.63524285258794</v>
      </c>
      <c r="K9" s="38">
        <v>549.820788530466</v>
      </c>
      <c r="L9" s="38">
        <v>428.1005180016268</v>
      </c>
    </row>
    <row r="10" spans="1:12" ht="11.25">
      <c r="A10" s="12" t="s">
        <v>8</v>
      </c>
      <c r="B10" s="38">
        <v>163.2</v>
      </c>
      <c r="C10" s="38">
        <v>378.5</v>
      </c>
      <c r="D10" s="38">
        <v>295.1</v>
      </c>
      <c r="E10" s="38"/>
      <c r="F10" s="38">
        <v>140.92062869115514</v>
      </c>
      <c r="G10" s="38">
        <v>348.0513115967489</v>
      </c>
      <c r="H10" s="38">
        <v>267.2320162220003</v>
      </c>
      <c r="I10" s="38"/>
      <c r="J10" s="38">
        <v>157.83921015464736</v>
      </c>
      <c r="K10" s="38">
        <v>385.8697957424278</v>
      </c>
      <c r="L10" s="38">
        <v>296.61995735130705</v>
      </c>
    </row>
    <row r="11" spans="1:12" ht="11.25">
      <c r="A11" s="12" t="s">
        <v>9</v>
      </c>
      <c r="B11" s="38">
        <v>294.5</v>
      </c>
      <c r="C11" s="38">
        <v>602.2</v>
      </c>
      <c r="D11" s="38">
        <v>480.8</v>
      </c>
      <c r="E11" s="38"/>
      <c r="F11" s="38">
        <v>276.7795825148132</v>
      </c>
      <c r="G11" s="38">
        <v>546.6793785162757</v>
      </c>
      <c r="H11" s="38">
        <v>439.76414318432006</v>
      </c>
      <c r="I11" s="38"/>
      <c r="J11" s="38">
        <v>288.56202523747874</v>
      </c>
      <c r="K11" s="38">
        <v>573.0207453492924</v>
      </c>
      <c r="L11" s="38">
        <v>459.8834937000986</v>
      </c>
    </row>
    <row r="12" spans="1:12" ht="11.25">
      <c r="A12" s="15" t="s">
        <v>34</v>
      </c>
      <c r="B12" s="39">
        <v>288</v>
      </c>
      <c r="C12" s="39">
        <v>604.8</v>
      </c>
      <c r="D12" s="39">
        <v>477.8</v>
      </c>
      <c r="E12" s="39"/>
      <c r="F12" s="39">
        <v>251.16761805915934</v>
      </c>
      <c r="G12" s="39">
        <v>501.2420774034778</v>
      </c>
      <c r="H12" s="39">
        <v>400.8169162799744</v>
      </c>
      <c r="I12" s="39"/>
      <c r="J12" s="39">
        <v>270.59102777118443</v>
      </c>
      <c r="K12" s="39">
        <v>545.6957277467752</v>
      </c>
      <c r="L12" s="39">
        <v>434.88356211158913</v>
      </c>
    </row>
    <row r="13" spans="1:12" ht="11.25">
      <c r="A13" s="15" t="s">
        <v>11</v>
      </c>
      <c r="B13" s="39">
        <v>300</v>
      </c>
      <c r="C13" s="39">
        <v>600</v>
      </c>
      <c r="D13" s="39">
        <v>483.3</v>
      </c>
      <c r="E13" s="39"/>
      <c r="F13" s="39">
        <v>298.74213836477986</v>
      </c>
      <c r="G13" s="39">
        <v>584.0461279975561</v>
      </c>
      <c r="H13" s="39">
        <v>472.32935272524514</v>
      </c>
      <c r="I13" s="39"/>
      <c r="J13" s="39">
        <v>303.8705950317736</v>
      </c>
      <c r="K13" s="39">
        <v>595.4121218936242</v>
      </c>
      <c r="L13" s="39">
        <v>480.6883539066585</v>
      </c>
    </row>
    <row r="14" spans="1:12" ht="11.25">
      <c r="A14" s="12" t="s">
        <v>12</v>
      </c>
      <c r="B14" s="38">
        <v>220.8</v>
      </c>
      <c r="C14" s="38">
        <v>476.7</v>
      </c>
      <c r="D14" s="38">
        <v>376.2</v>
      </c>
      <c r="E14" s="38"/>
      <c r="F14" s="38">
        <v>187.34941255371467</v>
      </c>
      <c r="G14" s="38">
        <v>462.381254343118</v>
      </c>
      <c r="H14" s="38">
        <v>353.78321353392124</v>
      </c>
      <c r="I14" s="38"/>
      <c r="J14" s="38">
        <v>180.39970253774496</v>
      </c>
      <c r="K14" s="38">
        <v>455.0305367757302</v>
      </c>
      <c r="L14" s="38">
        <v>346.3252639313198</v>
      </c>
    </row>
    <row r="15" spans="1:12" ht="11.25">
      <c r="A15" s="12" t="s">
        <v>13</v>
      </c>
      <c r="B15" s="38">
        <v>232.2</v>
      </c>
      <c r="C15" s="38">
        <v>479</v>
      </c>
      <c r="D15" s="38">
        <v>385.2</v>
      </c>
      <c r="E15" s="38"/>
      <c r="F15" s="38">
        <v>196.80922653249266</v>
      </c>
      <c r="G15" s="38">
        <v>424.52587757619364</v>
      </c>
      <c r="H15" s="38">
        <v>337.3280950814083</v>
      </c>
      <c r="I15" s="38"/>
      <c r="J15" s="38">
        <v>196.9120608637279</v>
      </c>
      <c r="K15" s="38">
        <v>481.95537639209584</v>
      </c>
      <c r="L15" s="38">
        <v>372.0952112146016</v>
      </c>
    </row>
    <row r="16" spans="1:12" ht="11.25">
      <c r="A16" s="12" t="s">
        <v>14</v>
      </c>
      <c r="B16" s="38">
        <v>130</v>
      </c>
      <c r="C16" s="38">
        <v>291.7</v>
      </c>
      <c r="D16" s="38">
        <v>227.8</v>
      </c>
      <c r="E16" s="38"/>
      <c r="F16" s="38">
        <v>111.0861899243642</v>
      </c>
      <c r="G16" s="38">
        <v>250.70344195785893</v>
      </c>
      <c r="H16" s="38">
        <v>195.37403275903787</v>
      </c>
      <c r="I16" s="38"/>
      <c r="J16" s="38">
        <v>157.1901467065678</v>
      </c>
      <c r="K16" s="38">
        <v>352.8025947954774</v>
      </c>
      <c r="L16" s="38">
        <v>275.54223851719127</v>
      </c>
    </row>
    <row r="17" spans="1:12" ht="11.25">
      <c r="A17" s="12" t="s">
        <v>15</v>
      </c>
      <c r="B17" s="38">
        <v>182.9</v>
      </c>
      <c r="C17" s="38">
        <v>354</v>
      </c>
      <c r="D17" s="38">
        <v>283.6</v>
      </c>
      <c r="E17" s="38"/>
      <c r="F17" s="38">
        <v>160.70711128967457</v>
      </c>
      <c r="G17" s="38">
        <v>343.50464809218386</v>
      </c>
      <c r="H17" s="38">
        <v>268.16189971950297</v>
      </c>
      <c r="I17" s="38"/>
      <c r="J17" s="38">
        <v>158.52502329241335</v>
      </c>
      <c r="K17" s="38">
        <v>346.0336359577318</v>
      </c>
      <c r="L17" s="38">
        <v>268.9305804752601</v>
      </c>
    </row>
    <row r="18" spans="1:12" ht="11.25">
      <c r="A18" s="12" t="s">
        <v>16</v>
      </c>
      <c r="B18" s="38">
        <v>115.7</v>
      </c>
      <c r="C18" s="38">
        <v>274.3</v>
      </c>
      <c r="D18" s="38">
        <v>209</v>
      </c>
      <c r="E18" s="38"/>
      <c r="F18" s="38">
        <v>107.41062023669373</v>
      </c>
      <c r="G18" s="38">
        <v>243.30820923419313</v>
      </c>
      <c r="H18" s="38">
        <v>187.2790255666142</v>
      </c>
      <c r="I18" s="38"/>
      <c r="J18" s="38">
        <v>107.8305806809714</v>
      </c>
      <c r="K18" s="38">
        <v>247.17100568974928</v>
      </c>
      <c r="L18" s="38">
        <v>189.8336089650552</v>
      </c>
    </row>
    <row r="19" spans="1:12" ht="11.25">
      <c r="A19" s="12" t="s">
        <v>17</v>
      </c>
      <c r="B19" s="38">
        <v>71.2</v>
      </c>
      <c r="C19" s="38">
        <v>149.5</v>
      </c>
      <c r="D19" s="38">
        <v>116.6</v>
      </c>
      <c r="E19" s="38"/>
      <c r="F19" s="38">
        <v>75.4554546950764</v>
      </c>
      <c r="G19" s="38">
        <v>163.44165096290848</v>
      </c>
      <c r="H19" s="38">
        <v>126.42992565451719</v>
      </c>
      <c r="I19" s="38"/>
      <c r="J19" s="38">
        <v>75.95970943815348</v>
      </c>
      <c r="K19" s="38">
        <v>160.9487505294367</v>
      </c>
      <c r="L19" s="38">
        <v>125.33634326002877</v>
      </c>
    </row>
    <row r="20" spans="1:12" ht="11.25">
      <c r="A20" s="12" t="s">
        <v>18</v>
      </c>
      <c r="B20" s="38">
        <v>85.1</v>
      </c>
      <c r="C20" s="38">
        <v>217.8</v>
      </c>
      <c r="D20" s="38">
        <v>162</v>
      </c>
      <c r="E20" s="38"/>
      <c r="F20" s="38">
        <v>94.81564043860706</v>
      </c>
      <c r="G20" s="38">
        <v>223.47924367591415</v>
      </c>
      <c r="H20" s="38">
        <v>169.40300633362136</v>
      </c>
      <c r="I20" s="38"/>
      <c r="J20" s="38">
        <v>104.48381746289553</v>
      </c>
      <c r="K20" s="38">
        <v>235.57326398272974</v>
      </c>
      <c r="L20" s="38">
        <v>180.55227020903104</v>
      </c>
    </row>
    <row r="21" spans="1:12" ht="11.25">
      <c r="A21" s="12" t="s">
        <v>19</v>
      </c>
      <c r="B21" s="38">
        <v>54.1</v>
      </c>
      <c r="C21" s="38">
        <v>145.5</v>
      </c>
      <c r="D21" s="38">
        <v>108</v>
      </c>
      <c r="E21" s="38"/>
      <c r="F21" s="38">
        <v>58.54677412549053</v>
      </c>
      <c r="G21" s="38">
        <v>138.1575421080161</v>
      </c>
      <c r="H21" s="38">
        <v>105.35375279956271</v>
      </c>
      <c r="I21" s="38"/>
      <c r="J21" s="38">
        <v>65.4333056903637</v>
      </c>
      <c r="K21" s="38">
        <v>141.3698981221685</v>
      </c>
      <c r="L21" s="38">
        <v>110.16608773563671</v>
      </c>
    </row>
    <row r="22" spans="1:12" ht="11.25">
      <c r="A22" s="12" t="s">
        <v>20</v>
      </c>
      <c r="B22" s="38">
        <v>107.2</v>
      </c>
      <c r="C22" s="38">
        <v>199.2</v>
      </c>
      <c r="D22" s="38">
        <v>160.5</v>
      </c>
      <c r="E22" s="38"/>
      <c r="F22" s="38">
        <v>89.60855211444742</v>
      </c>
      <c r="G22" s="38">
        <v>163.38350675152373</v>
      </c>
      <c r="H22" s="38">
        <v>132.29575016951003</v>
      </c>
      <c r="I22" s="38"/>
      <c r="J22" s="38">
        <v>75.05653024106331</v>
      </c>
      <c r="K22" s="38">
        <v>160.525109349356</v>
      </c>
      <c r="L22" s="38">
        <v>124.48229056695709</v>
      </c>
    </row>
    <row r="23" spans="1:12" ht="11.25">
      <c r="A23" s="12" t="s">
        <v>21</v>
      </c>
      <c r="B23" s="38">
        <v>80.4</v>
      </c>
      <c r="C23" s="38">
        <v>146.3</v>
      </c>
      <c r="D23" s="38">
        <v>118.3</v>
      </c>
      <c r="E23" s="38"/>
      <c r="F23" s="38">
        <v>96.15052052709855</v>
      </c>
      <c r="G23" s="38">
        <v>170.73851383920643</v>
      </c>
      <c r="H23" s="38">
        <v>139.17752085467583</v>
      </c>
      <c r="I23" s="38"/>
      <c r="J23" s="38">
        <v>104.94864612511671</v>
      </c>
      <c r="K23" s="38">
        <v>206.6257531175564</v>
      </c>
      <c r="L23" s="38">
        <v>163.64324607634745</v>
      </c>
    </row>
    <row r="24" spans="1:12" ht="11.25">
      <c r="A24" s="12" t="s">
        <v>22</v>
      </c>
      <c r="B24" s="38">
        <v>41.4</v>
      </c>
      <c r="C24" s="38">
        <v>63.7</v>
      </c>
      <c r="D24" s="38">
        <v>54.6</v>
      </c>
      <c r="E24" s="38"/>
      <c r="F24" s="38">
        <v>41.66603352125089</v>
      </c>
      <c r="G24" s="38">
        <v>59.39310507913451</v>
      </c>
      <c r="H24" s="38">
        <v>52.126094317832134</v>
      </c>
      <c r="I24" s="38"/>
      <c r="J24" s="38">
        <v>36.67327824351776</v>
      </c>
      <c r="K24" s="38">
        <v>56.747561235891574</v>
      </c>
      <c r="L24" s="38">
        <v>48.492972461511165</v>
      </c>
    </row>
    <row r="25" spans="1:12" ht="11.25">
      <c r="A25" s="12" t="s">
        <v>23</v>
      </c>
      <c r="B25" s="38">
        <v>65.5</v>
      </c>
      <c r="C25" s="38">
        <v>120.4</v>
      </c>
      <c r="D25" s="38">
        <v>97.3</v>
      </c>
      <c r="E25" s="38"/>
      <c r="F25" s="38">
        <v>73.8571294471041</v>
      </c>
      <c r="G25" s="38">
        <v>144.3031161784251</v>
      </c>
      <c r="H25" s="38">
        <v>114.54601111200988</v>
      </c>
      <c r="I25" s="38"/>
      <c r="J25" s="38">
        <v>57.983073590153</v>
      </c>
      <c r="K25" s="38">
        <v>116.33588369687159</v>
      </c>
      <c r="L25" s="38">
        <v>91.74688662333867</v>
      </c>
    </row>
    <row r="26" spans="1:12" ht="11.25">
      <c r="A26" s="12" t="s">
        <v>24</v>
      </c>
      <c r="B26" s="38">
        <v>76.8</v>
      </c>
      <c r="C26" s="38">
        <v>105.7</v>
      </c>
      <c r="D26" s="38">
        <v>93</v>
      </c>
      <c r="E26" s="38"/>
      <c r="F26" s="38">
        <v>64.51746743008879</v>
      </c>
      <c r="G26" s="38">
        <v>87.30571632958313</v>
      </c>
      <c r="H26" s="38">
        <v>77.29327694326965</v>
      </c>
      <c r="I26" s="38"/>
      <c r="J26" s="38">
        <v>47.66483235480638</v>
      </c>
      <c r="K26" s="38">
        <v>66.89550570767143</v>
      </c>
      <c r="L26" s="38">
        <v>58.46589788195628</v>
      </c>
    </row>
    <row r="27" spans="1:12" ht="11.25">
      <c r="A27" s="12" t="s">
        <v>25</v>
      </c>
      <c r="B27" s="38">
        <v>40.8</v>
      </c>
      <c r="C27" s="38">
        <v>73.6</v>
      </c>
      <c r="D27" s="38">
        <v>59.5</v>
      </c>
      <c r="E27" s="38"/>
      <c r="F27" s="38">
        <v>43.445189849997604</v>
      </c>
      <c r="G27" s="38">
        <v>73.77389326352137</v>
      </c>
      <c r="H27" s="38">
        <v>60.79936210505332</v>
      </c>
      <c r="I27" s="38"/>
      <c r="J27" s="38">
        <v>37.12879687765145</v>
      </c>
      <c r="K27" s="38">
        <v>70.82748592823017</v>
      </c>
      <c r="L27" s="38">
        <v>56.42489541812443</v>
      </c>
    </row>
    <row r="28" spans="1:12" ht="11.25">
      <c r="A28" s="12" t="s">
        <v>26</v>
      </c>
      <c r="B28" s="38">
        <v>58.4</v>
      </c>
      <c r="C28" s="38">
        <v>106.3</v>
      </c>
      <c r="D28" s="38">
        <v>86</v>
      </c>
      <c r="E28" s="38"/>
      <c r="F28" s="38">
        <v>62.71279578968836</v>
      </c>
      <c r="G28" s="38">
        <v>111.55004270404952</v>
      </c>
      <c r="H28" s="38">
        <v>90.8832649890861</v>
      </c>
      <c r="I28" s="38"/>
      <c r="J28" s="38">
        <v>59.69595847237672</v>
      </c>
      <c r="K28" s="38">
        <v>103.34628279716732</v>
      </c>
      <c r="L28" s="38">
        <v>84.9453716495273</v>
      </c>
    </row>
    <row r="29" spans="1:12" ht="11.25">
      <c r="A29" s="12" t="s">
        <v>27</v>
      </c>
      <c r="B29" s="38">
        <v>95.6</v>
      </c>
      <c r="C29" s="38">
        <v>157.9</v>
      </c>
      <c r="D29" s="38">
        <v>131.3</v>
      </c>
      <c r="E29" s="38"/>
      <c r="F29" s="38">
        <v>117.07900303504091</v>
      </c>
      <c r="G29" s="38">
        <v>198.62474909130364</v>
      </c>
      <c r="H29" s="38">
        <v>164.01633137388072</v>
      </c>
      <c r="I29" s="38"/>
      <c r="J29" s="38">
        <v>111.97876975766324</v>
      </c>
      <c r="K29" s="38">
        <v>193.97878212297897</v>
      </c>
      <c r="L29" s="38">
        <v>159.15442548298418</v>
      </c>
    </row>
    <row r="30" spans="1:12" ht="11.25">
      <c r="A30" s="18" t="s">
        <v>28</v>
      </c>
      <c r="B30" s="40">
        <v>190.7</v>
      </c>
      <c r="C30" s="40">
        <v>412.5</v>
      </c>
      <c r="D30" s="40">
        <v>324.7</v>
      </c>
      <c r="E30" s="40"/>
      <c r="F30" s="40">
        <v>170.72681469726965</v>
      </c>
      <c r="G30" s="40">
        <v>392.2969230511194</v>
      </c>
      <c r="H30" s="40">
        <v>304.1464196133399</v>
      </c>
      <c r="I30" s="40"/>
      <c r="J30" s="40">
        <v>179.37212905115754</v>
      </c>
      <c r="K30" s="40">
        <v>417.15288032740125</v>
      </c>
      <c r="L30" s="40">
        <v>322.45400227040767</v>
      </c>
    </row>
    <row r="31" spans="1:12" ht="11.25">
      <c r="A31" s="18" t="s">
        <v>29</v>
      </c>
      <c r="B31" s="40">
        <v>82</v>
      </c>
      <c r="C31" s="40">
        <v>202.2</v>
      </c>
      <c r="D31" s="40">
        <v>152.5</v>
      </c>
      <c r="E31" s="40"/>
      <c r="F31" s="40">
        <v>82.54034265952382</v>
      </c>
      <c r="G31" s="40">
        <v>189.78438619162185</v>
      </c>
      <c r="H31" s="40">
        <v>145.38021437045106</v>
      </c>
      <c r="I31" s="40"/>
      <c r="J31" s="40">
        <v>87.16840153220194</v>
      </c>
      <c r="K31" s="40">
        <v>194.38121784107958</v>
      </c>
      <c r="L31" s="40">
        <v>150.09147530349028</v>
      </c>
    </row>
    <row r="32" spans="1:12" ht="11.25">
      <c r="A32" s="18" t="s">
        <v>30</v>
      </c>
      <c r="B32" s="40">
        <v>61.8</v>
      </c>
      <c r="C32" s="40">
        <v>107.2</v>
      </c>
      <c r="D32" s="40">
        <v>88.1</v>
      </c>
      <c r="E32" s="40"/>
      <c r="F32" s="40">
        <v>64.94886276464483</v>
      </c>
      <c r="G32" s="40">
        <v>112.19357512432812</v>
      </c>
      <c r="H32" s="40">
        <v>92.31389391085335</v>
      </c>
      <c r="I32" s="40"/>
      <c r="J32" s="40">
        <v>57.38155430709658</v>
      </c>
      <c r="K32" s="40">
        <v>103.4124279539251</v>
      </c>
      <c r="L32" s="40">
        <v>84.05892973389766</v>
      </c>
    </row>
    <row r="33" spans="1:12" ht="11.25">
      <c r="A33" s="17" t="s">
        <v>84</v>
      </c>
      <c r="B33" s="40">
        <v>126</v>
      </c>
      <c r="C33" s="40">
        <v>275.7</v>
      </c>
      <c r="D33" s="40">
        <v>214.7</v>
      </c>
      <c r="E33" s="40"/>
      <c r="F33" s="40">
        <v>117.97106834820323</v>
      </c>
      <c r="G33" s="40">
        <v>264.64568242966476</v>
      </c>
      <c r="H33" s="40">
        <v>204.74358737525384</v>
      </c>
      <c r="I33" s="40"/>
      <c r="J33" s="40">
        <v>120.75426750808919</v>
      </c>
      <c r="K33" s="40">
        <v>275.2704393638128</v>
      </c>
      <c r="L33" s="40">
        <v>212.18540852719147</v>
      </c>
    </row>
    <row r="34" spans="1:12" ht="6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9" ht="11.25">
      <c r="A39" s="42"/>
    </row>
    <row r="40" ht="11.25">
      <c r="A40" s="42"/>
    </row>
    <row r="57" ht="11.25">
      <c r="A57" s="20"/>
    </row>
    <row r="58" ht="11.25">
      <c r="A58" s="20"/>
    </row>
    <row r="59" ht="11.25">
      <c r="A59" s="20"/>
    </row>
    <row r="60" ht="11.25">
      <c r="A60" s="20"/>
    </row>
    <row r="61" spans="1:12" ht="12.75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</sheetData>
  <mergeCells count="4">
    <mergeCell ref="J5:L5"/>
    <mergeCell ref="A5:A6"/>
    <mergeCell ref="B5:D5"/>
    <mergeCell ref="F5:H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O20" sqref="O20"/>
    </sheetView>
  </sheetViews>
  <sheetFormatPr defaultColWidth="9.140625" defaultRowHeight="12.75"/>
  <cols>
    <col min="1" max="1" width="20.7109375" style="53" customWidth="1"/>
    <col min="2" max="2" width="6.421875" style="53" customWidth="1"/>
    <col min="3" max="3" width="7.421875" style="53" customWidth="1"/>
    <col min="4" max="4" width="7.28125" style="53" customWidth="1"/>
    <col min="5" max="5" width="0.9921875" style="53" customWidth="1"/>
    <col min="6" max="6" width="7.00390625" style="53" customWidth="1"/>
    <col min="7" max="7" width="8.00390625" style="53" customWidth="1"/>
    <col min="8" max="8" width="7.140625" style="53" customWidth="1"/>
    <col min="9" max="9" width="0.9921875" style="53" customWidth="1"/>
    <col min="10" max="11" width="7.421875" style="53" customWidth="1"/>
    <col min="12" max="12" width="8.00390625" style="53" customWidth="1"/>
    <col min="13" max="16384" width="9.140625" style="53" customWidth="1"/>
  </cols>
  <sheetData>
    <row r="1" spans="1:12" s="46" customFormat="1" ht="17.25" customHeight="1">
      <c r="A1" s="43" t="s">
        <v>35</v>
      </c>
      <c r="B1" s="44"/>
      <c r="C1" s="45"/>
      <c r="E1" s="44"/>
      <c r="F1" s="44"/>
      <c r="G1" s="44"/>
      <c r="H1" s="44"/>
      <c r="I1" s="44"/>
      <c r="J1" s="44"/>
      <c r="K1" s="44"/>
      <c r="L1" s="44"/>
    </row>
    <row r="2" spans="1:12" s="46" customFormat="1" ht="9" customHeight="1">
      <c r="A2" s="43"/>
      <c r="B2" s="47"/>
      <c r="E2" s="47"/>
      <c r="F2" s="47"/>
      <c r="G2" s="47"/>
      <c r="H2" s="47"/>
      <c r="I2" s="47"/>
      <c r="J2" s="47"/>
      <c r="K2" s="47"/>
      <c r="L2" s="47"/>
    </row>
    <row r="3" spans="1:12" s="46" customFormat="1" ht="17.25" customHeight="1" hidden="1">
      <c r="A3" s="43"/>
      <c r="B3" s="47"/>
      <c r="E3" s="44"/>
      <c r="F3" s="47"/>
      <c r="G3" s="47"/>
      <c r="H3" s="47"/>
      <c r="I3" s="44"/>
      <c r="J3" s="47"/>
      <c r="K3" s="47"/>
      <c r="L3" s="47"/>
    </row>
    <row r="4" spans="1:12" s="46" customFormat="1" ht="17.25" customHeight="1" hidden="1">
      <c r="A4" s="43"/>
      <c r="B4" s="47"/>
      <c r="E4" s="44"/>
      <c r="F4" s="47"/>
      <c r="G4" s="47"/>
      <c r="H4" s="47"/>
      <c r="I4" s="44"/>
      <c r="J4" s="47"/>
      <c r="K4" s="47"/>
      <c r="L4" s="47"/>
    </row>
    <row r="5" spans="1:12" s="46" customFormat="1" ht="23.25" customHeight="1">
      <c r="A5" s="160" t="s">
        <v>36</v>
      </c>
      <c r="B5" s="158">
        <v>36525</v>
      </c>
      <c r="C5" s="159"/>
      <c r="D5" s="159"/>
      <c r="E5" s="48"/>
      <c r="F5" s="158">
        <v>36891</v>
      </c>
      <c r="G5" s="159"/>
      <c r="H5" s="159"/>
      <c r="I5" s="48"/>
      <c r="J5" s="158">
        <v>37256</v>
      </c>
      <c r="K5" s="159"/>
      <c r="L5" s="159"/>
    </row>
    <row r="6" spans="1:12" s="51" customFormat="1" ht="15" customHeight="1">
      <c r="A6" s="161"/>
      <c r="B6" s="145" t="s">
        <v>3</v>
      </c>
      <c r="C6" s="145" t="s">
        <v>4</v>
      </c>
      <c r="D6" s="145" t="s">
        <v>5</v>
      </c>
      <c r="E6" s="50"/>
      <c r="F6" s="145" t="s">
        <v>3</v>
      </c>
      <c r="G6" s="145" t="s">
        <v>4</v>
      </c>
      <c r="H6" s="145" t="s">
        <v>5</v>
      </c>
      <c r="I6" s="50"/>
      <c r="J6" s="145" t="s">
        <v>3</v>
      </c>
      <c r="K6" s="145" t="s">
        <v>4</v>
      </c>
      <c r="L6" s="145" t="s">
        <v>5</v>
      </c>
    </row>
    <row r="7" spans="1:12" s="51" customFormat="1" ht="9" customHeight="1">
      <c r="A7" s="162"/>
      <c r="B7" s="157"/>
      <c r="C7" s="157"/>
      <c r="D7" s="157"/>
      <c r="E7" s="52"/>
      <c r="F7" s="157"/>
      <c r="G7" s="157"/>
      <c r="H7" s="157"/>
      <c r="I7" s="52"/>
      <c r="J7" s="157"/>
      <c r="K7" s="157"/>
      <c r="L7" s="157"/>
    </row>
    <row r="8" spans="1:12" ht="30" customHeight="1">
      <c r="A8" s="164" t="s">
        <v>37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ht="12.75" customHeight="1">
      <c r="A9" s="49" t="s">
        <v>38</v>
      </c>
      <c r="B9" s="12">
        <v>21114.998749242706</v>
      </c>
      <c r="C9" s="12">
        <v>60544.30384768611</v>
      </c>
      <c r="D9" s="12">
        <f>SUM(B9:C9)</f>
        <v>81659.30259692881</v>
      </c>
      <c r="E9" s="12"/>
      <c r="F9" s="12">
        <v>20151.34956530595</v>
      </c>
      <c r="G9" s="12">
        <v>56696.11865434648</v>
      </c>
      <c r="H9" s="12">
        <f>SUM(F9:G9)</f>
        <v>76847.46821965242</v>
      </c>
      <c r="I9" s="12"/>
      <c r="J9" s="12">
        <v>19851.113570315058</v>
      </c>
      <c r="K9" s="12">
        <v>56540.577188812895</v>
      </c>
      <c r="L9" s="12">
        <f>SUM(J9:K9)</f>
        <v>76391.69075912796</v>
      </c>
    </row>
    <row r="10" spans="1:12" ht="12.75" customHeight="1">
      <c r="A10" s="54" t="s">
        <v>39</v>
      </c>
      <c r="B10" s="12">
        <v>32081.76958316923</v>
      </c>
      <c r="C10" s="12">
        <v>108806.92781990193</v>
      </c>
      <c r="D10" s="12">
        <f>SUM(B10:C10)</f>
        <v>140888.69740307116</v>
      </c>
      <c r="E10" s="12"/>
      <c r="F10" s="12">
        <v>30720.777935689355</v>
      </c>
      <c r="G10" s="12">
        <v>108558</v>
      </c>
      <c r="H10" s="12">
        <f>SUM(F10:G10)</f>
        <v>139278.77793568934</v>
      </c>
      <c r="I10" s="12"/>
      <c r="J10" s="12">
        <v>32479.886429684942</v>
      </c>
      <c r="K10" s="12">
        <v>116356.4228111871</v>
      </c>
      <c r="L10" s="12">
        <f>SUM(J10:K10)</f>
        <v>148836.30924087204</v>
      </c>
    </row>
    <row r="11" spans="1:12" ht="12.75" customHeight="1">
      <c r="A11" s="55" t="s">
        <v>40</v>
      </c>
      <c r="B11" s="18">
        <f>SUM(B9:B10)</f>
        <v>53196.768332411935</v>
      </c>
      <c r="C11" s="18">
        <f>SUM(C9:C10)</f>
        <v>169351.23166758806</v>
      </c>
      <c r="D11" s="18">
        <f>SUM(D9:D10)</f>
        <v>222547.99999999997</v>
      </c>
      <c r="E11" s="18"/>
      <c r="F11" s="18">
        <f>SUM(F9:F10)</f>
        <v>50872.12750099531</v>
      </c>
      <c r="G11" s="18">
        <f>SUM(G9:G10)</f>
        <v>165254.11865434647</v>
      </c>
      <c r="H11" s="18">
        <f>SUM(F11:G11)</f>
        <v>216126.2461553418</v>
      </c>
      <c r="I11" s="18"/>
      <c r="J11" s="18">
        <f>SUM(J9:J10)</f>
        <v>52331</v>
      </c>
      <c r="K11" s="18">
        <f>SUM(K9:K10)</f>
        <v>172897</v>
      </c>
      <c r="L11" s="18">
        <f>SUM(J11:K11)</f>
        <v>225228</v>
      </c>
    </row>
    <row r="12" spans="1:12" s="51" customFormat="1" ht="30" customHeight="1">
      <c r="A12" s="163" t="s">
        <v>41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</row>
    <row r="13" spans="1:12" s="51" customFormat="1" ht="12.75" customHeight="1">
      <c r="A13" s="49" t="s">
        <v>38</v>
      </c>
      <c r="B13" s="56">
        <f aca="true" t="shared" si="0" ref="B13:L13">B9/B$11*100</f>
        <v>39.692258404309264</v>
      </c>
      <c r="C13" s="56">
        <f t="shared" si="0"/>
        <v>35.75073133599985</v>
      </c>
      <c r="D13" s="56">
        <f t="shared" si="0"/>
        <v>36.6928943854489</v>
      </c>
      <c r="E13" s="56" t="e">
        <f t="shared" si="0"/>
        <v>#DIV/0!</v>
      </c>
      <c r="F13" s="56">
        <f t="shared" si="0"/>
        <v>39.61176887070762</v>
      </c>
      <c r="G13" s="56">
        <f t="shared" si="0"/>
        <v>34.30844514861069</v>
      </c>
      <c r="H13" s="56">
        <f t="shared" si="0"/>
        <v>35.5567496251325</v>
      </c>
      <c r="I13" s="56" t="e">
        <f t="shared" si="0"/>
        <v>#DIV/0!</v>
      </c>
      <c r="J13" s="56">
        <f t="shared" si="0"/>
        <v>37.93375546103659</v>
      </c>
      <c r="K13" s="56">
        <f t="shared" si="0"/>
        <v>32.70188446810118</v>
      </c>
      <c r="L13" s="56">
        <f t="shared" si="0"/>
        <v>33.917492833541104</v>
      </c>
    </row>
    <row r="14" spans="1:12" s="51" customFormat="1" ht="12.75" customHeight="1">
      <c r="A14" s="54" t="s">
        <v>39</v>
      </c>
      <c r="B14" s="56">
        <f aca="true" t="shared" si="1" ref="B14:L14">B10/B$11*100</f>
        <v>60.307741595690736</v>
      </c>
      <c r="C14" s="56">
        <f t="shared" si="1"/>
        <v>64.24926866400014</v>
      </c>
      <c r="D14" s="56">
        <f t="shared" si="1"/>
        <v>63.3071056145511</v>
      </c>
      <c r="E14" s="56" t="e">
        <f t="shared" si="1"/>
        <v>#DIV/0!</v>
      </c>
      <c r="F14" s="56">
        <f t="shared" si="1"/>
        <v>60.38823112929237</v>
      </c>
      <c r="G14" s="56">
        <f t="shared" si="1"/>
        <v>65.69155485138933</v>
      </c>
      <c r="H14" s="56">
        <f t="shared" si="1"/>
        <v>64.44325037486749</v>
      </c>
      <c r="I14" s="56" t="e">
        <f t="shared" si="1"/>
        <v>#DIV/0!</v>
      </c>
      <c r="J14" s="56">
        <f t="shared" si="1"/>
        <v>62.06624453896341</v>
      </c>
      <c r="K14" s="56">
        <f t="shared" si="1"/>
        <v>67.29811553189882</v>
      </c>
      <c r="L14" s="56">
        <f t="shared" si="1"/>
        <v>66.0825071664589</v>
      </c>
    </row>
    <row r="15" spans="1:12" s="58" customFormat="1" ht="12.75" customHeight="1">
      <c r="A15" s="55" t="s">
        <v>40</v>
      </c>
      <c r="B15" s="109">
        <f aca="true" t="shared" si="2" ref="B15:L15">B11/B$11*100</f>
        <v>100</v>
      </c>
      <c r="C15" s="109">
        <f t="shared" si="2"/>
        <v>100</v>
      </c>
      <c r="D15" s="109">
        <f t="shared" si="2"/>
        <v>100</v>
      </c>
      <c r="E15" s="109" t="e">
        <f t="shared" si="2"/>
        <v>#DIV/0!</v>
      </c>
      <c r="F15" s="109">
        <f t="shared" si="2"/>
        <v>100</v>
      </c>
      <c r="G15" s="109">
        <f t="shared" si="2"/>
        <v>100</v>
      </c>
      <c r="H15" s="109">
        <f t="shared" si="2"/>
        <v>100</v>
      </c>
      <c r="I15" s="109" t="e">
        <f t="shared" si="2"/>
        <v>#DIV/0!</v>
      </c>
      <c r="J15" s="109">
        <f t="shared" si="2"/>
        <v>100</v>
      </c>
      <c r="K15" s="109">
        <f t="shared" si="2"/>
        <v>100</v>
      </c>
      <c r="L15" s="109">
        <f t="shared" si="2"/>
        <v>100</v>
      </c>
    </row>
    <row r="16" spans="1:12" s="51" customFormat="1" ht="11.2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s="51" customFormat="1" ht="11.25">
      <c r="A17" s="61"/>
      <c r="B17" s="61"/>
      <c r="C17" s="62"/>
      <c r="D17" s="62"/>
      <c r="E17" s="63"/>
      <c r="F17" s="64"/>
      <c r="G17" s="64"/>
      <c r="H17" s="63"/>
      <c r="I17" s="63"/>
      <c r="J17" s="64"/>
      <c r="K17" s="64"/>
      <c r="L17" s="63"/>
    </row>
    <row r="18" spans="1:12" s="51" customFormat="1" ht="12">
      <c r="A18" s="65"/>
      <c r="B18" s="66"/>
      <c r="C18" s="66"/>
      <c r="D18" s="66"/>
      <c r="E18" s="65"/>
      <c r="F18" s="32"/>
      <c r="G18" s="32"/>
      <c r="H18" s="67"/>
      <c r="I18" s="65"/>
      <c r="J18" s="32"/>
      <c r="K18" s="32"/>
      <c r="L18" s="67"/>
    </row>
    <row r="19" spans="2:12" s="70" customFormat="1" ht="11.25">
      <c r="B19" s="73"/>
      <c r="C19" s="73"/>
      <c r="D19" s="73"/>
      <c r="E19" s="69"/>
      <c r="F19" s="32"/>
      <c r="G19" s="32"/>
      <c r="H19" s="67"/>
      <c r="I19" s="69"/>
      <c r="J19" s="32"/>
      <c r="K19" s="32"/>
      <c r="L19" s="67"/>
    </row>
    <row r="20" spans="1:12" ht="12">
      <c r="A20" s="72" t="s">
        <v>90</v>
      </c>
      <c r="B20" s="73"/>
      <c r="C20" s="73"/>
      <c r="D20" s="73"/>
      <c r="E20" s="69"/>
      <c r="F20" s="24"/>
      <c r="G20" s="24"/>
      <c r="H20" s="67"/>
      <c r="I20" s="69"/>
      <c r="J20" s="24"/>
      <c r="K20" s="24"/>
      <c r="L20" s="67"/>
    </row>
    <row r="21" spans="1:12" ht="12">
      <c r="A21" s="72"/>
      <c r="B21" s="73"/>
      <c r="C21" s="73"/>
      <c r="D21" s="73"/>
      <c r="E21" s="69"/>
      <c r="F21" s="69"/>
      <c r="G21" s="69"/>
      <c r="H21" s="24"/>
      <c r="I21" s="69"/>
      <c r="J21" s="69"/>
      <c r="K21" s="69"/>
      <c r="L21" s="24"/>
    </row>
    <row r="22" spans="1:12" ht="28.5" customHeight="1">
      <c r="A22" s="181" t="s">
        <v>89</v>
      </c>
      <c r="B22" s="184" t="s">
        <v>3</v>
      </c>
      <c r="C22" s="185"/>
      <c r="D22" s="185"/>
      <c r="E22" s="182"/>
      <c r="F22" s="184" t="s">
        <v>4</v>
      </c>
      <c r="G22" s="185"/>
      <c r="H22" s="185"/>
      <c r="I22" s="182"/>
      <c r="J22" s="184" t="s">
        <v>5</v>
      </c>
      <c r="K22" s="186"/>
      <c r="L22" s="186"/>
    </row>
    <row r="23" spans="1:12" ht="20.25" customHeight="1">
      <c r="A23" s="163" t="s">
        <v>37</v>
      </c>
      <c r="B23" s="163"/>
      <c r="C23" s="163"/>
      <c r="D23" s="163"/>
      <c r="E23" s="180"/>
      <c r="F23" s="180"/>
      <c r="G23" s="180"/>
      <c r="H23" s="180"/>
      <c r="I23" s="180"/>
      <c r="J23" s="180"/>
      <c r="K23" s="180"/>
      <c r="L23" s="180"/>
    </row>
    <row r="24" ht="11.25">
      <c r="C24" s="32"/>
    </row>
    <row r="25" spans="1:15" ht="11.25">
      <c r="A25" s="187" t="s">
        <v>42</v>
      </c>
      <c r="B25" s="187"/>
      <c r="D25" s="12">
        <v>14731.369701790887</v>
      </c>
      <c r="H25" s="12">
        <v>23022.575149505778</v>
      </c>
      <c r="L25" s="12">
        <f>SUM(D25:H25)</f>
        <v>37753.94485129666</v>
      </c>
      <c r="M25" s="76"/>
      <c r="N25" s="179"/>
      <c r="O25" s="179"/>
    </row>
    <row r="26" spans="1:15" ht="11.25">
      <c r="A26" s="187" t="s">
        <v>43</v>
      </c>
      <c r="B26" s="187"/>
      <c r="D26" s="12">
        <v>12597.610696365195</v>
      </c>
      <c r="H26" s="12">
        <v>31973.59636228426</v>
      </c>
      <c r="L26" s="12">
        <f>SUM(D26:H26)</f>
        <v>44571.20705864945</v>
      </c>
      <c r="M26" s="179"/>
      <c r="N26" s="179"/>
      <c r="O26" s="179"/>
    </row>
    <row r="27" spans="1:15" ht="11.25">
      <c r="A27" s="187" t="s">
        <v>44</v>
      </c>
      <c r="B27" s="187"/>
      <c r="D27" s="12">
        <v>25002.01960184392</v>
      </c>
      <c r="H27" s="12">
        <v>117900.82848820995</v>
      </c>
      <c r="L27" s="12">
        <f>SUM(D27:H27)</f>
        <v>142902.84809005389</v>
      </c>
      <c r="M27" s="179"/>
      <c r="N27" s="179"/>
      <c r="O27" s="179"/>
    </row>
    <row r="28" spans="1:15" ht="12" customHeight="1">
      <c r="A28" s="188" t="s">
        <v>40</v>
      </c>
      <c r="B28" s="180"/>
      <c r="D28" s="18">
        <f>SUM(D25:D27)</f>
        <v>52331</v>
      </c>
      <c r="H28" s="18">
        <f>SUM(H25:H27)</f>
        <v>172897</v>
      </c>
      <c r="L28" s="18">
        <f>SUM(L25:L27)</f>
        <v>225228</v>
      </c>
      <c r="M28" s="179"/>
      <c r="N28" s="179"/>
      <c r="O28" s="179"/>
    </row>
    <row r="29" spans="1:12" ht="18.75" customHeight="1">
      <c r="A29" s="163" t="s">
        <v>41</v>
      </c>
      <c r="B29" s="163"/>
      <c r="C29" s="163"/>
      <c r="D29" s="163"/>
      <c r="E29" s="180"/>
      <c r="F29" s="180"/>
      <c r="G29" s="180"/>
      <c r="H29" s="180"/>
      <c r="I29" s="180"/>
      <c r="J29" s="180"/>
      <c r="K29" s="180"/>
      <c r="L29" s="180"/>
    </row>
    <row r="30" spans="1:12" ht="11.25">
      <c r="A30" s="65"/>
      <c r="B30" s="67"/>
      <c r="E30" s="65"/>
      <c r="F30" s="65"/>
      <c r="G30" s="65"/>
      <c r="H30" s="65"/>
      <c r="I30" s="65"/>
      <c r="J30" s="65"/>
      <c r="K30" s="65"/>
      <c r="L30" s="65"/>
    </row>
    <row r="31" spans="1:12" ht="11.25">
      <c r="A31" s="189" t="s">
        <v>42</v>
      </c>
      <c r="B31" s="189"/>
      <c r="C31" s="190"/>
      <c r="D31" s="56">
        <v>28.150369191857383</v>
      </c>
      <c r="E31" s="190"/>
      <c r="F31" s="190"/>
      <c r="G31" s="190"/>
      <c r="H31" s="56">
        <v>13.315774796269327</v>
      </c>
      <c r="I31" s="190"/>
      <c r="J31" s="190"/>
      <c r="K31" s="190"/>
      <c r="L31" s="56">
        <v>16.762544999421326</v>
      </c>
    </row>
    <row r="32" spans="1:12" ht="11.25">
      <c r="A32" s="189" t="s">
        <v>43</v>
      </c>
      <c r="B32" s="189"/>
      <c r="C32" s="190"/>
      <c r="D32" s="56">
        <v>24.07294088850814</v>
      </c>
      <c r="E32" s="190"/>
      <c r="F32" s="190"/>
      <c r="G32" s="190"/>
      <c r="H32" s="56">
        <v>18.492857806835435</v>
      </c>
      <c r="I32" s="190"/>
      <c r="J32" s="190"/>
      <c r="K32" s="190"/>
      <c r="L32" s="56">
        <v>19.789372128975728</v>
      </c>
    </row>
    <row r="33" spans="1:12" ht="11.25">
      <c r="A33" s="189" t="s">
        <v>44</v>
      </c>
      <c r="B33" s="189"/>
      <c r="C33" s="190"/>
      <c r="D33" s="56">
        <v>47.77668991963448</v>
      </c>
      <c r="E33" s="190"/>
      <c r="F33" s="190"/>
      <c r="G33" s="190"/>
      <c r="H33" s="56">
        <v>68.19136739689523</v>
      </c>
      <c r="I33" s="190"/>
      <c r="J33" s="190"/>
      <c r="K33" s="190"/>
      <c r="L33" s="56">
        <v>63.44808287160295</v>
      </c>
    </row>
    <row r="34" spans="1:12" ht="11.25">
      <c r="A34" s="191" t="s">
        <v>40</v>
      </c>
      <c r="B34" s="189"/>
      <c r="C34" s="190"/>
      <c r="D34" s="109">
        <v>100</v>
      </c>
      <c r="E34" s="190"/>
      <c r="F34" s="190"/>
      <c r="G34" s="190"/>
      <c r="H34" s="109">
        <v>100</v>
      </c>
      <c r="I34" s="190"/>
      <c r="J34" s="190"/>
      <c r="K34" s="190"/>
      <c r="L34" s="109">
        <v>100</v>
      </c>
    </row>
    <row r="35" spans="1:12" ht="7.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</row>
  </sheetData>
  <mergeCells count="28">
    <mergeCell ref="A31:B31"/>
    <mergeCell ref="A32:B32"/>
    <mergeCell ref="A33:B33"/>
    <mergeCell ref="A34:B34"/>
    <mergeCell ref="J22:L22"/>
    <mergeCell ref="F22:H22"/>
    <mergeCell ref="B22:D22"/>
    <mergeCell ref="A25:B25"/>
    <mergeCell ref="A26:B26"/>
    <mergeCell ref="A27:B27"/>
    <mergeCell ref="A28:B28"/>
    <mergeCell ref="A29:L29"/>
    <mergeCell ref="A23:L23"/>
    <mergeCell ref="A12:L12"/>
    <mergeCell ref="A8:L8"/>
    <mergeCell ref="J5:L5"/>
    <mergeCell ref="J6:J7"/>
    <mergeCell ref="K6:K7"/>
    <mergeCell ref="L6:L7"/>
    <mergeCell ref="B6:B7"/>
    <mergeCell ref="F6:F7"/>
    <mergeCell ref="G6:G7"/>
    <mergeCell ref="F5:H5"/>
    <mergeCell ref="H6:H7"/>
    <mergeCell ref="B5:D5"/>
    <mergeCell ref="A5:A7"/>
    <mergeCell ref="C6:C7"/>
    <mergeCell ref="D6:D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&amp;C57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81" customWidth="1"/>
    <col min="2" max="4" width="6.8515625" style="76" customWidth="1"/>
    <col min="5" max="5" width="0.71875" style="76" customWidth="1"/>
    <col min="6" max="8" width="7.57421875" style="76" customWidth="1"/>
    <col min="9" max="9" width="0.71875" style="76" customWidth="1"/>
    <col min="10" max="15" width="7.57421875" style="76" customWidth="1"/>
    <col min="16" max="16" width="0.71875" style="76" customWidth="1"/>
    <col min="17" max="19" width="7.57421875" style="76" customWidth="1"/>
    <col min="20" max="20" width="7.421875" style="76" customWidth="1"/>
    <col min="21" max="16384" width="9.140625" style="76" customWidth="1"/>
  </cols>
  <sheetData>
    <row r="1" spans="1:12" ht="13.5" customHeight="1">
      <c r="A1" s="75" t="s">
        <v>91</v>
      </c>
      <c r="J1" s="77"/>
      <c r="K1" s="77"/>
      <c r="L1" s="77"/>
    </row>
    <row r="2" spans="1:12" ht="12" hidden="1">
      <c r="A2" s="75"/>
      <c r="J2" s="78"/>
      <c r="K2" s="78"/>
      <c r="L2" s="78"/>
    </row>
    <row r="3" spans="1:12" ht="8.25" customHeight="1">
      <c r="A3" s="75"/>
      <c r="J3" s="78"/>
      <c r="K3" s="78"/>
      <c r="L3" s="78"/>
    </row>
    <row r="4" spans="1:12" ht="24.75" customHeight="1">
      <c r="A4" s="165" t="s">
        <v>0</v>
      </c>
      <c r="B4" s="168" t="s">
        <v>45</v>
      </c>
      <c r="C4" s="168"/>
      <c r="D4" s="168"/>
      <c r="E4" s="79"/>
      <c r="F4" s="168" t="s">
        <v>46</v>
      </c>
      <c r="G4" s="168"/>
      <c r="H4" s="168"/>
      <c r="I4" s="79"/>
      <c r="J4" s="168" t="s">
        <v>92</v>
      </c>
      <c r="K4" s="168"/>
      <c r="L4" s="168"/>
    </row>
    <row r="5" spans="1:12" ht="21" customHeight="1">
      <c r="A5" s="166"/>
      <c r="B5" s="80" t="s">
        <v>3</v>
      </c>
      <c r="C5" s="80" t="s">
        <v>4</v>
      </c>
      <c r="D5" s="80" t="s">
        <v>5</v>
      </c>
      <c r="E5" s="80"/>
      <c r="F5" s="80" t="s">
        <v>3</v>
      </c>
      <c r="G5" s="80" t="s">
        <v>4</v>
      </c>
      <c r="H5" s="80" t="s">
        <v>5</v>
      </c>
      <c r="I5" s="80"/>
      <c r="J5" s="80" t="s">
        <v>3</v>
      </c>
      <c r="K5" s="80" t="s">
        <v>4</v>
      </c>
      <c r="L5" s="80" t="s">
        <v>5</v>
      </c>
    </row>
    <row r="6" ht="6.75" customHeight="1"/>
    <row r="7" spans="1:12" ht="9.75" customHeight="1">
      <c r="A7" s="81" t="s">
        <v>6</v>
      </c>
      <c r="B7" s="82">
        <v>2924</v>
      </c>
      <c r="C7" s="82">
        <v>7249</v>
      </c>
      <c r="D7" s="82">
        <f aca="true" t="shared" si="0" ref="D7:D28">SUM(B7:C7)</f>
        <v>10173</v>
      </c>
      <c r="E7" s="82"/>
      <c r="F7" s="82">
        <v>885</v>
      </c>
      <c r="G7" s="82">
        <v>2680</v>
      </c>
      <c r="H7" s="82">
        <f aca="true" t="shared" si="1" ref="H7:H28">SUM(F7:G7)</f>
        <v>3565</v>
      </c>
      <c r="I7" s="82"/>
      <c r="J7" s="82">
        <v>340</v>
      </c>
      <c r="K7" s="82">
        <v>766</v>
      </c>
      <c r="L7" s="82">
        <f aca="true" t="shared" si="2" ref="L7:L28">SUM(J7:K7)</f>
        <v>1106</v>
      </c>
    </row>
    <row r="8" spans="1:12" ht="9.75" customHeight="1">
      <c r="A8" s="9" t="s">
        <v>85</v>
      </c>
      <c r="B8" s="82">
        <v>28</v>
      </c>
      <c r="C8" s="82">
        <v>48</v>
      </c>
      <c r="D8" s="82">
        <f t="shared" si="0"/>
        <v>76</v>
      </c>
      <c r="E8" s="82"/>
      <c r="F8" s="82">
        <v>99</v>
      </c>
      <c r="G8" s="82">
        <v>272</v>
      </c>
      <c r="H8" s="82">
        <f t="shared" si="1"/>
        <v>371</v>
      </c>
      <c r="I8" s="82"/>
      <c r="J8" s="82">
        <v>9</v>
      </c>
      <c r="K8" s="82">
        <v>16</v>
      </c>
      <c r="L8" s="82">
        <f t="shared" si="2"/>
        <v>25</v>
      </c>
    </row>
    <row r="9" spans="1:12" ht="9.75" customHeight="1">
      <c r="A9" s="81" t="s">
        <v>8</v>
      </c>
      <c r="B9" s="82">
        <v>150</v>
      </c>
      <c r="C9" s="82">
        <v>489</v>
      </c>
      <c r="D9" s="82">
        <f t="shared" si="0"/>
        <v>639</v>
      </c>
      <c r="E9" s="82"/>
      <c r="F9" s="82">
        <v>442</v>
      </c>
      <c r="G9" s="82">
        <v>1243</v>
      </c>
      <c r="H9" s="82">
        <f t="shared" si="1"/>
        <v>1685</v>
      </c>
      <c r="I9" s="82"/>
      <c r="J9" s="82">
        <v>4051</v>
      </c>
      <c r="K9" s="82">
        <v>15389</v>
      </c>
      <c r="L9" s="82">
        <f t="shared" si="2"/>
        <v>19440</v>
      </c>
    </row>
    <row r="10" spans="1:12" ht="9.75" customHeight="1">
      <c r="A10" s="81" t="s">
        <v>9</v>
      </c>
      <c r="B10" s="82">
        <v>0</v>
      </c>
      <c r="C10" s="82">
        <v>0</v>
      </c>
      <c r="D10" s="82">
        <f t="shared" si="0"/>
        <v>0</v>
      </c>
      <c r="E10" s="82"/>
      <c r="F10" s="82">
        <v>304</v>
      </c>
      <c r="G10" s="82">
        <v>697</v>
      </c>
      <c r="H10" s="82">
        <f t="shared" si="1"/>
        <v>1001</v>
      </c>
      <c r="I10" s="82"/>
      <c r="J10" s="82">
        <v>473</v>
      </c>
      <c r="K10" s="82">
        <v>1008</v>
      </c>
      <c r="L10" s="82">
        <f t="shared" si="2"/>
        <v>1481</v>
      </c>
    </row>
    <row r="11" spans="1:12" ht="9.75" customHeight="1">
      <c r="A11" s="83" t="s">
        <v>34</v>
      </c>
      <c r="B11" s="84">
        <v>0</v>
      </c>
      <c r="C11" s="84">
        <v>0</v>
      </c>
      <c r="D11" s="84">
        <f t="shared" si="0"/>
        <v>0</v>
      </c>
      <c r="E11" s="84"/>
      <c r="F11" s="84">
        <v>268</v>
      </c>
      <c r="G11" s="84">
        <v>627</v>
      </c>
      <c r="H11" s="84">
        <f t="shared" si="1"/>
        <v>895</v>
      </c>
      <c r="I11" s="84"/>
      <c r="J11" s="84">
        <v>81</v>
      </c>
      <c r="K11" s="84">
        <v>158</v>
      </c>
      <c r="L11" s="84">
        <f t="shared" si="2"/>
        <v>239</v>
      </c>
    </row>
    <row r="12" spans="1:12" ht="9.75" customHeight="1">
      <c r="A12" s="83" t="s">
        <v>11</v>
      </c>
      <c r="B12" s="84">
        <v>0</v>
      </c>
      <c r="C12" s="84">
        <v>0</v>
      </c>
      <c r="D12" s="84">
        <f t="shared" si="0"/>
        <v>0</v>
      </c>
      <c r="E12" s="84"/>
      <c r="F12" s="84">
        <v>36</v>
      </c>
      <c r="G12" s="84">
        <v>70</v>
      </c>
      <c r="H12" s="84">
        <f t="shared" si="1"/>
        <v>106</v>
      </c>
      <c r="I12" s="84"/>
      <c r="J12" s="84">
        <v>392</v>
      </c>
      <c r="K12" s="84">
        <v>850</v>
      </c>
      <c r="L12" s="84">
        <f t="shared" si="2"/>
        <v>1242</v>
      </c>
    </row>
    <row r="13" spans="1:12" ht="9.75" customHeight="1">
      <c r="A13" s="81" t="s">
        <v>12</v>
      </c>
      <c r="B13" s="82">
        <v>3</v>
      </c>
      <c r="C13" s="82">
        <v>7</v>
      </c>
      <c r="D13" s="82">
        <f t="shared" si="0"/>
        <v>10</v>
      </c>
      <c r="E13" s="82"/>
      <c r="F13" s="82">
        <v>88</v>
      </c>
      <c r="G13" s="82">
        <v>232</v>
      </c>
      <c r="H13" s="82">
        <f t="shared" si="1"/>
        <v>320</v>
      </c>
      <c r="I13" s="82"/>
      <c r="J13" s="82">
        <v>38</v>
      </c>
      <c r="K13" s="82">
        <v>92</v>
      </c>
      <c r="L13" s="82">
        <f t="shared" si="2"/>
        <v>130</v>
      </c>
    </row>
    <row r="14" spans="1:12" ht="9.75" customHeight="1">
      <c r="A14" s="81" t="s">
        <v>13</v>
      </c>
      <c r="B14" s="82">
        <v>201</v>
      </c>
      <c r="C14" s="82">
        <v>878</v>
      </c>
      <c r="D14" s="82">
        <f t="shared" si="0"/>
        <v>1079</v>
      </c>
      <c r="E14" s="82"/>
      <c r="F14" s="82">
        <v>586</v>
      </c>
      <c r="G14" s="82">
        <v>1775</v>
      </c>
      <c r="H14" s="82">
        <f t="shared" si="1"/>
        <v>2361</v>
      </c>
      <c r="I14" s="82"/>
      <c r="J14" s="82">
        <v>1056</v>
      </c>
      <c r="K14" s="82">
        <v>2193</v>
      </c>
      <c r="L14" s="82">
        <f t="shared" si="2"/>
        <v>3249</v>
      </c>
    </row>
    <row r="15" spans="1:12" ht="9.75" customHeight="1">
      <c r="A15" s="81" t="s">
        <v>14</v>
      </c>
      <c r="B15" s="82">
        <v>289</v>
      </c>
      <c r="C15" s="82">
        <v>855</v>
      </c>
      <c r="D15" s="82">
        <f t="shared" si="0"/>
        <v>1144</v>
      </c>
      <c r="E15" s="82"/>
      <c r="F15" s="82">
        <v>642</v>
      </c>
      <c r="G15" s="82">
        <v>2017</v>
      </c>
      <c r="H15" s="82">
        <f t="shared" si="1"/>
        <v>2659</v>
      </c>
      <c r="I15" s="82"/>
      <c r="J15" s="82">
        <v>313</v>
      </c>
      <c r="K15" s="82">
        <v>981</v>
      </c>
      <c r="L15" s="82">
        <f t="shared" si="2"/>
        <v>1294</v>
      </c>
    </row>
    <row r="16" spans="1:12" ht="9.75" customHeight="1">
      <c r="A16" s="81" t="s">
        <v>15</v>
      </c>
      <c r="B16" s="82">
        <v>985</v>
      </c>
      <c r="C16" s="82">
        <v>2681</v>
      </c>
      <c r="D16" s="82">
        <f t="shared" si="0"/>
        <v>3666</v>
      </c>
      <c r="E16" s="82"/>
      <c r="F16" s="82">
        <v>2205</v>
      </c>
      <c r="G16" s="82">
        <v>5347</v>
      </c>
      <c r="H16" s="82">
        <f t="shared" si="1"/>
        <v>7552</v>
      </c>
      <c r="I16" s="82"/>
      <c r="J16" s="82">
        <v>1648</v>
      </c>
      <c r="K16" s="82">
        <v>3528</v>
      </c>
      <c r="L16" s="82">
        <f t="shared" si="2"/>
        <v>5176</v>
      </c>
    </row>
    <row r="17" spans="1:12" ht="9.75" customHeight="1">
      <c r="A17" s="81" t="s">
        <v>16</v>
      </c>
      <c r="B17" s="82">
        <v>172</v>
      </c>
      <c r="C17" s="82">
        <v>747</v>
      </c>
      <c r="D17" s="82">
        <f t="shared" si="0"/>
        <v>919</v>
      </c>
      <c r="E17" s="82"/>
      <c r="F17" s="82">
        <v>97</v>
      </c>
      <c r="G17" s="82">
        <v>248</v>
      </c>
      <c r="H17" s="82">
        <f t="shared" si="1"/>
        <v>345</v>
      </c>
      <c r="I17" s="82"/>
      <c r="J17" s="82">
        <v>1196</v>
      </c>
      <c r="K17" s="82">
        <v>2730</v>
      </c>
      <c r="L17" s="82">
        <f t="shared" si="2"/>
        <v>3926</v>
      </c>
    </row>
    <row r="18" spans="1:12" ht="9.75" customHeight="1">
      <c r="A18" s="81" t="s">
        <v>17</v>
      </c>
      <c r="B18" s="82">
        <v>47</v>
      </c>
      <c r="C18" s="82">
        <v>145</v>
      </c>
      <c r="D18" s="82">
        <f t="shared" si="0"/>
        <v>192</v>
      </c>
      <c r="E18" s="82"/>
      <c r="F18" s="82">
        <v>199</v>
      </c>
      <c r="G18" s="82">
        <v>414</v>
      </c>
      <c r="H18" s="82">
        <f t="shared" si="1"/>
        <v>613</v>
      </c>
      <c r="I18" s="82"/>
      <c r="J18" s="82">
        <v>54</v>
      </c>
      <c r="K18" s="82">
        <v>89</v>
      </c>
      <c r="L18" s="82">
        <f t="shared" si="2"/>
        <v>143</v>
      </c>
    </row>
    <row r="19" spans="1:12" ht="9.75" customHeight="1">
      <c r="A19" s="81" t="s">
        <v>18</v>
      </c>
      <c r="B19" s="82">
        <v>158</v>
      </c>
      <c r="C19" s="82">
        <v>508</v>
      </c>
      <c r="D19" s="82">
        <f t="shared" si="0"/>
        <v>666</v>
      </c>
      <c r="E19" s="82"/>
      <c r="F19" s="82">
        <v>375</v>
      </c>
      <c r="G19" s="82">
        <v>822</v>
      </c>
      <c r="H19" s="82">
        <f t="shared" si="1"/>
        <v>1197</v>
      </c>
      <c r="I19" s="82"/>
      <c r="J19" s="82">
        <v>329</v>
      </c>
      <c r="K19" s="82">
        <v>634</v>
      </c>
      <c r="L19" s="82">
        <f t="shared" si="2"/>
        <v>963</v>
      </c>
    </row>
    <row r="20" spans="1:12" ht="9.75" customHeight="1">
      <c r="A20" s="81" t="s">
        <v>19</v>
      </c>
      <c r="B20" s="82">
        <v>524</v>
      </c>
      <c r="C20" s="82">
        <v>1402</v>
      </c>
      <c r="D20" s="82">
        <f t="shared" si="0"/>
        <v>1926</v>
      </c>
      <c r="E20" s="82"/>
      <c r="F20" s="82">
        <v>45</v>
      </c>
      <c r="G20" s="82">
        <v>116</v>
      </c>
      <c r="H20" s="82">
        <f t="shared" si="1"/>
        <v>161</v>
      </c>
      <c r="I20" s="82"/>
      <c r="J20" s="82">
        <v>293</v>
      </c>
      <c r="K20" s="82">
        <v>548</v>
      </c>
      <c r="L20" s="82">
        <f t="shared" si="2"/>
        <v>841</v>
      </c>
    </row>
    <row r="21" spans="1:12" ht="9.75" customHeight="1">
      <c r="A21" s="81" t="s">
        <v>20</v>
      </c>
      <c r="B21" s="82">
        <v>56</v>
      </c>
      <c r="C21" s="82">
        <v>185</v>
      </c>
      <c r="D21" s="82">
        <f t="shared" si="0"/>
        <v>241</v>
      </c>
      <c r="E21" s="82"/>
      <c r="F21" s="82">
        <v>171</v>
      </c>
      <c r="G21" s="82">
        <v>478</v>
      </c>
      <c r="H21" s="82">
        <f t="shared" si="1"/>
        <v>649</v>
      </c>
      <c r="I21" s="82"/>
      <c r="J21" s="82">
        <v>299</v>
      </c>
      <c r="K21" s="82">
        <v>796</v>
      </c>
      <c r="L21" s="82">
        <f t="shared" si="2"/>
        <v>1095</v>
      </c>
    </row>
    <row r="22" spans="1:12" ht="9.75" customHeight="1">
      <c r="A22" s="81" t="s">
        <v>21</v>
      </c>
      <c r="B22" s="82">
        <v>52</v>
      </c>
      <c r="C22" s="82">
        <v>80</v>
      </c>
      <c r="D22" s="82">
        <f t="shared" si="0"/>
        <v>132</v>
      </c>
      <c r="E22" s="82"/>
      <c r="F22" s="82">
        <v>79</v>
      </c>
      <c r="G22" s="82">
        <v>156</v>
      </c>
      <c r="H22" s="82">
        <f t="shared" si="1"/>
        <v>235</v>
      </c>
      <c r="I22" s="82"/>
      <c r="J22" s="82">
        <v>3</v>
      </c>
      <c r="K22" s="82">
        <v>0</v>
      </c>
      <c r="L22" s="82">
        <f t="shared" si="2"/>
        <v>3</v>
      </c>
    </row>
    <row r="23" spans="1:12" ht="9.75" customHeight="1">
      <c r="A23" s="81" t="s">
        <v>22</v>
      </c>
      <c r="B23" s="82">
        <v>268</v>
      </c>
      <c r="C23" s="82">
        <v>599</v>
      </c>
      <c r="D23" s="82">
        <f t="shared" si="0"/>
        <v>867</v>
      </c>
      <c r="E23" s="82"/>
      <c r="F23" s="82">
        <v>78</v>
      </c>
      <c r="G23" s="82">
        <v>116</v>
      </c>
      <c r="H23" s="82">
        <f t="shared" si="1"/>
        <v>194</v>
      </c>
      <c r="I23" s="82"/>
      <c r="J23" s="82">
        <v>0</v>
      </c>
      <c r="K23" s="82">
        <v>0</v>
      </c>
      <c r="L23" s="82">
        <f t="shared" si="2"/>
        <v>0</v>
      </c>
    </row>
    <row r="24" spans="1:12" ht="9.75" customHeight="1">
      <c r="A24" s="81" t="s">
        <v>23</v>
      </c>
      <c r="B24" s="82">
        <v>277</v>
      </c>
      <c r="C24" s="82">
        <v>545</v>
      </c>
      <c r="D24" s="82">
        <f t="shared" si="0"/>
        <v>822</v>
      </c>
      <c r="E24" s="82"/>
      <c r="F24" s="82">
        <v>405</v>
      </c>
      <c r="G24" s="82">
        <v>738</v>
      </c>
      <c r="H24" s="82">
        <f t="shared" si="1"/>
        <v>1143</v>
      </c>
      <c r="I24" s="82"/>
      <c r="J24" s="82">
        <v>37</v>
      </c>
      <c r="K24" s="82">
        <v>72</v>
      </c>
      <c r="L24" s="82">
        <f t="shared" si="2"/>
        <v>109</v>
      </c>
    </row>
    <row r="25" spans="1:12" ht="9.75" customHeight="1">
      <c r="A25" s="81" t="s">
        <v>24</v>
      </c>
      <c r="B25" s="82">
        <v>29</v>
      </c>
      <c r="C25" s="82">
        <v>33</v>
      </c>
      <c r="D25" s="82">
        <f t="shared" si="0"/>
        <v>62</v>
      </c>
      <c r="E25" s="82"/>
      <c r="F25" s="82">
        <v>20</v>
      </c>
      <c r="G25" s="82">
        <v>24</v>
      </c>
      <c r="H25" s="82">
        <f t="shared" si="1"/>
        <v>44</v>
      </c>
      <c r="I25" s="82"/>
      <c r="J25" s="82">
        <v>0</v>
      </c>
      <c r="K25" s="82">
        <v>0</v>
      </c>
      <c r="L25" s="82">
        <f t="shared" si="2"/>
        <v>0</v>
      </c>
    </row>
    <row r="26" spans="1:12" ht="9.75" customHeight="1">
      <c r="A26" s="81" t="s">
        <v>25</v>
      </c>
      <c r="B26" s="82">
        <v>67</v>
      </c>
      <c r="C26" s="82">
        <v>204</v>
      </c>
      <c r="D26" s="82">
        <f t="shared" si="0"/>
        <v>271</v>
      </c>
      <c r="E26" s="82"/>
      <c r="F26" s="82">
        <v>52</v>
      </c>
      <c r="G26" s="82">
        <v>130</v>
      </c>
      <c r="H26" s="82">
        <f t="shared" si="1"/>
        <v>182</v>
      </c>
      <c r="I26" s="82"/>
      <c r="J26" s="82">
        <v>24</v>
      </c>
      <c r="K26" s="82">
        <v>63</v>
      </c>
      <c r="L26" s="82">
        <f t="shared" si="2"/>
        <v>87</v>
      </c>
    </row>
    <row r="27" spans="1:12" ht="9.75" customHeight="1">
      <c r="A27" s="81" t="s">
        <v>26</v>
      </c>
      <c r="B27" s="82">
        <v>411</v>
      </c>
      <c r="C27" s="82">
        <v>860</v>
      </c>
      <c r="D27" s="82">
        <f t="shared" si="0"/>
        <v>1271</v>
      </c>
      <c r="E27" s="82"/>
      <c r="F27" s="82">
        <v>289</v>
      </c>
      <c r="G27" s="82">
        <v>425</v>
      </c>
      <c r="H27" s="82">
        <f t="shared" si="1"/>
        <v>714</v>
      </c>
      <c r="I27" s="82"/>
      <c r="J27" s="82">
        <v>109</v>
      </c>
      <c r="K27" s="82">
        <v>197</v>
      </c>
      <c r="L27" s="82">
        <f t="shared" si="2"/>
        <v>306</v>
      </c>
    </row>
    <row r="28" spans="1:12" ht="9.75" customHeight="1">
      <c r="A28" s="81" t="s">
        <v>27</v>
      </c>
      <c r="B28" s="82">
        <v>102</v>
      </c>
      <c r="C28" s="82">
        <v>243</v>
      </c>
      <c r="D28" s="82">
        <f t="shared" si="0"/>
        <v>345</v>
      </c>
      <c r="E28" s="82"/>
      <c r="F28" s="82">
        <v>136</v>
      </c>
      <c r="G28" s="82">
        <v>147</v>
      </c>
      <c r="H28" s="82">
        <f t="shared" si="1"/>
        <v>283</v>
      </c>
      <c r="I28" s="82"/>
      <c r="J28" s="82">
        <v>5</v>
      </c>
      <c r="K28" s="82">
        <v>6</v>
      </c>
      <c r="L28" s="82">
        <f t="shared" si="2"/>
        <v>11</v>
      </c>
    </row>
    <row r="29" spans="1:12" ht="9.75" customHeight="1">
      <c r="A29" s="85" t="s">
        <v>28</v>
      </c>
      <c r="B29" s="86">
        <f>SUM(B7:B10,B13:B16)</f>
        <v>4580</v>
      </c>
      <c r="C29" s="86">
        <f>SUM(C7:C10,C13:C16)</f>
        <v>12207</v>
      </c>
      <c r="D29" s="86">
        <f>SUM(D7:D10,D13:D16)</f>
        <v>16787</v>
      </c>
      <c r="E29" s="86"/>
      <c r="F29" s="86">
        <f>SUM(F7:F10,F13:F16)</f>
        <v>5251</v>
      </c>
      <c r="G29" s="86">
        <f>SUM(G7:G10,G13:G16)</f>
        <v>14263</v>
      </c>
      <c r="H29" s="86">
        <f>SUM(H7:H10,H13:H16)</f>
        <v>19514</v>
      </c>
      <c r="I29" s="86"/>
      <c r="J29" s="86">
        <f>SUM(J7:J10,J13:J16)</f>
        <v>7928</v>
      </c>
      <c r="K29" s="86">
        <f>SUM(K7:K10,K13:K16)</f>
        <v>23973</v>
      </c>
      <c r="L29" s="86">
        <f>SUM(L7:L10,L13:L16)</f>
        <v>31901</v>
      </c>
    </row>
    <row r="30" spans="1:12" ht="9.75" customHeight="1">
      <c r="A30" s="85" t="s">
        <v>29</v>
      </c>
      <c r="B30" s="86">
        <f>SUM(B17:B20)</f>
        <v>901</v>
      </c>
      <c r="C30" s="86">
        <f>SUM(C17:C20)</f>
        <v>2802</v>
      </c>
      <c r="D30" s="86">
        <f>SUM(D17:D20)</f>
        <v>3703</v>
      </c>
      <c r="E30" s="86"/>
      <c r="F30" s="86">
        <f>SUM(F17:F20)</f>
        <v>716</v>
      </c>
      <c r="G30" s="86">
        <f>SUM(G17:G20)</f>
        <v>1600</v>
      </c>
      <c r="H30" s="86">
        <f>SUM(H17:H20)</f>
        <v>2316</v>
      </c>
      <c r="I30" s="86"/>
      <c r="J30" s="86">
        <f>SUM(J17:J20)</f>
        <v>1872</v>
      </c>
      <c r="K30" s="86">
        <f>SUM(K17:K20)</f>
        <v>4001</v>
      </c>
      <c r="L30" s="86">
        <f>SUM(L17:L20)</f>
        <v>5873</v>
      </c>
    </row>
    <row r="31" spans="1:12" ht="9.75" customHeight="1">
      <c r="A31" s="85" t="s">
        <v>30</v>
      </c>
      <c r="B31" s="86">
        <f>SUM(B21:B28)</f>
        <v>1262</v>
      </c>
      <c r="C31" s="86">
        <f>SUM(C21:C28)</f>
        <v>2749</v>
      </c>
      <c r="D31" s="86">
        <f>SUM(D21:D28)</f>
        <v>4011</v>
      </c>
      <c r="E31" s="86"/>
      <c r="F31" s="86">
        <f>SUM(F21:F28)</f>
        <v>1230</v>
      </c>
      <c r="G31" s="86">
        <f>SUM(G21:G28)</f>
        <v>2214</v>
      </c>
      <c r="H31" s="86">
        <f>SUM(H21:H28)</f>
        <v>3444</v>
      </c>
      <c r="I31" s="86"/>
      <c r="J31" s="86">
        <f>SUM(J21:J28)</f>
        <v>477</v>
      </c>
      <c r="K31" s="86">
        <f>SUM(K21:K28)</f>
        <v>1134</v>
      </c>
      <c r="L31" s="86">
        <f>SUM(L21:L28)</f>
        <v>1611</v>
      </c>
    </row>
    <row r="32" spans="1:12" ht="9.75" customHeight="1">
      <c r="A32" s="85" t="s">
        <v>84</v>
      </c>
      <c r="B32" s="86">
        <f>SUM(B29:B31)</f>
        <v>6743</v>
      </c>
      <c r="C32" s="86">
        <f>SUM(C29:C31)</f>
        <v>17758</v>
      </c>
      <c r="D32" s="86">
        <f>SUM(D29:D31)</f>
        <v>24501</v>
      </c>
      <c r="E32" s="86"/>
      <c r="F32" s="86">
        <f>SUM(F29:F31)</f>
        <v>7197</v>
      </c>
      <c r="G32" s="86">
        <f>SUM(G29:G31)</f>
        <v>18077</v>
      </c>
      <c r="H32" s="86">
        <f>SUM(H29:H31)</f>
        <v>25274</v>
      </c>
      <c r="I32" s="86"/>
      <c r="J32" s="86">
        <f>SUM(J29:J31)</f>
        <v>10277</v>
      </c>
      <c r="K32" s="86">
        <f>SUM(K29:K31)</f>
        <v>29108</v>
      </c>
      <c r="L32" s="86">
        <f>SUM(L29:L31)</f>
        <v>39385</v>
      </c>
    </row>
    <row r="33" spans="1:12" ht="9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1:12" ht="24.75" customHeight="1">
      <c r="A34" s="165" t="s">
        <v>0</v>
      </c>
      <c r="B34" s="82"/>
      <c r="C34" s="82"/>
      <c r="D34" s="82"/>
      <c r="E34" s="82"/>
      <c r="F34" s="167" t="s">
        <v>47</v>
      </c>
      <c r="G34" s="167"/>
      <c r="H34" s="167"/>
      <c r="I34" s="89"/>
      <c r="J34" s="167" t="s">
        <v>5</v>
      </c>
      <c r="K34" s="167"/>
      <c r="L34" s="167"/>
    </row>
    <row r="35" spans="1:12" ht="21" customHeight="1">
      <c r="A35" s="166"/>
      <c r="B35" s="88"/>
      <c r="C35" s="88"/>
      <c r="D35" s="88"/>
      <c r="E35" s="88"/>
      <c r="F35" s="90" t="s">
        <v>3</v>
      </c>
      <c r="G35" s="90" t="s">
        <v>4</v>
      </c>
      <c r="H35" s="90" t="s">
        <v>5</v>
      </c>
      <c r="I35" s="90"/>
      <c r="J35" s="90" t="s">
        <v>3</v>
      </c>
      <c r="K35" s="90" t="s">
        <v>4</v>
      </c>
      <c r="L35" s="90" t="s">
        <v>5</v>
      </c>
    </row>
    <row r="36" spans="2:12" ht="9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9.75" customHeight="1">
      <c r="A37" s="81" t="s">
        <v>6</v>
      </c>
      <c r="B37" s="82"/>
      <c r="C37" s="82"/>
      <c r="D37" s="82"/>
      <c r="E37" s="82"/>
      <c r="F37" s="82">
        <v>60</v>
      </c>
      <c r="G37" s="82">
        <v>151</v>
      </c>
      <c r="H37" s="82">
        <f aca="true" t="shared" si="3" ref="H37:H58">SUM(F37:G37)</f>
        <v>211</v>
      </c>
      <c r="I37" s="82"/>
      <c r="J37" s="82">
        <f aca="true" t="shared" si="4" ref="J37:J58">B7+F7+J7+F37</f>
        <v>4209</v>
      </c>
      <c r="K37" s="82">
        <f aca="true" t="shared" si="5" ref="K37:K58">C7+G7+K7+G37</f>
        <v>10846</v>
      </c>
      <c r="L37" s="82">
        <f aca="true" t="shared" si="6" ref="L37:L58">D7+H7+L7+H37</f>
        <v>15055</v>
      </c>
    </row>
    <row r="38" spans="1:12" ht="9.75" customHeight="1">
      <c r="A38" s="9" t="s">
        <v>85</v>
      </c>
      <c r="B38" s="82"/>
      <c r="C38" s="82"/>
      <c r="D38" s="82"/>
      <c r="E38" s="82"/>
      <c r="F38" s="82">
        <v>1</v>
      </c>
      <c r="G38" s="82">
        <v>5</v>
      </c>
      <c r="H38" s="82">
        <f t="shared" si="3"/>
        <v>6</v>
      </c>
      <c r="I38" s="82"/>
      <c r="J38" s="82">
        <f t="shared" si="4"/>
        <v>137</v>
      </c>
      <c r="K38" s="82">
        <f t="shared" si="5"/>
        <v>341</v>
      </c>
      <c r="L38" s="82">
        <f t="shared" si="6"/>
        <v>478</v>
      </c>
    </row>
    <row r="39" spans="1:12" ht="9.75" customHeight="1">
      <c r="A39" s="81" t="s">
        <v>8</v>
      </c>
      <c r="B39" s="82"/>
      <c r="C39" s="82"/>
      <c r="D39" s="82"/>
      <c r="E39" s="82"/>
      <c r="F39" s="82">
        <v>113</v>
      </c>
      <c r="G39" s="82">
        <v>283</v>
      </c>
      <c r="H39" s="82">
        <f t="shared" si="3"/>
        <v>396</v>
      </c>
      <c r="I39" s="82"/>
      <c r="J39" s="82">
        <f t="shared" si="4"/>
        <v>4756</v>
      </c>
      <c r="K39" s="82">
        <f t="shared" si="5"/>
        <v>17404</v>
      </c>
      <c r="L39" s="82">
        <f t="shared" si="6"/>
        <v>22160</v>
      </c>
    </row>
    <row r="40" spans="1:12" ht="9.75" customHeight="1">
      <c r="A40" s="81" t="s">
        <v>9</v>
      </c>
      <c r="B40" s="82"/>
      <c r="C40" s="82"/>
      <c r="D40" s="82"/>
      <c r="E40" s="82"/>
      <c r="F40" s="82">
        <v>11</v>
      </c>
      <c r="G40" s="82">
        <v>7</v>
      </c>
      <c r="H40" s="82">
        <f t="shared" si="3"/>
        <v>18</v>
      </c>
      <c r="I40" s="82"/>
      <c r="J40" s="82">
        <f t="shared" si="4"/>
        <v>788</v>
      </c>
      <c r="K40" s="82">
        <f t="shared" si="5"/>
        <v>1712</v>
      </c>
      <c r="L40" s="82">
        <f t="shared" si="6"/>
        <v>2500</v>
      </c>
    </row>
    <row r="41" spans="1:12" ht="9.75" customHeight="1">
      <c r="A41" s="83" t="s">
        <v>34</v>
      </c>
      <c r="B41" s="82"/>
      <c r="C41" s="82"/>
      <c r="D41" s="82"/>
      <c r="E41" s="82"/>
      <c r="F41" s="84">
        <v>0</v>
      </c>
      <c r="G41" s="84">
        <v>0</v>
      </c>
      <c r="H41" s="84">
        <f t="shared" si="3"/>
        <v>0</v>
      </c>
      <c r="I41" s="84"/>
      <c r="J41" s="84">
        <f t="shared" si="4"/>
        <v>349</v>
      </c>
      <c r="K41" s="84">
        <f t="shared" si="5"/>
        <v>785</v>
      </c>
      <c r="L41" s="84">
        <f t="shared" si="6"/>
        <v>1134</v>
      </c>
    </row>
    <row r="42" spans="1:12" ht="9.75" customHeight="1">
      <c r="A42" s="83" t="s">
        <v>11</v>
      </c>
      <c r="B42" s="82"/>
      <c r="C42" s="82"/>
      <c r="D42" s="82"/>
      <c r="E42" s="82"/>
      <c r="F42" s="84">
        <v>11</v>
      </c>
      <c r="G42" s="84">
        <v>7</v>
      </c>
      <c r="H42" s="84">
        <f t="shared" si="3"/>
        <v>18</v>
      </c>
      <c r="I42" s="84"/>
      <c r="J42" s="84">
        <f t="shared" si="4"/>
        <v>439</v>
      </c>
      <c r="K42" s="84">
        <f t="shared" si="5"/>
        <v>927</v>
      </c>
      <c r="L42" s="84">
        <f t="shared" si="6"/>
        <v>1366</v>
      </c>
    </row>
    <row r="43" spans="1:12" ht="9.75" customHeight="1">
      <c r="A43" s="81" t="s">
        <v>12</v>
      </c>
      <c r="B43" s="82"/>
      <c r="C43" s="82"/>
      <c r="D43" s="82"/>
      <c r="E43" s="82"/>
      <c r="F43" s="82">
        <v>849</v>
      </c>
      <c r="G43" s="82">
        <v>2574</v>
      </c>
      <c r="H43" s="82">
        <f t="shared" si="3"/>
        <v>3423</v>
      </c>
      <c r="I43" s="82"/>
      <c r="J43" s="82">
        <f t="shared" si="4"/>
        <v>978</v>
      </c>
      <c r="K43" s="82">
        <f t="shared" si="5"/>
        <v>2905</v>
      </c>
      <c r="L43" s="82">
        <f t="shared" si="6"/>
        <v>3883</v>
      </c>
    </row>
    <row r="44" spans="1:12" ht="9.75" customHeight="1">
      <c r="A44" s="81" t="s">
        <v>13</v>
      </c>
      <c r="B44" s="82"/>
      <c r="C44" s="82"/>
      <c r="D44" s="82"/>
      <c r="E44" s="82"/>
      <c r="F44" s="82">
        <v>7</v>
      </c>
      <c r="G44" s="82">
        <v>7</v>
      </c>
      <c r="H44" s="82">
        <f t="shared" si="3"/>
        <v>14</v>
      </c>
      <c r="I44" s="82"/>
      <c r="J44" s="82">
        <f t="shared" si="4"/>
        <v>1850</v>
      </c>
      <c r="K44" s="82">
        <f t="shared" si="5"/>
        <v>4853</v>
      </c>
      <c r="L44" s="82">
        <f t="shared" si="6"/>
        <v>6703</v>
      </c>
    </row>
    <row r="45" spans="1:12" ht="9.75" customHeight="1">
      <c r="A45" s="81" t="s">
        <v>14</v>
      </c>
      <c r="B45" s="82"/>
      <c r="C45" s="82"/>
      <c r="D45" s="82"/>
      <c r="E45" s="82"/>
      <c r="F45" s="82">
        <v>222</v>
      </c>
      <c r="G45" s="82">
        <v>561</v>
      </c>
      <c r="H45" s="82">
        <f t="shared" si="3"/>
        <v>783</v>
      </c>
      <c r="I45" s="82"/>
      <c r="J45" s="82">
        <f t="shared" si="4"/>
        <v>1466</v>
      </c>
      <c r="K45" s="82">
        <f t="shared" si="5"/>
        <v>4414</v>
      </c>
      <c r="L45" s="82">
        <f t="shared" si="6"/>
        <v>5880</v>
      </c>
    </row>
    <row r="46" spans="1:12" ht="9.75" customHeight="1">
      <c r="A46" s="81" t="s">
        <v>15</v>
      </c>
      <c r="B46" s="82"/>
      <c r="C46" s="82"/>
      <c r="D46" s="82"/>
      <c r="E46" s="82"/>
      <c r="F46" s="82">
        <v>3</v>
      </c>
      <c r="G46" s="82">
        <v>0</v>
      </c>
      <c r="H46" s="82">
        <f t="shared" si="3"/>
        <v>3</v>
      </c>
      <c r="I46" s="82"/>
      <c r="J46" s="82">
        <f t="shared" si="4"/>
        <v>4841</v>
      </c>
      <c r="K46" s="82">
        <f t="shared" si="5"/>
        <v>11556</v>
      </c>
      <c r="L46" s="82">
        <f t="shared" si="6"/>
        <v>16397</v>
      </c>
    </row>
    <row r="47" spans="1:12" ht="9.75" customHeight="1">
      <c r="A47" s="81" t="s">
        <v>16</v>
      </c>
      <c r="B47" s="82"/>
      <c r="C47" s="82"/>
      <c r="D47" s="82"/>
      <c r="E47" s="82"/>
      <c r="F47" s="82">
        <v>38</v>
      </c>
      <c r="G47" s="82">
        <v>184</v>
      </c>
      <c r="H47" s="82">
        <f t="shared" si="3"/>
        <v>222</v>
      </c>
      <c r="I47" s="82"/>
      <c r="J47" s="82">
        <f t="shared" si="4"/>
        <v>1503</v>
      </c>
      <c r="K47" s="82">
        <f t="shared" si="5"/>
        <v>3909</v>
      </c>
      <c r="L47" s="82">
        <f t="shared" si="6"/>
        <v>5412</v>
      </c>
    </row>
    <row r="48" spans="1:12" ht="9.75" customHeight="1">
      <c r="A48" s="81" t="s">
        <v>17</v>
      </c>
      <c r="B48" s="82"/>
      <c r="C48" s="82"/>
      <c r="D48" s="82"/>
      <c r="E48" s="82"/>
      <c r="F48" s="82">
        <v>1</v>
      </c>
      <c r="G48" s="82">
        <v>9</v>
      </c>
      <c r="H48" s="82">
        <f t="shared" si="3"/>
        <v>10</v>
      </c>
      <c r="I48" s="82"/>
      <c r="J48" s="82">
        <f t="shared" si="4"/>
        <v>301</v>
      </c>
      <c r="K48" s="82">
        <f t="shared" si="5"/>
        <v>657</v>
      </c>
      <c r="L48" s="82">
        <f t="shared" si="6"/>
        <v>958</v>
      </c>
    </row>
    <row r="49" spans="1:12" ht="9.75" customHeight="1">
      <c r="A49" s="81" t="s">
        <v>18</v>
      </c>
      <c r="B49" s="82"/>
      <c r="C49" s="82"/>
      <c r="D49" s="82"/>
      <c r="E49" s="82"/>
      <c r="F49" s="82">
        <v>0</v>
      </c>
      <c r="G49" s="82">
        <v>0</v>
      </c>
      <c r="H49" s="82">
        <f t="shared" si="3"/>
        <v>0</v>
      </c>
      <c r="I49" s="82"/>
      <c r="J49" s="82">
        <f t="shared" si="4"/>
        <v>862</v>
      </c>
      <c r="K49" s="82">
        <f t="shared" si="5"/>
        <v>1964</v>
      </c>
      <c r="L49" s="82">
        <f t="shared" si="6"/>
        <v>2826</v>
      </c>
    </row>
    <row r="50" spans="1:12" ht="9.75" customHeight="1">
      <c r="A50" s="81" t="s">
        <v>19</v>
      </c>
      <c r="B50" s="82"/>
      <c r="C50" s="82"/>
      <c r="D50" s="82"/>
      <c r="E50" s="82"/>
      <c r="F50" s="82">
        <v>32</v>
      </c>
      <c r="G50" s="82">
        <v>77</v>
      </c>
      <c r="H50" s="82">
        <f t="shared" si="3"/>
        <v>109</v>
      </c>
      <c r="I50" s="82"/>
      <c r="J50" s="82">
        <f t="shared" si="4"/>
        <v>894</v>
      </c>
      <c r="K50" s="82">
        <f t="shared" si="5"/>
        <v>2143</v>
      </c>
      <c r="L50" s="82">
        <f t="shared" si="6"/>
        <v>3037</v>
      </c>
    </row>
    <row r="51" spans="1:12" ht="9.75" customHeight="1">
      <c r="A51" s="81" t="s">
        <v>20</v>
      </c>
      <c r="B51" s="82"/>
      <c r="C51" s="82"/>
      <c r="D51" s="82"/>
      <c r="E51" s="82"/>
      <c r="F51" s="82">
        <v>0</v>
      </c>
      <c r="G51" s="82">
        <v>0</v>
      </c>
      <c r="H51" s="82">
        <f t="shared" si="3"/>
        <v>0</v>
      </c>
      <c r="I51" s="82"/>
      <c r="J51" s="82">
        <f t="shared" si="4"/>
        <v>526</v>
      </c>
      <c r="K51" s="82">
        <f t="shared" si="5"/>
        <v>1459</v>
      </c>
      <c r="L51" s="82">
        <f t="shared" si="6"/>
        <v>1985</v>
      </c>
    </row>
    <row r="52" spans="1:12" ht="9.75" customHeight="1">
      <c r="A52" s="81" t="s">
        <v>21</v>
      </c>
      <c r="B52" s="82"/>
      <c r="C52" s="82"/>
      <c r="D52" s="82"/>
      <c r="E52" s="82"/>
      <c r="F52" s="82">
        <v>2</v>
      </c>
      <c r="G52" s="82">
        <v>6</v>
      </c>
      <c r="H52" s="82">
        <f t="shared" si="3"/>
        <v>8</v>
      </c>
      <c r="I52" s="82"/>
      <c r="J52" s="82">
        <f t="shared" si="4"/>
        <v>136</v>
      </c>
      <c r="K52" s="82">
        <f t="shared" si="5"/>
        <v>242</v>
      </c>
      <c r="L52" s="82">
        <f t="shared" si="6"/>
        <v>378</v>
      </c>
    </row>
    <row r="53" spans="1:12" ht="9.75" customHeight="1">
      <c r="A53" s="81" t="s">
        <v>22</v>
      </c>
      <c r="B53" s="82"/>
      <c r="C53" s="82"/>
      <c r="D53" s="82"/>
      <c r="E53" s="82"/>
      <c r="F53" s="82">
        <v>5</v>
      </c>
      <c r="G53" s="82">
        <v>2</v>
      </c>
      <c r="H53" s="82">
        <f t="shared" si="3"/>
        <v>7</v>
      </c>
      <c r="I53" s="82"/>
      <c r="J53" s="82">
        <f t="shared" si="4"/>
        <v>351</v>
      </c>
      <c r="K53" s="82">
        <f t="shared" si="5"/>
        <v>717</v>
      </c>
      <c r="L53" s="82">
        <f t="shared" si="6"/>
        <v>1068</v>
      </c>
    </row>
    <row r="54" spans="1:12" ht="9.75" customHeight="1">
      <c r="A54" s="81" t="s">
        <v>23</v>
      </c>
      <c r="B54" s="82"/>
      <c r="C54" s="82"/>
      <c r="D54" s="82"/>
      <c r="E54" s="82"/>
      <c r="F54" s="82">
        <v>1239</v>
      </c>
      <c r="G54" s="82">
        <v>103</v>
      </c>
      <c r="H54" s="82">
        <f t="shared" si="3"/>
        <v>1342</v>
      </c>
      <c r="I54" s="82"/>
      <c r="J54" s="82">
        <f t="shared" si="4"/>
        <v>1958</v>
      </c>
      <c r="K54" s="82">
        <f t="shared" si="5"/>
        <v>1458</v>
      </c>
      <c r="L54" s="82">
        <f t="shared" si="6"/>
        <v>3416</v>
      </c>
    </row>
    <row r="55" spans="1:12" ht="9.75" customHeight="1">
      <c r="A55" s="81" t="s">
        <v>24</v>
      </c>
      <c r="B55" s="82"/>
      <c r="C55" s="82"/>
      <c r="D55" s="82"/>
      <c r="E55" s="82"/>
      <c r="F55" s="82"/>
      <c r="G55" s="82"/>
      <c r="H55" s="82">
        <f t="shared" si="3"/>
        <v>0</v>
      </c>
      <c r="I55" s="82"/>
      <c r="J55" s="82">
        <f t="shared" si="4"/>
        <v>49</v>
      </c>
      <c r="K55" s="82">
        <f t="shared" si="5"/>
        <v>57</v>
      </c>
      <c r="L55" s="82">
        <f t="shared" si="6"/>
        <v>106</v>
      </c>
    </row>
    <row r="56" spans="1:12" ht="9.75" customHeight="1">
      <c r="A56" s="81" t="s">
        <v>25</v>
      </c>
      <c r="B56" s="82"/>
      <c r="C56" s="82"/>
      <c r="D56" s="82"/>
      <c r="E56" s="82"/>
      <c r="F56" s="82">
        <v>7</v>
      </c>
      <c r="G56" s="82">
        <v>7</v>
      </c>
      <c r="H56" s="82">
        <f t="shared" si="3"/>
        <v>14</v>
      </c>
      <c r="I56" s="82"/>
      <c r="J56" s="82">
        <f t="shared" si="4"/>
        <v>150</v>
      </c>
      <c r="K56" s="82">
        <f t="shared" si="5"/>
        <v>404</v>
      </c>
      <c r="L56" s="82">
        <f t="shared" si="6"/>
        <v>554</v>
      </c>
    </row>
    <row r="57" spans="1:12" ht="9.75" customHeight="1">
      <c r="A57" s="81" t="s">
        <v>26</v>
      </c>
      <c r="B57" s="82"/>
      <c r="C57" s="82"/>
      <c r="D57" s="82"/>
      <c r="E57" s="82"/>
      <c r="F57" s="82">
        <v>25</v>
      </c>
      <c r="G57" s="82">
        <v>54</v>
      </c>
      <c r="H57" s="82">
        <f t="shared" si="3"/>
        <v>79</v>
      </c>
      <c r="I57" s="82"/>
      <c r="J57" s="82">
        <f t="shared" si="4"/>
        <v>834</v>
      </c>
      <c r="K57" s="82">
        <f t="shared" si="5"/>
        <v>1536</v>
      </c>
      <c r="L57" s="82">
        <f t="shared" si="6"/>
        <v>2370</v>
      </c>
    </row>
    <row r="58" spans="1:12" ht="9.75" customHeight="1">
      <c r="A58" s="81" t="s">
        <v>27</v>
      </c>
      <c r="B58" s="82"/>
      <c r="C58" s="82"/>
      <c r="D58" s="82"/>
      <c r="E58" s="82"/>
      <c r="F58" s="82">
        <v>160</v>
      </c>
      <c r="G58" s="82">
        <v>275</v>
      </c>
      <c r="H58" s="82">
        <f t="shared" si="3"/>
        <v>435</v>
      </c>
      <c r="I58" s="82"/>
      <c r="J58" s="82">
        <f t="shared" si="4"/>
        <v>403</v>
      </c>
      <c r="K58" s="82">
        <f t="shared" si="5"/>
        <v>671</v>
      </c>
      <c r="L58" s="82">
        <f t="shared" si="6"/>
        <v>1074</v>
      </c>
    </row>
    <row r="59" spans="1:12" ht="9.75" customHeight="1">
      <c r="A59" s="85" t="s">
        <v>28</v>
      </c>
      <c r="B59" s="82"/>
      <c r="C59" s="82"/>
      <c r="D59" s="82"/>
      <c r="E59" s="82"/>
      <c r="F59" s="86">
        <f>SUM(F37:F40,F43:F46)</f>
        <v>1266</v>
      </c>
      <c r="G59" s="86">
        <f>SUM(G37:G40,G43:G46)</f>
        <v>3588</v>
      </c>
      <c r="H59" s="86">
        <f>SUM(H37:H40,H43:H46)</f>
        <v>4854</v>
      </c>
      <c r="I59" s="86"/>
      <c r="J59" s="86">
        <f>SUM(J37:J40,J43:J46)</f>
        <v>19025</v>
      </c>
      <c r="K59" s="86">
        <f>SUM(K37:K40,K43:K46)</f>
        <v>54031</v>
      </c>
      <c r="L59" s="86">
        <f>SUM(L37:L40,L43:L46)</f>
        <v>73056</v>
      </c>
    </row>
    <row r="60" spans="1:12" ht="9.75" customHeight="1">
      <c r="A60" s="85" t="s">
        <v>29</v>
      </c>
      <c r="B60" s="82"/>
      <c r="C60" s="82"/>
      <c r="D60" s="82"/>
      <c r="E60" s="82"/>
      <c r="F60" s="86">
        <f>SUM(F47:F50)</f>
        <v>71</v>
      </c>
      <c r="G60" s="86">
        <f>SUM(G47:G50)</f>
        <v>270</v>
      </c>
      <c r="H60" s="86">
        <f>SUM(H47:H50)</f>
        <v>341</v>
      </c>
      <c r="I60" s="86"/>
      <c r="J60" s="86">
        <f>SUM(J47:J50)</f>
        <v>3560</v>
      </c>
      <c r="K60" s="86">
        <f>SUM(K47:K50)</f>
        <v>8673</v>
      </c>
      <c r="L60" s="86">
        <f>SUM(L47:L50)</f>
        <v>12233</v>
      </c>
    </row>
    <row r="61" spans="1:12" ht="9.75" customHeight="1">
      <c r="A61" s="85" t="s">
        <v>30</v>
      </c>
      <c r="B61" s="82"/>
      <c r="C61" s="82"/>
      <c r="D61" s="82"/>
      <c r="E61" s="82"/>
      <c r="F61" s="86">
        <f>SUM(F51:F58)</f>
        <v>1438</v>
      </c>
      <c r="G61" s="86">
        <f>SUM(G51:G58)</f>
        <v>447</v>
      </c>
      <c r="H61" s="86">
        <f>SUM(H51:H58)</f>
        <v>1885</v>
      </c>
      <c r="I61" s="86"/>
      <c r="J61" s="86">
        <f>SUM(J51:J58)</f>
        <v>4407</v>
      </c>
      <c r="K61" s="86">
        <f>SUM(K51:K58)</f>
        <v>6544</v>
      </c>
      <c r="L61" s="86">
        <f>SUM(L51:L58)</f>
        <v>10951</v>
      </c>
    </row>
    <row r="62" spans="1:12" ht="9.75" customHeight="1">
      <c r="A62" s="85" t="s">
        <v>84</v>
      </c>
      <c r="B62" s="82"/>
      <c r="C62" s="82"/>
      <c r="D62" s="82"/>
      <c r="E62" s="82"/>
      <c r="F62" s="86">
        <f>SUM(F59:F61)</f>
        <v>2775</v>
      </c>
      <c r="G62" s="86">
        <f>SUM(G59:G61)</f>
        <v>4305</v>
      </c>
      <c r="H62" s="86">
        <f>SUM(H59:H61)</f>
        <v>7080</v>
      </c>
      <c r="I62" s="86"/>
      <c r="J62" s="86">
        <f>SUM(J59:J61)</f>
        <v>26992</v>
      </c>
      <c r="K62" s="86">
        <f>SUM(K59:K61)</f>
        <v>69248</v>
      </c>
      <c r="L62" s="86">
        <f>SUM(L59:L61)</f>
        <v>96240</v>
      </c>
    </row>
    <row r="63" spans="1:12" ht="9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7" spans="1:12" ht="12.7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</row>
  </sheetData>
  <mergeCells count="7">
    <mergeCell ref="A4:A5"/>
    <mergeCell ref="J4:L4"/>
    <mergeCell ref="B4:D4"/>
    <mergeCell ref="F4:H4"/>
    <mergeCell ref="A34:A35"/>
    <mergeCell ref="J34:L34"/>
    <mergeCell ref="F34:H3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74"/>
  <sheetViews>
    <sheetView workbookViewId="0" topLeftCell="A39">
      <selection activeCell="D61" sqref="D61"/>
    </sheetView>
  </sheetViews>
  <sheetFormatPr defaultColWidth="9.140625" defaultRowHeight="12.75"/>
  <cols>
    <col min="1" max="1" width="22.28125" style="81" customWidth="1"/>
    <col min="2" max="4" width="6.8515625" style="76" customWidth="1"/>
    <col min="5" max="5" width="0.71875" style="76" customWidth="1"/>
    <col min="6" max="8" width="7.57421875" style="76" customWidth="1"/>
    <col min="9" max="9" width="0.71875" style="76" customWidth="1"/>
    <col min="10" max="15" width="7.57421875" style="76" customWidth="1"/>
    <col min="16" max="16" width="0.71875" style="76" customWidth="1"/>
    <col min="17" max="19" width="7.57421875" style="76" customWidth="1"/>
    <col min="20" max="20" width="7.421875" style="76" customWidth="1"/>
    <col min="21" max="16384" width="9.140625" style="76" customWidth="1"/>
  </cols>
  <sheetData>
    <row r="1" spans="1:13" ht="12.75" customHeight="1">
      <c r="A1" s="75" t="s">
        <v>103</v>
      </c>
      <c r="J1" s="77"/>
      <c r="K1" s="77"/>
      <c r="L1" s="77"/>
      <c r="M1" s="77"/>
    </row>
    <row r="2" spans="1:13" ht="12.75" customHeight="1">
      <c r="A2" s="75" t="s">
        <v>102</v>
      </c>
      <c r="J2" s="77"/>
      <c r="K2" s="77"/>
      <c r="L2" s="77"/>
      <c r="M2" s="77"/>
    </row>
    <row r="3" spans="1:12" ht="8.25" customHeight="1">
      <c r="A3" s="75"/>
      <c r="J3" s="78"/>
      <c r="K3" s="78"/>
      <c r="L3" s="78"/>
    </row>
    <row r="4" spans="1:12" ht="24.75" customHeight="1">
      <c r="A4" s="165" t="s">
        <v>0</v>
      </c>
      <c r="B4" s="168" t="s">
        <v>45</v>
      </c>
      <c r="C4" s="168"/>
      <c r="D4" s="168"/>
      <c r="E4" s="79"/>
      <c r="F4" s="168" t="s">
        <v>46</v>
      </c>
      <c r="G4" s="168"/>
      <c r="H4" s="168"/>
      <c r="I4" s="79"/>
      <c r="J4" s="168" t="s">
        <v>92</v>
      </c>
      <c r="K4" s="168"/>
      <c r="L4" s="168"/>
    </row>
    <row r="5" spans="1:12" ht="21" customHeight="1">
      <c r="A5" s="166"/>
      <c r="B5" s="80" t="s">
        <v>3</v>
      </c>
      <c r="C5" s="80" t="s">
        <v>4</v>
      </c>
      <c r="D5" s="80" t="s">
        <v>5</v>
      </c>
      <c r="E5" s="80"/>
      <c r="F5" s="80" t="s">
        <v>3</v>
      </c>
      <c r="G5" s="80" t="s">
        <v>4</v>
      </c>
      <c r="H5" s="80" t="s">
        <v>5</v>
      </c>
      <c r="I5" s="80"/>
      <c r="J5" s="80" t="s">
        <v>3</v>
      </c>
      <c r="K5" s="80" t="s">
        <v>4</v>
      </c>
      <c r="L5" s="80" t="s">
        <v>5</v>
      </c>
    </row>
    <row r="6" ht="6.75" customHeight="1"/>
    <row r="7" spans="1:12" ht="9.75" customHeight="1">
      <c r="A7" s="81" t="s">
        <v>6</v>
      </c>
      <c r="B7" s="82">
        <v>908</v>
      </c>
      <c r="C7" s="82">
        <v>2515</v>
      </c>
      <c r="D7" s="82">
        <f aca="true" t="shared" si="0" ref="D7:D28">SUM(B7:C7)</f>
        <v>3423</v>
      </c>
      <c r="E7" s="82"/>
      <c r="F7" s="82">
        <v>231</v>
      </c>
      <c r="G7" s="82">
        <v>557</v>
      </c>
      <c r="H7" s="82">
        <f aca="true" t="shared" si="1" ref="H7:H28">SUM(F7:G7)</f>
        <v>788</v>
      </c>
      <c r="I7" s="82"/>
      <c r="J7" s="82">
        <v>107</v>
      </c>
      <c r="K7" s="82">
        <v>189</v>
      </c>
      <c r="L7" s="82">
        <f aca="true" t="shared" si="2" ref="L7:L28">SUM(J7:K7)</f>
        <v>296</v>
      </c>
    </row>
    <row r="8" spans="1:12" ht="9.75" customHeight="1">
      <c r="A8" s="9" t="s">
        <v>85</v>
      </c>
      <c r="B8" s="82">
        <v>9</v>
      </c>
      <c r="C8" s="82">
        <v>20</v>
      </c>
      <c r="D8" s="82">
        <f t="shared" si="0"/>
        <v>29</v>
      </c>
      <c r="E8" s="82"/>
      <c r="F8" s="82">
        <v>25</v>
      </c>
      <c r="G8" s="82">
        <v>73</v>
      </c>
      <c r="H8" s="82">
        <f t="shared" si="1"/>
        <v>98</v>
      </c>
      <c r="I8" s="82"/>
      <c r="J8" s="82">
        <v>5</v>
      </c>
      <c r="K8" s="82">
        <v>4</v>
      </c>
      <c r="L8" s="82">
        <f t="shared" si="2"/>
        <v>9</v>
      </c>
    </row>
    <row r="9" spans="1:12" ht="9.75" customHeight="1">
      <c r="A9" s="81" t="s">
        <v>8</v>
      </c>
      <c r="B9" s="82">
        <v>100</v>
      </c>
      <c r="C9" s="82">
        <v>273</v>
      </c>
      <c r="D9" s="82">
        <f t="shared" si="0"/>
        <v>373</v>
      </c>
      <c r="E9" s="82"/>
      <c r="F9" s="82">
        <v>113</v>
      </c>
      <c r="G9" s="82">
        <v>339</v>
      </c>
      <c r="H9" s="82">
        <f t="shared" si="1"/>
        <v>452</v>
      </c>
      <c r="I9" s="82"/>
      <c r="J9" s="82">
        <v>1454</v>
      </c>
      <c r="K9" s="82">
        <v>3883</v>
      </c>
      <c r="L9" s="82">
        <f t="shared" si="2"/>
        <v>5337</v>
      </c>
    </row>
    <row r="10" spans="1:12" ht="9.75" customHeight="1">
      <c r="A10" s="81" t="s">
        <v>9</v>
      </c>
      <c r="B10" s="82">
        <v>0</v>
      </c>
      <c r="C10" s="82">
        <v>1</v>
      </c>
      <c r="D10" s="82">
        <f t="shared" si="0"/>
        <v>1</v>
      </c>
      <c r="E10" s="82"/>
      <c r="F10" s="82">
        <v>94</v>
      </c>
      <c r="G10" s="82">
        <v>215</v>
      </c>
      <c r="H10" s="82">
        <f t="shared" si="1"/>
        <v>309</v>
      </c>
      <c r="I10" s="82"/>
      <c r="J10" s="82">
        <v>134</v>
      </c>
      <c r="K10" s="82">
        <v>244</v>
      </c>
      <c r="L10" s="82">
        <f t="shared" si="2"/>
        <v>378</v>
      </c>
    </row>
    <row r="11" spans="1:12" ht="9.75" customHeight="1">
      <c r="A11" s="83" t="s">
        <v>34</v>
      </c>
      <c r="B11" s="84">
        <v>0</v>
      </c>
      <c r="C11" s="84">
        <v>0</v>
      </c>
      <c r="D11" s="84">
        <f t="shared" si="0"/>
        <v>0</v>
      </c>
      <c r="E11" s="84"/>
      <c r="F11" s="84">
        <v>80</v>
      </c>
      <c r="G11" s="84">
        <v>177</v>
      </c>
      <c r="H11" s="84">
        <f t="shared" si="1"/>
        <v>257</v>
      </c>
      <c r="I11" s="84"/>
      <c r="J11" s="84">
        <v>10</v>
      </c>
      <c r="K11" s="84">
        <v>13</v>
      </c>
      <c r="L11" s="84">
        <f t="shared" si="2"/>
        <v>23</v>
      </c>
    </row>
    <row r="12" spans="1:12" ht="9.75" customHeight="1">
      <c r="A12" s="83" t="s">
        <v>11</v>
      </c>
      <c r="B12" s="84">
        <v>0</v>
      </c>
      <c r="C12" s="84">
        <v>1</v>
      </c>
      <c r="D12" s="84">
        <f t="shared" si="0"/>
        <v>1</v>
      </c>
      <c r="E12" s="84"/>
      <c r="F12" s="84">
        <v>14</v>
      </c>
      <c r="G12" s="84">
        <v>38</v>
      </c>
      <c r="H12" s="84">
        <f t="shared" si="1"/>
        <v>52</v>
      </c>
      <c r="I12" s="84"/>
      <c r="J12" s="84">
        <v>124</v>
      </c>
      <c r="K12" s="84">
        <v>231</v>
      </c>
      <c r="L12" s="84">
        <f t="shared" si="2"/>
        <v>355</v>
      </c>
    </row>
    <row r="13" spans="1:12" ht="9.75" customHeight="1">
      <c r="A13" s="81" t="s">
        <v>12</v>
      </c>
      <c r="B13" s="82">
        <v>0</v>
      </c>
      <c r="C13" s="82">
        <v>0</v>
      </c>
      <c r="D13" s="82">
        <f t="shared" si="0"/>
        <v>0</v>
      </c>
      <c r="E13" s="82"/>
      <c r="F13" s="82">
        <v>34</v>
      </c>
      <c r="G13" s="82">
        <v>117</v>
      </c>
      <c r="H13" s="82">
        <f t="shared" si="1"/>
        <v>151</v>
      </c>
      <c r="I13" s="82"/>
      <c r="J13" s="82">
        <v>14</v>
      </c>
      <c r="K13" s="82">
        <v>43</v>
      </c>
      <c r="L13" s="82">
        <f t="shared" si="2"/>
        <v>57</v>
      </c>
    </row>
    <row r="14" spans="1:12" ht="9.75" customHeight="1">
      <c r="A14" s="81" t="s">
        <v>13</v>
      </c>
      <c r="B14" s="82">
        <v>97</v>
      </c>
      <c r="C14" s="82">
        <v>505</v>
      </c>
      <c r="D14" s="82">
        <f t="shared" si="0"/>
        <v>602</v>
      </c>
      <c r="E14" s="82"/>
      <c r="F14" s="82">
        <v>184</v>
      </c>
      <c r="G14" s="82">
        <v>547</v>
      </c>
      <c r="H14" s="82">
        <f t="shared" si="1"/>
        <v>731</v>
      </c>
      <c r="I14" s="82"/>
      <c r="J14" s="82">
        <v>928</v>
      </c>
      <c r="K14" s="82">
        <v>1979</v>
      </c>
      <c r="L14" s="82">
        <f t="shared" si="2"/>
        <v>2907</v>
      </c>
    </row>
    <row r="15" spans="1:12" ht="9.75" customHeight="1">
      <c r="A15" s="81" t="s">
        <v>14</v>
      </c>
      <c r="B15" s="82">
        <v>78</v>
      </c>
      <c r="C15" s="82">
        <v>310</v>
      </c>
      <c r="D15" s="82">
        <f t="shared" si="0"/>
        <v>388</v>
      </c>
      <c r="E15" s="82"/>
      <c r="F15" s="82">
        <v>340</v>
      </c>
      <c r="G15" s="82">
        <v>681</v>
      </c>
      <c r="H15" s="82">
        <f t="shared" si="1"/>
        <v>1021</v>
      </c>
      <c r="I15" s="82"/>
      <c r="J15" s="82">
        <v>196</v>
      </c>
      <c r="K15" s="82">
        <v>724</v>
      </c>
      <c r="L15" s="82">
        <f t="shared" si="2"/>
        <v>920</v>
      </c>
    </row>
    <row r="16" spans="1:12" ht="9.75" customHeight="1">
      <c r="A16" s="81" t="s">
        <v>15</v>
      </c>
      <c r="B16" s="82">
        <v>612</v>
      </c>
      <c r="C16" s="82">
        <v>1677</v>
      </c>
      <c r="D16" s="82">
        <f t="shared" si="0"/>
        <v>2289</v>
      </c>
      <c r="E16" s="82"/>
      <c r="F16" s="82">
        <v>893</v>
      </c>
      <c r="G16" s="82">
        <v>2233</v>
      </c>
      <c r="H16" s="82">
        <f t="shared" si="1"/>
        <v>3126</v>
      </c>
      <c r="I16" s="82"/>
      <c r="J16" s="82">
        <v>1266</v>
      </c>
      <c r="K16" s="82">
        <v>2784</v>
      </c>
      <c r="L16" s="82">
        <f t="shared" si="2"/>
        <v>4050</v>
      </c>
    </row>
    <row r="17" spans="1:12" ht="9.75" customHeight="1">
      <c r="A17" s="81" t="s">
        <v>16</v>
      </c>
      <c r="B17" s="82">
        <v>80</v>
      </c>
      <c r="C17" s="82">
        <v>332</v>
      </c>
      <c r="D17" s="82">
        <f t="shared" si="0"/>
        <v>412</v>
      </c>
      <c r="E17" s="82"/>
      <c r="F17" s="82">
        <v>47</v>
      </c>
      <c r="G17" s="82">
        <v>123</v>
      </c>
      <c r="H17" s="82">
        <f t="shared" si="1"/>
        <v>170</v>
      </c>
      <c r="I17" s="82"/>
      <c r="J17" s="82">
        <v>445</v>
      </c>
      <c r="K17" s="82">
        <v>1001</v>
      </c>
      <c r="L17" s="82">
        <f t="shared" si="2"/>
        <v>1446</v>
      </c>
    </row>
    <row r="18" spans="1:12" ht="9.75" customHeight="1">
      <c r="A18" s="81" t="s">
        <v>17</v>
      </c>
      <c r="B18" s="82">
        <v>7</v>
      </c>
      <c r="C18" s="82">
        <v>31</v>
      </c>
      <c r="D18" s="82">
        <f t="shared" si="0"/>
        <v>38</v>
      </c>
      <c r="E18" s="82"/>
      <c r="F18" s="82">
        <v>41</v>
      </c>
      <c r="G18" s="82">
        <v>107</v>
      </c>
      <c r="H18" s="82">
        <f t="shared" si="1"/>
        <v>148</v>
      </c>
      <c r="I18" s="82"/>
      <c r="J18" s="82">
        <v>28</v>
      </c>
      <c r="K18" s="82">
        <v>65</v>
      </c>
      <c r="L18" s="82">
        <f t="shared" si="2"/>
        <v>93</v>
      </c>
    </row>
    <row r="19" spans="1:12" ht="9.75" customHeight="1">
      <c r="A19" s="81" t="s">
        <v>18</v>
      </c>
      <c r="B19" s="82">
        <v>35</v>
      </c>
      <c r="C19" s="82">
        <v>138</v>
      </c>
      <c r="D19" s="82">
        <f t="shared" si="0"/>
        <v>173</v>
      </c>
      <c r="E19" s="82"/>
      <c r="F19" s="82">
        <v>171</v>
      </c>
      <c r="G19" s="82">
        <v>328</v>
      </c>
      <c r="H19" s="82">
        <f t="shared" si="1"/>
        <v>499</v>
      </c>
      <c r="I19" s="82"/>
      <c r="J19" s="82">
        <v>232</v>
      </c>
      <c r="K19" s="82">
        <v>467</v>
      </c>
      <c r="L19" s="82">
        <f t="shared" si="2"/>
        <v>699</v>
      </c>
    </row>
    <row r="20" spans="1:12" ht="9.75" customHeight="1">
      <c r="A20" s="81" t="s">
        <v>19</v>
      </c>
      <c r="B20" s="82">
        <v>196</v>
      </c>
      <c r="C20" s="82">
        <v>615</v>
      </c>
      <c r="D20" s="82">
        <f t="shared" si="0"/>
        <v>811</v>
      </c>
      <c r="E20" s="82"/>
      <c r="F20" s="82">
        <v>37</v>
      </c>
      <c r="G20" s="82">
        <v>93</v>
      </c>
      <c r="H20" s="82">
        <f t="shared" si="1"/>
        <v>130</v>
      </c>
      <c r="I20" s="82"/>
      <c r="J20" s="82">
        <v>163</v>
      </c>
      <c r="K20" s="82">
        <v>234</v>
      </c>
      <c r="L20" s="82">
        <f t="shared" si="2"/>
        <v>397</v>
      </c>
    </row>
    <row r="21" spans="1:12" ht="9.75" customHeight="1">
      <c r="A21" s="81" t="s">
        <v>20</v>
      </c>
      <c r="B21" s="82">
        <v>26</v>
      </c>
      <c r="C21" s="82">
        <v>64</v>
      </c>
      <c r="D21" s="82">
        <f t="shared" si="0"/>
        <v>90</v>
      </c>
      <c r="E21" s="82"/>
      <c r="F21" s="82">
        <v>75</v>
      </c>
      <c r="G21" s="82">
        <v>146</v>
      </c>
      <c r="H21" s="82">
        <f t="shared" si="1"/>
        <v>221</v>
      </c>
      <c r="I21" s="82"/>
      <c r="J21" s="82">
        <v>212</v>
      </c>
      <c r="K21" s="82">
        <v>389</v>
      </c>
      <c r="L21" s="82">
        <f t="shared" si="2"/>
        <v>601</v>
      </c>
    </row>
    <row r="22" spans="1:12" ht="9.75" customHeight="1">
      <c r="A22" s="81" t="s">
        <v>21</v>
      </c>
      <c r="B22" s="82">
        <v>0</v>
      </c>
      <c r="C22" s="82">
        <v>2</v>
      </c>
      <c r="D22" s="82">
        <f t="shared" si="0"/>
        <v>2</v>
      </c>
      <c r="E22" s="82"/>
      <c r="F22" s="82">
        <v>37</v>
      </c>
      <c r="G22" s="82">
        <v>42</v>
      </c>
      <c r="H22" s="82">
        <f t="shared" si="1"/>
        <v>79</v>
      </c>
      <c r="I22" s="82"/>
      <c r="J22" s="82">
        <v>2</v>
      </c>
      <c r="K22" s="82">
        <v>2</v>
      </c>
      <c r="L22" s="82">
        <f t="shared" si="2"/>
        <v>4</v>
      </c>
    </row>
    <row r="23" spans="1:12" ht="9.75" customHeight="1">
      <c r="A23" s="81" t="s">
        <v>22</v>
      </c>
      <c r="B23" s="82">
        <v>92</v>
      </c>
      <c r="C23" s="82">
        <v>126</v>
      </c>
      <c r="D23" s="82">
        <f t="shared" si="0"/>
        <v>218</v>
      </c>
      <c r="E23" s="82"/>
      <c r="F23" s="82">
        <v>33</v>
      </c>
      <c r="G23" s="82">
        <v>47</v>
      </c>
      <c r="H23" s="82">
        <f t="shared" si="1"/>
        <v>80</v>
      </c>
      <c r="I23" s="82"/>
      <c r="J23" s="82">
        <v>0</v>
      </c>
      <c r="K23" s="82">
        <v>0</v>
      </c>
      <c r="L23" s="82">
        <f t="shared" si="2"/>
        <v>0</v>
      </c>
    </row>
    <row r="24" spans="1:12" ht="9.75" customHeight="1">
      <c r="A24" s="81" t="s">
        <v>23</v>
      </c>
      <c r="B24" s="82">
        <v>135</v>
      </c>
      <c r="C24" s="82">
        <v>171</v>
      </c>
      <c r="D24" s="82">
        <f t="shared" si="0"/>
        <v>306</v>
      </c>
      <c r="E24" s="82"/>
      <c r="F24" s="82">
        <v>137</v>
      </c>
      <c r="G24" s="82">
        <v>205</v>
      </c>
      <c r="H24" s="82">
        <f t="shared" si="1"/>
        <v>342</v>
      </c>
      <c r="I24" s="82"/>
      <c r="J24" s="82">
        <v>13</v>
      </c>
      <c r="K24" s="82">
        <v>26</v>
      </c>
      <c r="L24" s="82">
        <f t="shared" si="2"/>
        <v>39</v>
      </c>
    </row>
    <row r="25" spans="1:12" ht="9.75" customHeight="1">
      <c r="A25" s="81" t="s">
        <v>24</v>
      </c>
      <c r="B25" s="82">
        <v>12</v>
      </c>
      <c r="C25" s="82">
        <v>6</v>
      </c>
      <c r="D25" s="82">
        <f t="shared" si="0"/>
        <v>18</v>
      </c>
      <c r="E25" s="82"/>
      <c r="F25" s="82">
        <v>11</v>
      </c>
      <c r="G25" s="82">
        <v>5</v>
      </c>
      <c r="H25" s="82">
        <f t="shared" si="1"/>
        <v>16</v>
      </c>
      <c r="I25" s="82"/>
      <c r="J25" s="82">
        <v>0</v>
      </c>
      <c r="K25" s="82">
        <v>0</v>
      </c>
      <c r="L25" s="82">
        <f t="shared" si="2"/>
        <v>0</v>
      </c>
    </row>
    <row r="26" spans="1:12" ht="9.75" customHeight="1">
      <c r="A26" s="81" t="s">
        <v>25</v>
      </c>
      <c r="B26" s="82">
        <v>20</v>
      </c>
      <c r="C26" s="82">
        <v>56</v>
      </c>
      <c r="D26" s="82">
        <f t="shared" si="0"/>
        <v>76</v>
      </c>
      <c r="E26" s="82"/>
      <c r="F26" s="82">
        <v>16</v>
      </c>
      <c r="G26" s="82">
        <v>31</v>
      </c>
      <c r="H26" s="82">
        <f t="shared" si="1"/>
        <v>47</v>
      </c>
      <c r="I26" s="82"/>
      <c r="J26" s="82">
        <v>9</v>
      </c>
      <c r="K26" s="82">
        <v>20</v>
      </c>
      <c r="L26" s="82">
        <f t="shared" si="2"/>
        <v>29</v>
      </c>
    </row>
    <row r="27" spans="1:12" ht="9.75" customHeight="1">
      <c r="A27" s="81" t="s">
        <v>26</v>
      </c>
      <c r="B27" s="82">
        <v>124</v>
      </c>
      <c r="C27" s="82">
        <v>286</v>
      </c>
      <c r="D27" s="82">
        <f t="shared" si="0"/>
        <v>410</v>
      </c>
      <c r="E27" s="82"/>
      <c r="F27" s="82">
        <v>131</v>
      </c>
      <c r="G27" s="82">
        <v>186</v>
      </c>
      <c r="H27" s="82">
        <f t="shared" si="1"/>
        <v>317</v>
      </c>
      <c r="I27" s="82"/>
      <c r="J27" s="82">
        <v>73</v>
      </c>
      <c r="K27" s="82">
        <v>112</v>
      </c>
      <c r="L27" s="82">
        <f t="shared" si="2"/>
        <v>185</v>
      </c>
    </row>
    <row r="28" spans="1:12" ht="9.75" customHeight="1">
      <c r="A28" s="81" t="s">
        <v>27</v>
      </c>
      <c r="B28" s="82">
        <v>23</v>
      </c>
      <c r="C28" s="82">
        <v>59</v>
      </c>
      <c r="D28" s="82">
        <f t="shared" si="0"/>
        <v>82</v>
      </c>
      <c r="E28" s="82"/>
      <c r="F28" s="82">
        <v>30</v>
      </c>
      <c r="G28" s="82">
        <v>27</v>
      </c>
      <c r="H28" s="82">
        <f t="shared" si="1"/>
        <v>57</v>
      </c>
      <c r="I28" s="82"/>
      <c r="J28" s="82">
        <v>5</v>
      </c>
      <c r="K28" s="82">
        <v>4</v>
      </c>
      <c r="L28" s="82">
        <f t="shared" si="2"/>
        <v>9</v>
      </c>
    </row>
    <row r="29" spans="1:12" ht="9.75" customHeight="1">
      <c r="A29" s="85" t="s">
        <v>28</v>
      </c>
      <c r="B29" s="86">
        <f>SUM(B7:B10,B13:B16)</f>
        <v>1804</v>
      </c>
      <c r="C29" s="86">
        <f>SUM(C7:C10,C13:C16)</f>
        <v>5301</v>
      </c>
      <c r="D29" s="86">
        <f>SUM(D7:D10,D13:D16)</f>
        <v>7105</v>
      </c>
      <c r="E29" s="86"/>
      <c r="F29" s="86">
        <f>SUM(F7:F10,F13:F16)</f>
        <v>1914</v>
      </c>
      <c r="G29" s="86">
        <f>SUM(G7:G10,G13:G16)</f>
        <v>4762</v>
      </c>
      <c r="H29" s="86">
        <f>SUM(H7:H10,H13:H16)</f>
        <v>6676</v>
      </c>
      <c r="I29" s="86"/>
      <c r="J29" s="86">
        <f>SUM(J7:J10,J13:J16)</f>
        <v>4104</v>
      </c>
      <c r="K29" s="86">
        <f>SUM(K7:K10,K13:K16)</f>
        <v>9850</v>
      </c>
      <c r="L29" s="86">
        <f>SUM(L7:L10,L13:L16)</f>
        <v>13954</v>
      </c>
    </row>
    <row r="30" spans="1:12" ht="9.75" customHeight="1">
      <c r="A30" s="85" t="s">
        <v>29</v>
      </c>
      <c r="B30" s="86">
        <f>SUM(B17:B20)</f>
        <v>318</v>
      </c>
      <c r="C30" s="86">
        <f>SUM(C17:C20)</f>
        <v>1116</v>
      </c>
      <c r="D30" s="86">
        <f>SUM(D17:D20)</f>
        <v>1434</v>
      </c>
      <c r="E30" s="86"/>
      <c r="F30" s="86">
        <f>SUM(F17:F20)</f>
        <v>296</v>
      </c>
      <c r="G30" s="86">
        <f>SUM(G17:G20)</f>
        <v>651</v>
      </c>
      <c r="H30" s="86">
        <f>SUM(H17:H20)</f>
        <v>947</v>
      </c>
      <c r="I30" s="86"/>
      <c r="J30" s="86">
        <f>SUM(J17:J20)</f>
        <v>868</v>
      </c>
      <c r="K30" s="86">
        <f>SUM(K17:K20)</f>
        <v>1767</v>
      </c>
      <c r="L30" s="86">
        <f>SUM(L17:L20)</f>
        <v>2635</v>
      </c>
    </row>
    <row r="31" spans="1:12" ht="9.75" customHeight="1">
      <c r="A31" s="85" t="s">
        <v>30</v>
      </c>
      <c r="B31" s="86">
        <f>SUM(B21:B28)</f>
        <v>432</v>
      </c>
      <c r="C31" s="86">
        <f>SUM(C21:C28)</f>
        <v>770</v>
      </c>
      <c r="D31" s="86">
        <f>SUM(D21:D28)</f>
        <v>1202</v>
      </c>
      <c r="E31" s="86"/>
      <c r="F31" s="86">
        <f>SUM(F21:F28)</f>
        <v>470</v>
      </c>
      <c r="G31" s="86">
        <f>SUM(G21:G28)</f>
        <v>689</v>
      </c>
      <c r="H31" s="86">
        <f>SUM(H21:H28)</f>
        <v>1159</v>
      </c>
      <c r="I31" s="86"/>
      <c r="J31" s="86">
        <f>SUM(J21:J28)</f>
        <v>314</v>
      </c>
      <c r="K31" s="86">
        <f>SUM(K21:K28)</f>
        <v>553</v>
      </c>
      <c r="L31" s="86">
        <f>SUM(L21:L28)</f>
        <v>867</v>
      </c>
    </row>
    <row r="32" spans="1:12" ht="9.75" customHeight="1">
      <c r="A32" s="85" t="s">
        <v>84</v>
      </c>
      <c r="B32" s="86">
        <f>SUM(B29:B31)</f>
        <v>2554</v>
      </c>
      <c r="C32" s="86">
        <f>SUM(C29:C31)</f>
        <v>7187</v>
      </c>
      <c r="D32" s="86">
        <f>SUM(D29:D31)</f>
        <v>9741</v>
      </c>
      <c r="E32" s="86"/>
      <c r="F32" s="86">
        <f>SUM(F29:F31)</f>
        <v>2680</v>
      </c>
      <c r="G32" s="86">
        <f>SUM(G29:G31)</f>
        <v>6102</v>
      </c>
      <c r="H32" s="86">
        <f>SUM(H29:H31)</f>
        <v>8782</v>
      </c>
      <c r="I32" s="86"/>
      <c r="J32" s="86">
        <f>SUM(J29:J31)</f>
        <v>5286</v>
      </c>
      <c r="K32" s="86">
        <f>SUM(K29:K31)</f>
        <v>12170</v>
      </c>
      <c r="L32" s="86">
        <f>SUM(L29:L31)</f>
        <v>17456</v>
      </c>
    </row>
    <row r="33" spans="1:12" ht="9">
      <c r="A33" s="8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24.75" customHeight="1">
      <c r="A34" s="165" t="s">
        <v>0</v>
      </c>
      <c r="F34" s="167" t="s">
        <v>47</v>
      </c>
      <c r="G34" s="167"/>
      <c r="H34" s="167"/>
      <c r="I34" s="89"/>
      <c r="J34" s="167" t="s">
        <v>5</v>
      </c>
      <c r="K34" s="167"/>
      <c r="L34" s="167"/>
    </row>
    <row r="35" spans="1:12" ht="21.75" customHeight="1">
      <c r="A35" s="166"/>
      <c r="B35" s="78"/>
      <c r="C35" s="78"/>
      <c r="D35" s="78"/>
      <c r="E35" s="78"/>
      <c r="F35" s="90" t="s">
        <v>3</v>
      </c>
      <c r="G35" s="90" t="s">
        <v>4</v>
      </c>
      <c r="H35" s="90" t="s">
        <v>5</v>
      </c>
      <c r="I35" s="90"/>
      <c r="J35" s="90" t="s">
        <v>3</v>
      </c>
      <c r="K35" s="90" t="s">
        <v>4</v>
      </c>
      <c r="L35" s="90" t="s">
        <v>5</v>
      </c>
    </row>
    <row r="37" spans="1:12" ht="9.75" customHeight="1">
      <c r="A37" s="81" t="s">
        <v>6</v>
      </c>
      <c r="F37" s="82">
        <v>32</v>
      </c>
      <c r="G37" s="82">
        <v>63</v>
      </c>
      <c r="H37" s="82">
        <f aca="true" t="shared" si="3" ref="H37:H58">SUM(F37:G37)</f>
        <v>95</v>
      </c>
      <c r="I37" s="82"/>
      <c r="J37" s="82">
        <f aca="true" t="shared" si="4" ref="J37:J58">B7+F7+J7+F37</f>
        <v>1278</v>
      </c>
      <c r="K37" s="82">
        <f aca="true" t="shared" si="5" ref="K37:K58">C7+G7+K7+G37</f>
        <v>3324</v>
      </c>
      <c r="L37" s="82">
        <f aca="true" t="shared" si="6" ref="L37:L58">D7+H7+L7+H37</f>
        <v>4602</v>
      </c>
    </row>
    <row r="38" spans="1:12" ht="9.75" customHeight="1">
      <c r="A38" s="9" t="s">
        <v>85</v>
      </c>
      <c r="F38" s="82">
        <v>0</v>
      </c>
      <c r="G38" s="82">
        <v>0</v>
      </c>
      <c r="H38" s="82">
        <f t="shared" si="3"/>
        <v>0</v>
      </c>
      <c r="I38" s="82"/>
      <c r="J38" s="82">
        <f t="shared" si="4"/>
        <v>39</v>
      </c>
      <c r="K38" s="82">
        <f t="shared" si="5"/>
        <v>97</v>
      </c>
      <c r="L38" s="82">
        <f t="shared" si="6"/>
        <v>136</v>
      </c>
    </row>
    <row r="39" spans="1:12" ht="9.75" customHeight="1">
      <c r="A39" s="81" t="s">
        <v>8</v>
      </c>
      <c r="F39" s="82">
        <v>68</v>
      </c>
      <c r="G39" s="82">
        <v>203</v>
      </c>
      <c r="H39" s="82">
        <f t="shared" si="3"/>
        <v>271</v>
      </c>
      <c r="I39" s="82"/>
      <c r="J39" s="82">
        <f t="shared" si="4"/>
        <v>1735</v>
      </c>
      <c r="K39" s="82">
        <f t="shared" si="5"/>
        <v>4698</v>
      </c>
      <c r="L39" s="82">
        <f t="shared" si="6"/>
        <v>6433</v>
      </c>
    </row>
    <row r="40" spans="1:12" ht="9.75" customHeight="1">
      <c r="A40" s="81" t="s">
        <v>9</v>
      </c>
      <c r="F40" s="82">
        <v>2</v>
      </c>
      <c r="G40" s="82">
        <v>6</v>
      </c>
      <c r="H40" s="82">
        <f t="shared" si="3"/>
        <v>8</v>
      </c>
      <c r="I40" s="82"/>
      <c r="J40" s="82">
        <f t="shared" si="4"/>
        <v>230</v>
      </c>
      <c r="K40" s="82">
        <f t="shared" si="5"/>
        <v>466</v>
      </c>
      <c r="L40" s="82">
        <f t="shared" si="6"/>
        <v>696</v>
      </c>
    </row>
    <row r="41" spans="1:12" ht="9.75" customHeight="1">
      <c r="A41" s="83" t="s">
        <v>34</v>
      </c>
      <c r="F41" s="84">
        <v>0</v>
      </c>
      <c r="G41" s="84">
        <v>0</v>
      </c>
      <c r="H41" s="84">
        <f t="shared" si="3"/>
        <v>0</v>
      </c>
      <c r="I41" s="84"/>
      <c r="J41" s="84">
        <f t="shared" si="4"/>
        <v>90</v>
      </c>
      <c r="K41" s="84">
        <f t="shared" si="5"/>
        <v>190</v>
      </c>
      <c r="L41" s="84">
        <f t="shared" si="6"/>
        <v>280</v>
      </c>
    </row>
    <row r="42" spans="1:12" ht="9.75" customHeight="1">
      <c r="A42" s="83" t="s">
        <v>11</v>
      </c>
      <c r="F42" s="84">
        <v>2</v>
      </c>
      <c r="G42" s="84">
        <v>6</v>
      </c>
      <c r="H42" s="84">
        <f t="shared" si="3"/>
        <v>8</v>
      </c>
      <c r="I42" s="84"/>
      <c r="J42" s="84">
        <f t="shared" si="4"/>
        <v>140</v>
      </c>
      <c r="K42" s="84">
        <f t="shared" si="5"/>
        <v>276</v>
      </c>
      <c r="L42" s="84">
        <f t="shared" si="6"/>
        <v>416</v>
      </c>
    </row>
    <row r="43" spans="1:12" ht="9.75" customHeight="1">
      <c r="A43" s="81" t="s">
        <v>12</v>
      </c>
      <c r="F43" s="82">
        <v>221</v>
      </c>
      <c r="G43" s="82">
        <v>666</v>
      </c>
      <c r="H43" s="82">
        <f t="shared" si="3"/>
        <v>887</v>
      </c>
      <c r="I43" s="82"/>
      <c r="J43" s="82">
        <f t="shared" si="4"/>
        <v>269</v>
      </c>
      <c r="K43" s="82">
        <f t="shared" si="5"/>
        <v>826</v>
      </c>
      <c r="L43" s="82">
        <f t="shared" si="6"/>
        <v>1095</v>
      </c>
    </row>
    <row r="44" spans="1:12" ht="9.75" customHeight="1">
      <c r="A44" s="81" t="s">
        <v>13</v>
      </c>
      <c r="F44" s="82">
        <v>0</v>
      </c>
      <c r="G44" s="82">
        <v>4</v>
      </c>
      <c r="H44" s="82">
        <f t="shared" si="3"/>
        <v>4</v>
      </c>
      <c r="I44" s="82"/>
      <c r="J44" s="82">
        <f t="shared" si="4"/>
        <v>1209</v>
      </c>
      <c r="K44" s="82">
        <f t="shared" si="5"/>
        <v>3035</v>
      </c>
      <c r="L44" s="82">
        <f t="shared" si="6"/>
        <v>4244</v>
      </c>
    </row>
    <row r="45" spans="1:12" ht="9.75" customHeight="1">
      <c r="A45" s="81" t="s">
        <v>14</v>
      </c>
      <c r="F45" s="82">
        <v>111</v>
      </c>
      <c r="G45" s="82">
        <v>232</v>
      </c>
      <c r="H45" s="82">
        <f t="shared" si="3"/>
        <v>343</v>
      </c>
      <c r="I45" s="82"/>
      <c r="J45" s="82">
        <f t="shared" si="4"/>
        <v>725</v>
      </c>
      <c r="K45" s="82">
        <f t="shared" si="5"/>
        <v>1947</v>
      </c>
      <c r="L45" s="82">
        <f t="shared" si="6"/>
        <v>2672</v>
      </c>
    </row>
    <row r="46" spans="1:12" ht="9.75" customHeight="1">
      <c r="A46" s="81" t="s">
        <v>15</v>
      </c>
      <c r="F46" s="82">
        <v>0</v>
      </c>
      <c r="G46" s="82">
        <v>1</v>
      </c>
      <c r="H46" s="82">
        <f t="shared" si="3"/>
        <v>1</v>
      </c>
      <c r="I46" s="82"/>
      <c r="J46" s="82">
        <f t="shared" si="4"/>
        <v>2771</v>
      </c>
      <c r="K46" s="82">
        <f t="shared" si="5"/>
        <v>6695</v>
      </c>
      <c r="L46" s="82">
        <f t="shared" si="6"/>
        <v>9466</v>
      </c>
    </row>
    <row r="47" spans="1:12" ht="9.75" customHeight="1">
      <c r="A47" s="81" t="s">
        <v>16</v>
      </c>
      <c r="F47" s="82">
        <v>5</v>
      </c>
      <c r="G47" s="82">
        <v>82</v>
      </c>
      <c r="H47" s="82">
        <f t="shared" si="3"/>
        <v>87</v>
      </c>
      <c r="I47" s="82"/>
      <c r="J47" s="82">
        <f t="shared" si="4"/>
        <v>577</v>
      </c>
      <c r="K47" s="82">
        <f t="shared" si="5"/>
        <v>1538</v>
      </c>
      <c r="L47" s="82">
        <f t="shared" si="6"/>
        <v>2115</v>
      </c>
    </row>
    <row r="48" spans="1:12" ht="9.75" customHeight="1">
      <c r="A48" s="81" t="s">
        <v>17</v>
      </c>
      <c r="F48" s="82">
        <v>0</v>
      </c>
      <c r="G48" s="82">
        <v>1</v>
      </c>
      <c r="H48" s="82">
        <f t="shared" si="3"/>
        <v>1</v>
      </c>
      <c r="I48" s="82"/>
      <c r="J48" s="82">
        <f t="shared" si="4"/>
        <v>76</v>
      </c>
      <c r="K48" s="82">
        <f t="shared" si="5"/>
        <v>204</v>
      </c>
      <c r="L48" s="82">
        <f t="shared" si="6"/>
        <v>280</v>
      </c>
    </row>
    <row r="49" spans="1:12" ht="9.75" customHeight="1">
      <c r="A49" s="81" t="s">
        <v>18</v>
      </c>
      <c r="F49" s="82">
        <v>0</v>
      </c>
      <c r="G49" s="82">
        <v>0</v>
      </c>
      <c r="H49" s="82">
        <f t="shared" si="3"/>
        <v>0</v>
      </c>
      <c r="I49" s="82"/>
      <c r="J49" s="82">
        <f t="shared" si="4"/>
        <v>438</v>
      </c>
      <c r="K49" s="82">
        <f t="shared" si="5"/>
        <v>933</v>
      </c>
      <c r="L49" s="82">
        <f t="shared" si="6"/>
        <v>1371</v>
      </c>
    </row>
    <row r="50" spans="1:12" ht="9.75" customHeight="1">
      <c r="A50" s="81" t="s">
        <v>19</v>
      </c>
      <c r="F50" s="82">
        <v>13</v>
      </c>
      <c r="G50" s="82">
        <v>31</v>
      </c>
      <c r="H50" s="82">
        <f t="shared" si="3"/>
        <v>44</v>
      </c>
      <c r="I50" s="82"/>
      <c r="J50" s="82">
        <f t="shared" si="4"/>
        <v>409</v>
      </c>
      <c r="K50" s="82">
        <f t="shared" si="5"/>
        <v>973</v>
      </c>
      <c r="L50" s="82">
        <f t="shared" si="6"/>
        <v>1382</v>
      </c>
    </row>
    <row r="51" spans="1:12" ht="9.75" customHeight="1">
      <c r="A51" s="81" t="s">
        <v>20</v>
      </c>
      <c r="F51" s="82">
        <v>0</v>
      </c>
      <c r="G51" s="82">
        <v>0</v>
      </c>
      <c r="H51" s="82">
        <f t="shared" si="3"/>
        <v>0</v>
      </c>
      <c r="I51" s="82"/>
      <c r="J51" s="82">
        <f t="shared" si="4"/>
        <v>313</v>
      </c>
      <c r="K51" s="82">
        <f t="shared" si="5"/>
        <v>599</v>
      </c>
      <c r="L51" s="82">
        <f t="shared" si="6"/>
        <v>912</v>
      </c>
    </row>
    <row r="52" spans="1:12" ht="9.75" customHeight="1">
      <c r="A52" s="81" t="s">
        <v>21</v>
      </c>
      <c r="F52" s="82">
        <v>0</v>
      </c>
      <c r="G52" s="82">
        <v>1</v>
      </c>
      <c r="H52" s="82">
        <f t="shared" si="3"/>
        <v>1</v>
      </c>
      <c r="I52" s="82"/>
      <c r="J52" s="82">
        <f t="shared" si="4"/>
        <v>39</v>
      </c>
      <c r="K52" s="82">
        <f t="shared" si="5"/>
        <v>47</v>
      </c>
      <c r="L52" s="82">
        <f t="shared" si="6"/>
        <v>86</v>
      </c>
    </row>
    <row r="53" spans="1:12" ht="9.75" customHeight="1">
      <c r="A53" s="81" t="s">
        <v>22</v>
      </c>
      <c r="F53" s="82">
        <v>0</v>
      </c>
      <c r="G53" s="82">
        <v>0</v>
      </c>
      <c r="H53" s="82">
        <f t="shared" si="3"/>
        <v>0</v>
      </c>
      <c r="I53" s="82"/>
      <c r="J53" s="82">
        <f t="shared" si="4"/>
        <v>125</v>
      </c>
      <c r="K53" s="82">
        <f t="shared" si="5"/>
        <v>173</v>
      </c>
      <c r="L53" s="82">
        <f t="shared" si="6"/>
        <v>298</v>
      </c>
    </row>
    <row r="54" spans="1:12" ht="9.75" customHeight="1">
      <c r="A54" s="81" t="s">
        <v>23</v>
      </c>
      <c r="F54" s="82">
        <v>11</v>
      </c>
      <c r="G54" s="82">
        <v>26</v>
      </c>
      <c r="H54" s="82">
        <f t="shared" si="3"/>
        <v>37</v>
      </c>
      <c r="I54" s="82"/>
      <c r="J54" s="82">
        <f t="shared" si="4"/>
        <v>296</v>
      </c>
      <c r="K54" s="82">
        <f t="shared" si="5"/>
        <v>428</v>
      </c>
      <c r="L54" s="82">
        <f t="shared" si="6"/>
        <v>724</v>
      </c>
    </row>
    <row r="55" spans="1:12" ht="9.75" customHeight="1">
      <c r="A55" s="81" t="s">
        <v>24</v>
      </c>
      <c r="F55" s="82"/>
      <c r="G55" s="82"/>
      <c r="H55" s="82">
        <f t="shared" si="3"/>
        <v>0</v>
      </c>
      <c r="I55" s="82"/>
      <c r="J55" s="82">
        <f t="shared" si="4"/>
        <v>23</v>
      </c>
      <c r="K55" s="82">
        <f t="shared" si="5"/>
        <v>11</v>
      </c>
      <c r="L55" s="82">
        <f t="shared" si="6"/>
        <v>34</v>
      </c>
    </row>
    <row r="56" spans="1:12" ht="9.75" customHeight="1">
      <c r="A56" s="81" t="s">
        <v>25</v>
      </c>
      <c r="F56" s="82">
        <v>0</v>
      </c>
      <c r="G56" s="82">
        <v>0</v>
      </c>
      <c r="H56" s="82">
        <f t="shared" si="3"/>
        <v>0</v>
      </c>
      <c r="I56" s="82"/>
      <c r="J56" s="82">
        <f t="shared" si="4"/>
        <v>45</v>
      </c>
      <c r="K56" s="82">
        <f t="shared" si="5"/>
        <v>107</v>
      </c>
      <c r="L56" s="82">
        <f t="shared" si="6"/>
        <v>152</v>
      </c>
    </row>
    <row r="57" spans="1:12" ht="9.75" customHeight="1">
      <c r="A57" s="81" t="s">
        <v>26</v>
      </c>
      <c r="F57" s="82">
        <v>8</v>
      </c>
      <c r="G57" s="82">
        <v>10</v>
      </c>
      <c r="H57" s="82">
        <f t="shared" si="3"/>
        <v>18</v>
      </c>
      <c r="I57" s="82"/>
      <c r="J57" s="82">
        <f t="shared" si="4"/>
        <v>336</v>
      </c>
      <c r="K57" s="82">
        <f t="shared" si="5"/>
        <v>594</v>
      </c>
      <c r="L57" s="82">
        <f t="shared" si="6"/>
        <v>930</v>
      </c>
    </row>
    <row r="58" spans="1:12" ht="9.75" customHeight="1">
      <c r="A58" s="81" t="s">
        <v>27</v>
      </c>
      <c r="F58" s="82">
        <v>28</v>
      </c>
      <c r="G58" s="82">
        <v>29</v>
      </c>
      <c r="H58" s="82">
        <f t="shared" si="3"/>
        <v>57</v>
      </c>
      <c r="I58" s="82"/>
      <c r="J58" s="82">
        <f t="shared" si="4"/>
        <v>86</v>
      </c>
      <c r="K58" s="82">
        <f t="shared" si="5"/>
        <v>119</v>
      </c>
      <c r="L58" s="82">
        <f t="shared" si="6"/>
        <v>205</v>
      </c>
    </row>
    <row r="59" spans="1:12" ht="9.75" customHeight="1">
      <c r="A59" s="85" t="s">
        <v>28</v>
      </c>
      <c r="F59" s="86">
        <f>SUM(F37:F40,F43:F46)</f>
        <v>434</v>
      </c>
      <c r="G59" s="86">
        <f>SUM(G37:G40,G43:G46)</f>
        <v>1175</v>
      </c>
      <c r="H59" s="86">
        <f>SUM(H37:H40,H43:H46)</f>
        <v>1609</v>
      </c>
      <c r="I59" s="86"/>
      <c r="J59" s="86">
        <f>SUM(J37:J40,J43:J46)</f>
        <v>8256</v>
      </c>
      <c r="K59" s="86">
        <f>SUM(K37:K40,K43:K46)</f>
        <v>21088</v>
      </c>
      <c r="L59" s="86">
        <f>SUM(L37:L40,L43:L46)</f>
        <v>29344</v>
      </c>
    </row>
    <row r="60" spans="1:12" ht="9.75" customHeight="1">
      <c r="A60" s="85" t="s">
        <v>29</v>
      </c>
      <c r="F60" s="86">
        <f>SUM(F47:F50)</f>
        <v>18</v>
      </c>
      <c r="G60" s="86">
        <f>SUM(G47:G50)</f>
        <v>114</v>
      </c>
      <c r="H60" s="86">
        <f>SUM(H47:H50)</f>
        <v>132</v>
      </c>
      <c r="I60" s="86"/>
      <c r="J60" s="86">
        <f>SUM(J47:J50)</f>
        <v>1500</v>
      </c>
      <c r="K60" s="86">
        <f>SUM(K47:K50)</f>
        <v>3648</v>
      </c>
      <c r="L60" s="86">
        <f>SUM(L47:L50)</f>
        <v>5148</v>
      </c>
    </row>
    <row r="61" spans="1:12" ht="9.75" customHeight="1">
      <c r="A61" s="85" t="s">
        <v>30</v>
      </c>
      <c r="F61" s="86">
        <f>SUM(F51:F58)</f>
        <v>47</v>
      </c>
      <c r="G61" s="86">
        <f>SUM(G51:G58)</f>
        <v>66</v>
      </c>
      <c r="H61" s="86">
        <f>SUM(H51:H58)</f>
        <v>113</v>
      </c>
      <c r="I61" s="86"/>
      <c r="J61" s="86">
        <f>SUM(J51:J58)</f>
        <v>1263</v>
      </c>
      <c r="K61" s="86">
        <f>SUM(K51:K58)</f>
        <v>2078</v>
      </c>
      <c r="L61" s="86">
        <f>SUM(L51:L58)</f>
        <v>3341</v>
      </c>
    </row>
    <row r="62" spans="1:12" ht="9.75" customHeight="1">
      <c r="A62" s="85" t="s">
        <v>84</v>
      </c>
      <c r="F62" s="86">
        <f>SUM(F59:F61)</f>
        <v>499</v>
      </c>
      <c r="G62" s="86">
        <f>SUM(G59:G61)</f>
        <v>1355</v>
      </c>
      <c r="H62" s="86">
        <f>SUM(H59:H61)</f>
        <v>1854</v>
      </c>
      <c r="I62" s="86"/>
      <c r="J62" s="86">
        <f>SUM(J59:J61)</f>
        <v>11019</v>
      </c>
      <c r="K62" s="86">
        <f>SUM(K59:K61)</f>
        <v>26814</v>
      </c>
      <c r="L62" s="86">
        <f>SUM(L59:L61)</f>
        <v>37833</v>
      </c>
    </row>
    <row r="63" spans="1:12" ht="9">
      <c r="A63" s="87"/>
      <c r="B63" s="78"/>
      <c r="C63" s="78"/>
      <c r="D63" s="78"/>
      <c r="E63" s="78"/>
      <c r="F63" s="88"/>
      <c r="G63" s="88"/>
      <c r="H63" s="88"/>
      <c r="I63" s="88"/>
      <c r="J63" s="88"/>
      <c r="K63" s="88"/>
      <c r="L63" s="88"/>
    </row>
    <row r="64" spans="6:12" ht="9">
      <c r="F64" s="82"/>
      <c r="G64" s="82"/>
      <c r="H64" s="82"/>
      <c r="I64" s="82"/>
      <c r="J64" s="82"/>
      <c r="K64" s="82"/>
      <c r="L64" s="82"/>
    </row>
    <row r="65" spans="6:12" ht="9">
      <c r="F65" s="82"/>
      <c r="G65" s="82"/>
      <c r="H65" s="82"/>
      <c r="I65" s="82"/>
      <c r="J65" s="82"/>
      <c r="K65" s="82"/>
      <c r="L65" s="82"/>
    </row>
    <row r="66" spans="1:12" ht="12.7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</row>
    <row r="67" ht="9">
      <c r="A67" s="76"/>
    </row>
    <row r="68" spans="6:12" ht="9">
      <c r="F68" s="82"/>
      <c r="G68" s="82"/>
      <c r="H68" s="82"/>
      <c r="I68" s="82"/>
      <c r="J68" s="82"/>
      <c r="K68" s="82"/>
      <c r="L68" s="82"/>
    </row>
    <row r="69" spans="6:12" ht="9">
      <c r="F69" s="82"/>
      <c r="G69" s="82"/>
      <c r="H69" s="82"/>
      <c r="I69" s="82"/>
      <c r="J69" s="82"/>
      <c r="K69" s="82"/>
      <c r="L69" s="82"/>
    </row>
    <row r="70" spans="6:12" ht="9">
      <c r="F70" s="82"/>
      <c r="G70" s="82"/>
      <c r="H70" s="82"/>
      <c r="I70" s="82"/>
      <c r="J70" s="82"/>
      <c r="K70" s="82"/>
      <c r="L70" s="82"/>
    </row>
    <row r="71" spans="6:12" ht="9">
      <c r="F71" s="82"/>
      <c r="G71" s="82"/>
      <c r="H71" s="82"/>
      <c r="I71" s="82"/>
      <c r="J71" s="82"/>
      <c r="K71" s="82"/>
      <c r="L71" s="82"/>
    </row>
    <row r="72" spans="6:12" ht="9">
      <c r="F72" s="82"/>
      <c r="G72" s="82"/>
      <c r="H72" s="82"/>
      <c r="I72" s="82"/>
      <c r="J72" s="82"/>
      <c r="K72" s="82"/>
      <c r="L72" s="82"/>
    </row>
    <row r="73" spans="6:12" ht="9">
      <c r="F73" s="82"/>
      <c r="G73" s="82"/>
      <c r="H73" s="82"/>
      <c r="I73" s="82"/>
      <c r="J73" s="82"/>
      <c r="K73" s="82"/>
      <c r="L73" s="82"/>
    </row>
    <row r="74" spans="6:12" ht="9">
      <c r="F74" s="82"/>
      <c r="G74" s="82"/>
      <c r="H74" s="82"/>
      <c r="I74" s="82"/>
      <c r="J74" s="82"/>
      <c r="K74" s="82"/>
      <c r="L74" s="82"/>
    </row>
    <row r="75" spans="6:12" ht="9">
      <c r="F75" s="82"/>
      <c r="G75" s="82"/>
      <c r="H75" s="82"/>
      <c r="I75" s="82"/>
      <c r="J75" s="82"/>
      <c r="K75" s="82"/>
      <c r="L75" s="82"/>
    </row>
    <row r="76" spans="6:12" ht="9">
      <c r="F76" s="82"/>
      <c r="G76" s="82"/>
      <c r="H76" s="82"/>
      <c r="I76" s="82"/>
      <c r="J76" s="82"/>
      <c r="K76" s="82"/>
      <c r="L76" s="82"/>
    </row>
    <row r="77" spans="6:12" ht="9">
      <c r="F77" s="82"/>
      <c r="G77" s="82"/>
      <c r="H77" s="82"/>
      <c r="I77" s="82"/>
      <c r="J77" s="82"/>
      <c r="K77" s="82"/>
      <c r="L77" s="82"/>
    </row>
    <row r="78" spans="6:12" ht="9">
      <c r="F78" s="82"/>
      <c r="G78" s="82"/>
      <c r="H78" s="82"/>
      <c r="I78" s="82"/>
      <c r="J78" s="82"/>
      <c r="K78" s="82"/>
      <c r="L78" s="82"/>
    </row>
    <row r="79" spans="6:12" ht="9">
      <c r="F79" s="82"/>
      <c r="G79" s="82"/>
      <c r="H79" s="82"/>
      <c r="I79" s="82"/>
      <c r="J79" s="82"/>
      <c r="K79" s="82"/>
      <c r="L79" s="82"/>
    </row>
    <row r="80" spans="6:12" ht="9">
      <c r="F80" s="82"/>
      <c r="G80" s="82"/>
      <c r="H80" s="82"/>
      <c r="I80" s="82"/>
      <c r="J80" s="82"/>
      <c r="K80" s="82"/>
      <c r="L80" s="82"/>
    </row>
    <row r="81" spans="6:12" ht="9">
      <c r="F81" s="82"/>
      <c r="G81" s="82"/>
      <c r="H81" s="82"/>
      <c r="I81" s="82"/>
      <c r="J81" s="82"/>
      <c r="K81" s="82"/>
      <c r="L81" s="82"/>
    </row>
    <row r="82" spans="6:12" ht="9">
      <c r="F82" s="82"/>
      <c r="G82" s="82"/>
      <c r="H82" s="82"/>
      <c r="I82" s="82"/>
      <c r="J82" s="82"/>
      <c r="K82" s="82"/>
      <c r="L82" s="82"/>
    </row>
    <row r="83" spans="6:12" ht="9">
      <c r="F83" s="82"/>
      <c r="G83" s="82"/>
      <c r="H83" s="82"/>
      <c r="I83" s="82"/>
      <c r="J83" s="82"/>
      <c r="K83" s="82"/>
      <c r="L83" s="82"/>
    </row>
    <row r="84" spans="6:12" ht="9">
      <c r="F84" s="82"/>
      <c r="G84" s="82"/>
      <c r="H84" s="82"/>
      <c r="I84" s="82"/>
      <c r="J84" s="82"/>
      <c r="K84" s="82"/>
      <c r="L84" s="82"/>
    </row>
    <row r="85" spans="6:12" ht="9">
      <c r="F85" s="82"/>
      <c r="G85" s="82"/>
      <c r="H85" s="82"/>
      <c r="I85" s="82"/>
      <c r="J85" s="82"/>
      <c r="K85" s="82"/>
      <c r="L85" s="82"/>
    </row>
    <row r="86" spans="6:12" ht="9">
      <c r="F86" s="82"/>
      <c r="G86" s="82"/>
      <c r="H86" s="82"/>
      <c r="I86" s="82"/>
      <c r="J86" s="82"/>
      <c r="K86" s="82"/>
      <c r="L86" s="82"/>
    </row>
    <row r="87" spans="6:12" ht="9">
      <c r="F87" s="82"/>
      <c r="G87" s="82"/>
      <c r="H87" s="82"/>
      <c r="I87" s="82"/>
      <c r="J87" s="82"/>
      <c r="K87" s="82"/>
      <c r="L87" s="82"/>
    </row>
    <row r="88" spans="6:12" ht="9">
      <c r="F88" s="82"/>
      <c r="G88" s="82"/>
      <c r="H88" s="82"/>
      <c r="I88" s="82"/>
      <c r="J88" s="82"/>
      <c r="K88" s="82"/>
      <c r="L88" s="82"/>
    </row>
    <row r="89" spans="6:12" ht="9">
      <c r="F89" s="82"/>
      <c r="G89" s="82"/>
      <c r="H89" s="82"/>
      <c r="I89" s="82"/>
      <c r="J89" s="82"/>
      <c r="K89" s="82"/>
      <c r="L89" s="82"/>
    </row>
    <row r="90" spans="6:12" ht="9">
      <c r="F90" s="82"/>
      <c r="G90" s="82"/>
      <c r="H90" s="82"/>
      <c r="I90" s="82"/>
      <c r="J90" s="82"/>
      <c r="K90" s="82"/>
      <c r="L90" s="82"/>
    </row>
    <row r="91" spans="6:12" ht="9">
      <c r="F91" s="82"/>
      <c r="G91" s="82"/>
      <c r="H91" s="82"/>
      <c r="I91" s="82"/>
      <c r="J91" s="82"/>
      <c r="K91" s="82"/>
      <c r="L91" s="82"/>
    </row>
    <row r="92" spans="6:12" ht="9">
      <c r="F92" s="82"/>
      <c r="G92" s="82"/>
      <c r="H92" s="82"/>
      <c r="I92" s="82"/>
      <c r="J92" s="82"/>
      <c r="K92" s="82"/>
      <c r="L92" s="82"/>
    </row>
    <row r="93" spans="6:12" ht="9">
      <c r="F93" s="82"/>
      <c r="G93" s="82"/>
      <c r="H93" s="82"/>
      <c r="I93" s="82"/>
      <c r="J93" s="82"/>
      <c r="K93" s="82"/>
      <c r="L93" s="82"/>
    </row>
    <row r="94" spans="6:12" ht="9">
      <c r="F94" s="82"/>
      <c r="G94" s="82"/>
      <c r="H94" s="82"/>
      <c r="I94" s="82"/>
      <c r="J94" s="82"/>
      <c r="K94" s="82"/>
      <c r="L94" s="82"/>
    </row>
    <row r="95" spans="6:12" ht="9">
      <c r="F95" s="82"/>
      <c r="G95" s="82"/>
      <c r="H95" s="82"/>
      <c r="I95" s="82"/>
      <c r="J95" s="82"/>
      <c r="K95" s="82"/>
      <c r="L95" s="82"/>
    </row>
    <row r="96" spans="6:12" ht="9">
      <c r="F96" s="82"/>
      <c r="G96" s="82"/>
      <c r="H96" s="82"/>
      <c r="I96" s="82"/>
      <c r="J96" s="82"/>
      <c r="K96" s="82"/>
      <c r="L96" s="82"/>
    </row>
    <row r="97" spans="6:12" ht="9">
      <c r="F97" s="82"/>
      <c r="G97" s="82"/>
      <c r="H97" s="82"/>
      <c r="I97" s="82"/>
      <c r="J97" s="82"/>
      <c r="K97" s="82"/>
      <c r="L97" s="82"/>
    </row>
    <row r="98" spans="6:12" ht="9">
      <c r="F98" s="82"/>
      <c r="G98" s="82"/>
      <c r="H98" s="82"/>
      <c r="I98" s="82"/>
      <c r="J98" s="82"/>
      <c r="K98" s="82"/>
      <c r="L98" s="82"/>
    </row>
    <row r="99" spans="6:12" ht="9">
      <c r="F99" s="82"/>
      <c r="G99" s="82"/>
      <c r="H99" s="82"/>
      <c r="I99" s="82"/>
      <c r="J99" s="82"/>
      <c r="K99" s="82"/>
      <c r="L99" s="82"/>
    </row>
    <row r="100" spans="6:12" ht="9">
      <c r="F100" s="82"/>
      <c r="G100" s="82"/>
      <c r="H100" s="82"/>
      <c r="I100" s="82"/>
      <c r="J100" s="82"/>
      <c r="K100" s="82"/>
      <c r="L100" s="82"/>
    </row>
    <row r="101" spans="6:12" ht="9">
      <c r="F101" s="82"/>
      <c r="G101" s="82"/>
      <c r="H101" s="82"/>
      <c r="I101" s="82"/>
      <c r="J101" s="82"/>
      <c r="K101" s="82"/>
      <c r="L101" s="82"/>
    </row>
    <row r="102" spans="6:12" ht="9">
      <c r="F102" s="82"/>
      <c r="G102" s="82"/>
      <c r="H102" s="82"/>
      <c r="I102" s="82"/>
      <c r="J102" s="82"/>
      <c r="K102" s="82"/>
      <c r="L102" s="82"/>
    </row>
    <row r="103" spans="6:12" ht="9">
      <c r="F103" s="82"/>
      <c r="G103" s="82"/>
      <c r="H103" s="82"/>
      <c r="I103" s="82"/>
      <c r="J103" s="82"/>
      <c r="K103" s="82"/>
      <c r="L103" s="82"/>
    </row>
    <row r="104" spans="6:12" ht="9">
      <c r="F104" s="82"/>
      <c r="G104" s="82"/>
      <c r="H104" s="82"/>
      <c r="I104" s="82"/>
      <c r="J104" s="82"/>
      <c r="K104" s="82"/>
      <c r="L104" s="82"/>
    </row>
    <row r="105" spans="6:12" ht="9">
      <c r="F105" s="82"/>
      <c r="G105" s="82"/>
      <c r="H105" s="82"/>
      <c r="I105" s="82"/>
      <c r="J105" s="82"/>
      <c r="K105" s="82"/>
      <c r="L105" s="82"/>
    </row>
    <row r="106" spans="6:12" ht="9">
      <c r="F106" s="82"/>
      <c r="G106" s="82"/>
      <c r="H106" s="82"/>
      <c r="I106" s="82"/>
      <c r="J106" s="82"/>
      <c r="K106" s="82"/>
      <c r="L106" s="82"/>
    </row>
    <row r="107" spans="6:12" ht="9">
      <c r="F107" s="82"/>
      <c r="G107" s="82"/>
      <c r="H107" s="82"/>
      <c r="I107" s="82"/>
      <c r="J107" s="82"/>
      <c r="K107" s="82"/>
      <c r="L107" s="82"/>
    </row>
    <row r="108" spans="6:12" ht="9">
      <c r="F108" s="82"/>
      <c r="G108" s="82"/>
      <c r="H108" s="82"/>
      <c r="I108" s="82"/>
      <c r="J108" s="82"/>
      <c r="K108" s="82"/>
      <c r="L108" s="82"/>
    </row>
    <row r="109" spans="6:12" ht="9">
      <c r="F109" s="82"/>
      <c r="G109" s="82"/>
      <c r="H109" s="82"/>
      <c r="I109" s="82"/>
      <c r="J109" s="82"/>
      <c r="K109" s="82"/>
      <c r="L109" s="82"/>
    </row>
    <row r="110" spans="6:12" ht="9">
      <c r="F110" s="82"/>
      <c r="G110" s="82"/>
      <c r="H110" s="82"/>
      <c r="I110" s="82"/>
      <c r="J110" s="82"/>
      <c r="K110" s="82"/>
      <c r="L110" s="82"/>
    </row>
    <row r="111" spans="6:12" ht="9">
      <c r="F111" s="82"/>
      <c r="G111" s="82"/>
      <c r="H111" s="82"/>
      <c r="I111" s="82"/>
      <c r="J111" s="82"/>
      <c r="K111" s="82"/>
      <c r="L111" s="82"/>
    </row>
    <row r="112" spans="6:12" ht="9">
      <c r="F112" s="82"/>
      <c r="G112" s="82"/>
      <c r="H112" s="82"/>
      <c r="I112" s="82"/>
      <c r="J112" s="82"/>
      <c r="K112" s="82"/>
      <c r="L112" s="82"/>
    </row>
    <row r="113" spans="6:12" ht="9">
      <c r="F113" s="82"/>
      <c r="G113" s="82"/>
      <c r="H113" s="82"/>
      <c r="I113" s="82"/>
      <c r="J113" s="82"/>
      <c r="K113" s="82"/>
      <c r="L113" s="82"/>
    </row>
    <row r="114" spans="6:12" ht="9">
      <c r="F114" s="82"/>
      <c r="G114" s="82"/>
      <c r="H114" s="82"/>
      <c r="I114" s="82"/>
      <c r="J114" s="82"/>
      <c r="K114" s="82"/>
      <c r="L114" s="82"/>
    </row>
    <row r="115" spans="6:12" ht="9">
      <c r="F115" s="82"/>
      <c r="G115" s="82"/>
      <c r="H115" s="82"/>
      <c r="I115" s="82"/>
      <c r="J115" s="82"/>
      <c r="K115" s="82"/>
      <c r="L115" s="82"/>
    </row>
    <row r="116" spans="6:12" ht="9">
      <c r="F116" s="82"/>
      <c r="G116" s="82"/>
      <c r="H116" s="82"/>
      <c r="I116" s="82"/>
      <c r="J116" s="82"/>
      <c r="K116" s="82"/>
      <c r="L116" s="82"/>
    </row>
    <row r="117" spans="6:12" ht="9">
      <c r="F117" s="82"/>
      <c r="G117" s="82"/>
      <c r="H117" s="82"/>
      <c r="I117" s="82"/>
      <c r="J117" s="82"/>
      <c r="K117" s="82"/>
      <c r="L117" s="82"/>
    </row>
    <row r="118" spans="6:12" ht="9">
      <c r="F118" s="82"/>
      <c r="G118" s="82"/>
      <c r="H118" s="82"/>
      <c r="I118" s="82"/>
      <c r="J118" s="82"/>
      <c r="K118" s="82"/>
      <c r="L118" s="82"/>
    </row>
    <row r="119" spans="6:12" ht="9">
      <c r="F119" s="82"/>
      <c r="G119" s="82"/>
      <c r="H119" s="82"/>
      <c r="I119" s="82"/>
      <c r="J119" s="82"/>
      <c r="K119" s="82"/>
      <c r="L119" s="82"/>
    </row>
    <row r="120" spans="6:12" ht="9">
      <c r="F120" s="82"/>
      <c r="G120" s="82"/>
      <c r="H120" s="82"/>
      <c r="I120" s="82"/>
      <c r="J120" s="82"/>
      <c r="K120" s="82"/>
      <c r="L120" s="82"/>
    </row>
    <row r="121" spans="6:12" ht="9">
      <c r="F121" s="82"/>
      <c r="G121" s="82"/>
      <c r="H121" s="82"/>
      <c r="I121" s="82"/>
      <c r="J121" s="82"/>
      <c r="K121" s="82"/>
      <c r="L121" s="82"/>
    </row>
    <row r="122" spans="6:12" ht="9">
      <c r="F122" s="82"/>
      <c r="G122" s="82"/>
      <c r="H122" s="82"/>
      <c r="I122" s="82"/>
      <c r="J122" s="82"/>
      <c r="K122" s="82"/>
      <c r="L122" s="82"/>
    </row>
    <row r="123" spans="6:12" ht="9">
      <c r="F123" s="82"/>
      <c r="G123" s="82"/>
      <c r="H123" s="82"/>
      <c r="I123" s="82"/>
      <c r="J123" s="82"/>
      <c r="K123" s="82"/>
      <c r="L123" s="82"/>
    </row>
    <row r="124" spans="6:12" ht="9">
      <c r="F124" s="82"/>
      <c r="G124" s="82"/>
      <c r="H124" s="82"/>
      <c r="I124" s="82"/>
      <c r="J124" s="82"/>
      <c r="K124" s="82"/>
      <c r="L124" s="82"/>
    </row>
    <row r="125" spans="6:12" ht="9">
      <c r="F125" s="82"/>
      <c r="G125" s="82"/>
      <c r="H125" s="82"/>
      <c r="I125" s="82"/>
      <c r="J125" s="82"/>
      <c r="K125" s="82"/>
      <c r="L125" s="82"/>
    </row>
    <row r="126" spans="6:12" ht="9">
      <c r="F126" s="82"/>
      <c r="G126" s="82"/>
      <c r="H126" s="82"/>
      <c r="I126" s="82"/>
      <c r="J126" s="82"/>
      <c r="K126" s="82"/>
      <c r="L126" s="82"/>
    </row>
    <row r="127" spans="6:12" ht="9">
      <c r="F127" s="82"/>
      <c r="G127" s="82"/>
      <c r="H127" s="82"/>
      <c r="I127" s="82"/>
      <c r="J127" s="82"/>
      <c r="K127" s="82"/>
      <c r="L127" s="82"/>
    </row>
    <row r="128" spans="6:12" ht="9">
      <c r="F128" s="82"/>
      <c r="G128" s="82"/>
      <c r="H128" s="82"/>
      <c r="I128" s="82"/>
      <c r="J128" s="82"/>
      <c r="K128" s="82"/>
      <c r="L128" s="82"/>
    </row>
    <row r="129" spans="6:12" ht="9">
      <c r="F129" s="82"/>
      <c r="G129" s="82"/>
      <c r="H129" s="82"/>
      <c r="I129" s="82"/>
      <c r="J129" s="82"/>
      <c r="K129" s="82"/>
      <c r="L129" s="82"/>
    </row>
    <row r="130" spans="6:12" ht="9">
      <c r="F130" s="82"/>
      <c r="G130" s="82"/>
      <c r="H130" s="82"/>
      <c r="I130" s="82"/>
      <c r="J130" s="82"/>
      <c r="K130" s="82"/>
      <c r="L130" s="82"/>
    </row>
    <row r="131" spans="6:12" ht="9">
      <c r="F131" s="82"/>
      <c r="G131" s="82"/>
      <c r="H131" s="82"/>
      <c r="I131" s="82"/>
      <c r="J131" s="82"/>
      <c r="K131" s="82"/>
      <c r="L131" s="82"/>
    </row>
    <row r="132" spans="6:12" ht="9">
      <c r="F132" s="82"/>
      <c r="G132" s="82"/>
      <c r="H132" s="82"/>
      <c r="I132" s="82"/>
      <c r="J132" s="82"/>
      <c r="K132" s="82"/>
      <c r="L132" s="82"/>
    </row>
    <row r="133" spans="6:12" ht="9">
      <c r="F133" s="82"/>
      <c r="G133" s="82"/>
      <c r="H133" s="82"/>
      <c r="I133" s="82"/>
      <c r="J133" s="82"/>
      <c r="K133" s="82"/>
      <c r="L133" s="82"/>
    </row>
    <row r="134" spans="6:12" ht="9">
      <c r="F134" s="82"/>
      <c r="G134" s="82"/>
      <c r="H134" s="82"/>
      <c r="I134" s="82"/>
      <c r="J134" s="82"/>
      <c r="K134" s="82"/>
      <c r="L134" s="82"/>
    </row>
    <row r="135" spans="6:12" ht="9">
      <c r="F135" s="82"/>
      <c r="G135" s="82"/>
      <c r="H135" s="82"/>
      <c r="I135" s="82"/>
      <c r="J135" s="82"/>
      <c r="K135" s="82"/>
      <c r="L135" s="82"/>
    </row>
    <row r="136" spans="6:12" ht="9">
      <c r="F136" s="82"/>
      <c r="G136" s="82"/>
      <c r="H136" s="82"/>
      <c r="I136" s="82"/>
      <c r="J136" s="82"/>
      <c r="K136" s="82"/>
      <c r="L136" s="82"/>
    </row>
    <row r="137" spans="6:12" ht="9">
      <c r="F137" s="82"/>
      <c r="G137" s="82"/>
      <c r="H137" s="82"/>
      <c r="I137" s="82"/>
      <c r="J137" s="82"/>
      <c r="K137" s="82"/>
      <c r="L137" s="82"/>
    </row>
    <row r="138" spans="6:12" ht="9">
      <c r="F138" s="82"/>
      <c r="G138" s="82"/>
      <c r="H138" s="82"/>
      <c r="I138" s="82"/>
      <c r="J138" s="82"/>
      <c r="K138" s="82"/>
      <c r="L138" s="82"/>
    </row>
    <row r="139" spans="6:12" ht="9">
      <c r="F139" s="82"/>
      <c r="G139" s="82"/>
      <c r="H139" s="82"/>
      <c r="I139" s="82"/>
      <c r="J139" s="82"/>
      <c r="K139" s="82"/>
      <c r="L139" s="82"/>
    </row>
    <row r="140" spans="6:12" ht="9">
      <c r="F140" s="82"/>
      <c r="G140" s="82"/>
      <c r="H140" s="82"/>
      <c r="I140" s="82"/>
      <c r="J140" s="82"/>
      <c r="K140" s="82"/>
      <c r="L140" s="82"/>
    </row>
    <row r="141" spans="6:12" ht="9">
      <c r="F141" s="82"/>
      <c r="G141" s="82"/>
      <c r="H141" s="82"/>
      <c r="I141" s="82"/>
      <c r="J141" s="82"/>
      <c r="K141" s="82"/>
      <c r="L141" s="82"/>
    </row>
    <row r="142" spans="6:12" ht="9">
      <c r="F142" s="82"/>
      <c r="G142" s="82"/>
      <c r="H142" s="82"/>
      <c r="I142" s="82"/>
      <c r="J142" s="82"/>
      <c r="K142" s="82"/>
      <c r="L142" s="82"/>
    </row>
    <row r="143" spans="6:12" ht="9">
      <c r="F143" s="82"/>
      <c r="G143" s="82"/>
      <c r="H143" s="82"/>
      <c r="I143" s="82"/>
      <c r="J143" s="82"/>
      <c r="K143" s="82"/>
      <c r="L143" s="82"/>
    </row>
    <row r="144" spans="6:12" ht="9">
      <c r="F144" s="82"/>
      <c r="G144" s="82"/>
      <c r="H144" s="82"/>
      <c r="I144" s="82"/>
      <c r="J144" s="82"/>
      <c r="K144" s="82"/>
      <c r="L144" s="82"/>
    </row>
    <row r="145" spans="6:12" ht="9">
      <c r="F145" s="82"/>
      <c r="G145" s="82"/>
      <c r="H145" s="82"/>
      <c r="I145" s="82"/>
      <c r="J145" s="82"/>
      <c r="K145" s="82"/>
      <c r="L145" s="82"/>
    </row>
    <row r="146" spans="6:12" ht="9">
      <c r="F146" s="82"/>
      <c r="G146" s="82"/>
      <c r="H146" s="82"/>
      <c r="I146" s="82"/>
      <c r="J146" s="82"/>
      <c r="K146" s="82"/>
      <c r="L146" s="82"/>
    </row>
    <row r="147" spans="6:12" ht="9">
      <c r="F147" s="82"/>
      <c r="G147" s="82"/>
      <c r="H147" s="82"/>
      <c r="I147" s="82"/>
      <c r="J147" s="82"/>
      <c r="K147" s="82"/>
      <c r="L147" s="82"/>
    </row>
    <row r="148" spans="6:12" ht="9">
      <c r="F148" s="82"/>
      <c r="G148" s="82"/>
      <c r="H148" s="82"/>
      <c r="I148" s="82"/>
      <c r="J148" s="82"/>
      <c r="K148" s="82"/>
      <c r="L148" s="82"/>
    </row>
    <row r="149" spans="6:12" ht="9">
      <c r="F149" s="82"/>
      <c r="G149" s="82"/>
      <c r="H149" s="82"/>
      <c r="I149" s="82"/>
      <c r="J149" s="82"/>
      <c r="K149" s="82"/>
      <c r="L149" s="82"/>
    </row>
    <row r="150" spans="6:12" ht="9">
      <c r="F150" s="82"/>
      <c r="G150" s="82"/>
      <c r="H150" s="82"/>
      <c r="I150" s="82"/>
      <c r="J150" s="82"/>
      <c r="K150" s="82"/>
      <c r="L150" s="82"/>
    </row>
    <row r="151" spans="6:12" ht="9">
      <c r="F151" s="82"/>
      <c r="G151" s="82"/>
      <c r="H151" s="82"/>
      <c r="I151" s="82"/>
      <c r="J151" s="82"/>
      <c r="K151" s="82"/>
      <c r="L151" s="82"/>
    </row>
    <row r="152" spans="6:12" ht="9">
      <c r="F152" s="82"/>
      <c r="G152" s="82"/>
      <c r="H152" s="82"/>
      <c r="I152" s="82"/>
      <c r="J152" s="82"/>
      <c r="K152" s="82"/>
      <c r="L152" s="82"/>
    </row>
    <row r="153" spans="6:12" ht="9">
      <c r="F153" s="82"/>
      <c r="G153" s="82"/>
      <c r="H153" s="82"/>
      <c r="I153" s="82"/>
      <c r="J153" s="82"/>
      <c r="K153" s="82"/>
      <c r="L153" s="82"/>
    </row>
    <row r="154" spans="6:12" ht="9">
      <c r="F154" s="82"/>
      <c r="G154" s="82"/>
      <c r="H154" s="82"/>
      <c r="I154" s="82"/>
      <c r="J154" s="82"/>
      <c r="K154" s="82"/>
      <c r="L154" s="82"/>
    </row>
    <row r="155" spans="6:12" ht="9">
      <c r="F155" s="82"/>
      <c r="G155" s="82"/>
      <c r="H155" s="82"/>
      <c r="I155" s="82"/>
      <c r="J155" s="82"/>
      <c r="K155" s="82"/>
      <c r="L155" s="82"/>
    </row>
    <row r="156" spans="6:12" ht="9">
      <c r="F156" s="82"/>
      <c r="G156" s="82"/>
      <c r="H156" s="82"/>
      <c r="I156" s="82"/>
      <c r="J156" s="82"/>
      <c r="K156" s="82"/>
      <c r="L156" s="82"/>
    </row>
    <row r="157" spans="6:12" ht="9">
      <c r="F157" s="82"/>
      <c r="G157" s="82"/>
      <c r="H157" s="82"/>
      <c r="I157" s="82"/>
      <c r="J157" s="82"/>
      <c r="K157" s="82"/>
      <c r="L157" s="82"/>
    </row>
    <row r="158" spans="6:12" ht="9">
      <c r="F158" s="82"/>
      <c r="G158" s="82"/>
      <c r="H158" s="82"/>
      <c r="I158" s="82"/>
      <c r="J158" s="82"/>
      <c r="K158" s="82"/>
      <c r="L158" s="82"/>
    </row>
    <row r="159" spans="6:12" ht="9">
      <c r="F159" s="82"/>
      <c r="G159" s="82"/>
      <c r="H159" s="82"/>
      <c r="I159" s="82"/>
      <c r="J159" s="82"/>
      <c r="K159" s="82"/>
      <c r="L159" s="82"/>
    </row>
    <row r="160" spans="6:12" ht="9">
      <c r="F160" s="82"/>
      <c r="G160" s="82"/>
      <c r="H160" s="82"/>
      <c r="I160" s="82"/>
      <c r="J160" s="82"/>
      <c r="K160" s="82"/>
      <c r="L160" s="82"/>
    </row>
    <row r="161" spans="6:12" ht="9">
      <c r="F161" s="82"/>
      <c r="G161" s="82"/>
      <c r="H161" s="82"/>
      <c r="I161" s="82"/>
      <c r="J161" s="82"/>
      <c r="K161" s="82"/>
      <c r="L161" s="82"/>
    </row>
    <row r="162" spans="6:12" ht="9">
      <c r="F162" s="82"/>
      <c r="G162" s="82"/>
      <c r="H162" s="82"/>
      <c r="I162" s="82"/>
      <c r="J162" s="82"/>
      <c r="K162" s="82"/>
      <c r="L162" s="82"/>
    </row>
    <row r="163" spans="6:12" ht="9">
      <c r="F163" s="82"/>
      <c r="G163" s="82"/>
      <c r="H163" s="82"/>
      <c r="I163" s="82"/>
      <c r="J163" s="82"/>
      <c r="K163" s="82"/>
      <c r="L163" s="82"/>
    </row>
    <row r="164" spans="6:12" ht="9">
      <c r="F164" s="82"/>
      <c r="G164" s="82"/>
      <c r="H164" s="82"/>
      <c r="I164" s="82"/>
      <c r="J164" s="82"/>
      <c r="K164" s="82"/>
      <c r="L164" s="82"/>
    </row>
    <row r="165" spans="6:12" ht="9">
      <c r="F165" s="82"/>
      <c r="G165" s="82"/>
      <c r="H165" s="82"/>
      <c r="I165" s="82"/>
      <c r="J165" s="82"/>
      <c r="K165" s="82"/>
      <c r="L165" s="82"/>
    </row>
    <row r="166" spans="6:12" ht="9">
      <c r="F166" s="82"/>
      <c r="G166" s="82"/>
      <c r="H166" s="82"/>
      <c r="I166" s="82"/>
      <c r="J166" s="82"/>
      <c r="K166" s="82"/>
      <c r="L166" s="82"/>
    </row>
    <row r="167" spans="6:12" ht="9">
      <c r="F167" s="82"/>
      <c r="G167" s="82"/>
      <c r="H167" s="82"/>
      <c r="I167" s="82"/>
      <c r="J167" s="82"/>
      <c r="K167" s="82"/>
      <c r="L167" s="82"/>
    </row>
    <row r="168" spans="6:12" ht="9">
      <c r="F168" s="82"/>
      <c r="G168" s="82"/>
      <c r="H168" s="82"/>
      <c r="I168" s="82"/>
      <c r="J168" s="82"/>
      <c r="K168" s="82"/>
      <c r="L168" s="82"/>
    </row>
    <row r="169" spans="6:12" ht="9">
      <c r="F169" s="82"/>
      <c r="G169" s="82"/>
      <c r="H169" s="82"/>
      <c r="I169" s="82"/>
      <c r="J169" s="82"/>
      <c r="K169" s="82"/>
      <c r="L169" s="82"/>
    </row>
    <row r="170" spans="6:12" ht="9">
      <c r="F170" s="82"/>
      <c r="G170" s="82"/>
      <c r="H170" s="82"/>
      <c r="I170" s="82"/>
      <c r="J170" s="82"/>
      <c r="K170" s="82"/>
      <c r="L170" s="82"/>
    </row>
    <row r="171" spans="6:12" ht="9">
      <c r="F171" s="82"/>
      <c r="G171" s="82"/>
      <c r="H171" s="82"/>
      <c r="I171" s="82"/>
      <c r="J171" s="82"/>
      <c r="K171" s="82"/>
      <c r="L171" s="82"/>
    </row>
    <row r="172" spans="6:12" ht="9">
      <c r="F172" s="82"/>
      <c r="G172" s="82"/>
      <c r="H172" s="82"/>
      <c r="I172" s="82"/>
      <c r="J172" s="82"/>
      <c r="K172" s="82"/>
      <c r="L172" s="82"/>
    </row>
    <row r="173" spans="6:12" ht="9">
      <c r="F173" s="82"/>
      <c r="G173" s="82"/>
      <c r="H173" s="82"/>
      <c r="I173" s="82"/>
      <c r="J173" s="82"/>
      <c r="K173" s="82"/>
      <c r="L173" s="82"/>
    </row>
    <row r="174" spans="6:12" ht="9">
      <c r="F174" s="82"/>
      <c r="G174" s="82"/>
      <c r="H174" s="82"/>
      <c r="I174" s="82"/>
      <c r="J174" s="82"/>
      <c r="K174" s="82"/>
      <c r="L174" s="82"/>
    </row>
  </sheetData>
  <mergeCells count="7">
    <mergeCell ref="A4:A5"/>
    <mergeCell ref="J4:L4"/>
    <mergeCell ref="B4:D4"/>
    <mergeCell ref="F4:H4"/>
    <mergeCell ref="A34:A35"/>
    <mergeCell ref="J34:L34"/>
    <mergeCell ref="F34:H3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&amp;C59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40">
      <selection activeCell="D61" sqref="D61"/>
    </sheetView>
  </sheetViews>
  <sheetFormatPr defaultColWidth="9.140625" defaultRowHeight="12.75"/>
  <cols>
    <col min="1" max="1" width="21.8515625" style="81" customWidth="1"/>
    <col min="2" max="4" width="6.8515625" style="76" customWidth="1"/>
    <col min="5" max="5" width="0.71875" style="76" customWidth="1"/>
    <col min="6" max="8" width="7.57421875" style="76" customWidth="1"/>
    <col min="9" max="9" width="0.71875" style="76" customWidth="1"/>
    <col min="10" max="15" width="7.57421875" style="76" customWidth="1"/>
    <col min="16" max="16" width="0.71875" style="76" customWidth="1"/>
    <col min="17" max="19" width="7.57421875" style="76" customWidth="1"/>
    <col min="20" max="20" width="7.421875" style="76" customWidth="1"/>
    <col min="21" max="16384" width="9.140625" style="76" customWidth="1"/>
  </cols>
  <sheetData>
    <row r="1" spans="1:14" ht="12" customHeight="1">
      <c r="A1" s="75" t="s">
        <v>93</v>
      </c>
      <c r="J1" s="77"/>
      <c r="K1" s="77"/>
      <c r="L1" s="77"/>
      <c r="M1" s="77"/>
      <c r="N1" s="77"/>
    </row>
    <row r="2" spans="1:13" ht="12" customHeight="1">
      <c r="A2" s="75" t="s">
        <v>94</v>
      </c>
      <c r="J2" s="77"/>
      <c r="K2" s="77"/>
      <c r="L2" s="77"/>
      <c r="M2" s="77"/>
    </row>
    <row r="3" spans="1:12" ht="12">
      <c r="A3" s="75"/>
      <c r="J3" s="78"/>
      <c r="K3" s="78"/>
      <c r="L3" s="78"/>
    </row>
    <row r="4" spans="1:12" ht="24.75" customHeight="1">
      <c r="A4" s="165" t="s">
        <v>0</v>
      </c>
      <c r="B4" s="168" t="s">
        <v>45</v>
      </c>
      <c r="C4" s="168"/>
      <c r="D4" s="168"/>
      <c r="E4" s="79"/>
      <c r="F4" s="168" t="s">
        <v>46</v>
      </c>
      <c r="G4" s="168"/>
      <c r="H4" s="168"/>
      <c r="I4" s="79"/>
      <c r="J4" s="168" t="s">
        <v>92</v>
      </c>
      <c r="K4" s="168"/>
      <c r="L4" s="168"/>
    </row>
    <row r="5" spans="1:12" ht="21.75" customHeight="1">
      <c r="A5" s="166"/>
      <c r="B5" s="80" t="s">
        <v>3</v>
      </c>
      <c r="C5" s="80" t="s">
        <v>4</v>
      </c>
      <c r="D5" s="80" t="s">
        <v>5</v>
      </c>
      <c r="E5" s="80"/>
      <c r="F5" s="80" t="s">
        <v>3</v>
      </c>
      <c r="G5" s="80" t="s">
        <v>4</v>
      </c>
      <c r="H5" s="80" t="s">
        <v>5</v>
      </c>
      <c r="I5" s="80"/>
      <c r="J5" s="80" t="s">
        <v>3</v>
      </c>
      <c r="K5" s="80" t="s">
        <v>4</v>
      </c>
      <c r="L5" s="80" t="s">
        <v>5</v>
      </c>
    </row>
    <row r="6" ht="6.75" customHeight="1"/>
    <row r="7" spans="1:12" ht="9.75" customHeight="1">
      <c r="A7" s="81" t="s">
        <v>6</v>
      </c>
      <c r="B7" s="82">
        <v>86</v>
      </c>
      <c r="C7" s="82">
        <v>206</v>
      </c>
      <c r="D7" s="82">
        <f aca="true" t="shared" si="0" ref="D7:D28">SUM(B7:C7)</f>
        <v>292</v>
      </c>
      <c r="E7" s="82"/>
      <c r="F7" s="82">
        <v>6</v>
      </c>
      <c r="G7" s="82">
        <v>16</v>
      </c>
      <c r="H7" s="82">
        <f aca="true" t="shared" si="1" ref="H7:H28">SUM(F7:G7)</f>
        <v>22</v>
      </c>
      <c r="I7" s="82"/>
      <c r="J7" s="82">
        <v>6</v>
      </c>
      <c r="K7" s="82">
        <v>37</v>
      </c>
      <c r="L7" s="82">
        <f aca="true" t="shared" si="2" ref="L7:L28">SUM(J7:K7)</f>
        <v>43</v>
      </c>
    </row>
    <row r="8" spans="1:12" ht="9.75" customHeight="1">
      <c r="A8" s="9" t="s">
        <v>85</v>
      </c>
      <c r="B8" s="82">
        <v>12</v>
      </c>
      <c r="C8" s="82">
        <v>23</v>
      </c>
      <c r="D8" s="82">
        <f t="shared" si="0"/>
        <v>35</v>
      </c>
      <c r="E8" s="82"/>
      <c r="F8" s="82">
        <v>63</v>
      </c>
      <c r="G8" s="82">
        <v>109</v>
      </c>
      <c r="H8" s="82">
        <f t="shared" si="1"/>
        <v>172</v>
      </c>
      <c r="I8" s="82"/>
      <c r="J8" s="82">
        <v>3</v>
      </c>
      <c r="K8" s="82">
        <v>7</v>
      </c>
      <c r="L8" s="82">
        <f t="shared" si="2"/>
        <v>10</v>
      </c>
    </row>
    <row r="9" spans="1:12" ht="9.75" customHeight="1">
      <c r="A9" s="81" t="s">
        <v>8</v>
      </c>
      <c r="B9" s="82">
        <v>35</v>
      </c>
      <c r="C9" s="82">
        <v>136</v>
      </c>
      <c r="D9" s="82">
        <f t="shared" si="0"/>
        <v>171</v>
      </c>
      <c r="E9" s="82"/>
      <c r="F9" s="82">
        <v>324</v>
      </c>
      <c r="G9" s="82">
        <v>776</v>
      </c>
      <c r="H9" s="82">
        <f t="shared" si="1"/>
        <v>1100</v>
      </c>
      <c r="I9" s="82"/>
      <c r="J9" s="82">
        <v>2754</v>
      </c>
      <c r="K9" s="82">
        <v>7991</v>
      </c>
      <c r="L9" s="82">
        <f t="shared" si="2"/>
        <v>10745</v>
      </c>
    </row>
    <row r="10" spans="1:12" ht="9.75" customHeight="1">
      <c r="A10" s="81" t="s">
        <v>9</v>
      </c>
      <c r="B10" s="82">
        <v>0</v>
      </c>
      <c r="C10" s="82">
        <v>0</v>
      </c>
      <c r="D10" s="82">
        <f t="shared" si="0"/>
        <v>0</v>
      </c>
      <c r="E10" s="82"/>
      <c r="F10" s="82">
        <v>192</v>
      </c>
      <c r="G10" s="82">
        <v>437</v>
      </c>
      <c r="H10" s="82">
        <f t="shared" si="1"/>
        <v>629</v>
      </c>
      <c r="I10" s="82"/>
      <c r="J10" s="82">
        <v>310</v>
      </c>
      <c r="K10" s="82">
        <v>659</v>
      </c>
      <c r="L10" s="82">
        <f t="shared" si="2"/>
        <v>969</v>
      </c>
    </row>
    <row r="11" spans="1:12" ht="9.75" customHeight="1">
      <c r="A11" s="83" t="s">
        <v>34</v>
      </c>
      <c r="B11" s="84">
        <v>0</v>
      </c>
      <c r="C11" s="84">
        <v>0</v>
      </c>
      <c r="D11" s="84">
        <f t="shared" si="0"/>
        <v>0</v>
      </c>
      <c r="E11" s="84"/>
      <c r="F11" s="84">
        <v>173</v>
      </c>
      <c r="G11" s="84">
        <v>405</v>
      </c>
      <c r="H11" s="84">
        <f t="shared" si="1"/>
        <v>578</v>
      </c>
      <c r="I11" s="84"/>
      <c r="J11" s="84">
        <v>55</v>
      </c>
      <c r="K11" s="84">
        <v>76</v>
      </c>
      <c r="L11" s="84">
        <f t="shared" si="2"/>
        <v>131</v>
      </c>
    </row>
    <row r="12" spans="1:12" ht="9.75" customHeight="1">
      <c r="A12" s="83" t="s">
        <v>11</v>
      </c>
      <c r="B12" s="84">
        <v>0</v>
      </c>
      <c r="C12" s="84">
        <v>0</v>
      </c>
      <c r="D12" s="84">
        <f t="shared" si="0"/>
        <v>0</v>
      </c>
      <c r="E12" s="84"/>
      <c r="F12" s="84">
        <v>19</v>
      </c>
      <c r="G12" s="84">
        <v>32</v>
      </c>
      <c r="H12" s="84">
        <f t="shared" si="1"/>
        <v>51</v>
      </c>
      <c r="I12" s="84"/>
      <c r="J12" s="84">
        <v>255</v>
      </c>
      <c r="K12" s="84">
        <v>583</v>
      </c>
      <c r="L12" s="84">
        <f t="shared" si="2"/>
        <v>838</v>
      </c>
    </row>
    <row r="13" spans="1:12" ht="9.75" customHeight="1">
      <c r="A13" s="81" t="s">
        <v>12</v>
      </c>
      <c r="B13" s="82">
        <v>3</v>
      </c>
      <c r="C13" s="82">
        <v>6</v>
      </c>
      <c r="D13" s="82">
        <f t="shared" si="0"/>
        <v>9</v>
      </c>
      <c r="E13" s="82"/>
      <c r="F13" s="82">
        <v>42</v>
      </c>
      <c r="G13" s="82">
        <v>98</v>
      </c>
      <c r="H13" s="82">
        <f t="shared" si="1"/>
        <v>140</v>
      </c>
      <c r="I13" s="82"/>
      <c r="J13" s="82">
        <v>29</v>
      </c>
      <c r="K13" s="82">
        <v>58</v>
      </c>
      <c r="L13" s="82">
        <f t="shared" si="2"/>
        <v>87</v>
      </c>
    </row>
    <row r="14" spans="1:12" ht="9.75" customHeight="1">
      <c r="A14" s="81" t="s">
        <v>13</v>
      </c>
      <c r="B14" s="82">
        <v>81</v>
      </c>
      <c r="C14" s="82">
        <v>289</v>
      </c>
      <c r="D14" s="82">
        <f t="shared" si="0"/>
        <v>370</v>
      </c>
      <c r="E14" s="82"/>
      <c r="F14" s="82">
        <v>444</v>
      </c>
      <c r="G14" s="82">
        <v>1140</v>
      </c>
      <c r="H14" s="82">
        <f t="shared" si="1"/>
        <v>1584</v>
      </c>
      <c r="I14" s="82"/>
      <c r="J14" s="82">
        <v>153</v>
      </c>
      <c r="K14" s="82">
        <v>175</v>
      </c>
      <c r="L14" s="82">
        <f t="shared" si="2"/>
        <v>328</v>
      </c>
    </row>
    <row r="15" spans="1:12" ht="9.75" customHeight="1">
      <c r="A15" s="81" t="s">
        <v>14</v>
      </c>
      <c r="B15" s="82">
        <v>163</v>
      </c>
      <c r="C15" s="82">
        <v>398</v>
      </c>
      <c r="D15" s="82">
        <f t="shared" si="0"/>
        <v>561</v>
      </c>
      <c r="E15" s="82"/>
      <c r="F15" s="82">
        <v>370</v>
      </c>
      <c r="G15" s="82">
        <v>909</v>
      </c>
      <c r="H15" s="82">
        <f t="shared" si="1"/>
        <v>1279</v>
      </c>
      <c r="I15" s="82"/>
      <c r="J15" s="82">
        <v>138</v>
      </c>
      <c r="K15" s="82">
        <v>269</v>
      </c>
      <c r="L15" s="82">
        <f t="shared" si="2"/>
        <v>407</v>
      </c>
    </row>
    <row r="16" spans="1:12" ht="9.75" customHeight="1">
      <c r="A16" s="81" t="s">
        <v>15</v>
      </c>
      <c r="B16" s="82">
        <v>355</v>
      </c>
      <c r="C16" s="82">
        <v>849</v>
      </c>
      <c r="D16" s="82">
        <f t="shared" si="0"/>
        <v>1204</v>
      </c>
      <c r="E16" s="82"/>
      <c r="F16" s="82">
        <v>1224</v>
      </c>
      <c r="G16" s="82">
        <v>2678</v>
      </c>
      <c r="H16" s="82">
        <f t="shared" si="1"/>
        <v>3902</v>
      </c>
      <c r="I16" s="82"/>
      <c r="J16" s="82">
        <v>355</v>
      </c>
      <c r="K16" s="82">
        <v>595</v>
      </c>
      <c r="L16" s="82">
        <f t="shared" si="2"/>
        <v>950</v>
      </c>
    </row>
    <row r="17" spans="1:12" ht="9.75" customHeight="1">
      <c r="A17" s="81" t="s">
        <v>16</v>
      </c>
      <c r="B17" s="82">
        <v>100</v>
      </c>
      <c r="C17" s="82">
        <v>318</v>
      </c>
      <c r="D17" s="82">
        <f t="shared" si="0"/>
        <v>418</v>
      </c>
      <c r="E17" s="82"/>
      <c r="F17" s="82">
        <v>55</v>
      </c>
      <c r="G17" s="82">
        <v>149</v>
      </c>
      <c r="H17" s="82">
        <f t="shared" si="1"/>
        <v>204</v>
      </c>
      <c r="I17" s="82"/>
      <c r="J17" s="82">
        <v>684</v>
      </c>
      <c r="K17" s="82">
        <v>1596</v>
      </c>
      <c r="L17" s="82">
        <f t="shared" si="2"/>
        <v>2280</v>
      </c>
    </row>
    <row r="18" spans="1:12" ht="9.75" customHeight="1">
      <c r="A18" s="81" t="s">
        <v>17</v>
      </c>
      <c r="B18" s="82">
        <v>15</v>
      </c>
      <c r="C18" s="82">
        <v>59</v>
      </c>
      <c r="D18" s="82">
        <f t="shared" si="0"/>
        <v>74</v>
      </c>
      <c r="E18" s="82"/>
      <c r="F18" s="82">
        <v>142</v>
      </c>
      <c r="G18" s="82">
        <v>231</v>
      </c>
      <c r="H18" s="82">
        <f t="shared" si="1"/>
        <v>373</v>
      </c>
      <c r="I18" s="82"/>
      <c r="J18" s="82">
        <v>18</v>
      </c>
      <c r="K18" s="82">
        <v>34</v>
      </c>
      <c r="L18" s="82">
        <f t="shared" si="2"/>
        <v>52</v>
      </c>
    </row>
    <row r="19" spans="1:12" ht="9.75" customHeight="1">
      <c r="A19" s="81" t="s">
        <v>18</v>
      </c>
      <c r="B19" s="82">
        <v>80</v>
      </c>
      <c r="C19" s="82">
        <v>281</v>
      </c>
      <c r="D19" s="82">
        <f t="shared" si="0"/>
        <v>361</v>
      </c>
      <c r="E19" s="82"/>
      <c r="F19" s="82">
        <v>148</v>
      </c>
      <c r="G19" s="82">
        <v>396</v>
      </c>
      <c r="H19" s="82">
        <f t="shared" si="1"/>
        <v>544</v>
      </c>
      <c r="I19" s="82"/>
      <c r="J19" s="82">
        <v>69</v>
      </c>
      <c r="K19" s="82">
        <v>140</v>
      </c>
      <c r="L19" s="82">
        <f t="shared" si="2"/>
        <v>209</v>
      </c>
    </row>
    <row r="20" spans="1:12" ht="9.75" customHeight="1">
      <c r="A20" s="81" t="s">
        <v>19</v>
      </c>
      <c r="B20" s="82">
        <v>171</v>
      </c>
      <c r="C20" s="82">
        <v>465</v>
      </c>
      <c r="D20" s="82">
        <f t="shared" si="0"/>
        <v>636</v>
      </c>
      <c r="E20" s="82"/>
      <c r="F20" s="82">
        <v>9</v>
      </c>
      <c r="G20" s="82">
        <v>31</v>
      </c>
      <c r="H20" s="82">
        <f t="shared" si="1"/>
        <v>40</v>
      </c>
      <c r="I20" s="82"/>
      <c r="J20" s="82">
        <v>81</v>
      </c>
      <c r="K20" s="82">
        <v>165</v>
      </c>
      <c r="L20" s="82">
        <f t="shared" si="2"/>
        <v>246</v>
      </c>
    </row>
    <row r="21" spans="1:12" ht="9.75" customHeight="1">
      <c r="A21" s="81" t="s">
        <v>20</v>
      </c>
      <c r="B21" s="82">
        <v>42</v>
      </c>
      <c r="C21" s="82">
        <v>73</v>
      </c>
      <c r="D21" s="82">
        <f t="shared" si="0"/>
        <v>115</v>
      </c>
      <c r="E21" s="82"/>
      <c r="F21" s="82">
        <v>61</v>
      </c>
      <c r="G21" s="82">
        <v>190</v>
      </c>
      <c r="H21" s="82">
        <f t="shared" si="1"/>
        <v>251</v>
      </c>
      <c r="I21" s="82"/>
      <c r="J21" s="82">
        <v>69</v>
      </c>
      <c r="K21" s="82">
        <v>132</v>
      </c>
      <c r="L21" s="82">
        <f t="shared" si="2"/>
        <v>201</v>
      </c>
    </row>
    <row r="22" spans="1:12" ht="9.75" customHeight="1">
      <c r="A22" s="81" t="s">
        <v>21</v>
      </c>
      <c r="B22" s="82">
        <v>11</v>
      </c>
      <c r="C22" s="82">
        <v>19</v>
      </c>
      <c r="D22" s="82">
        <f t="shared" si="0"/>
        <v>30</v>
      </c>
      <c r="E22" s="82"/>
      <c r="F22" s="82">
        <v>38</v>
      </c>
      <c r="G22" s="82">
        <v>66</v>
      </c>
      <c r="H22" s="82">
        <f t="shared" si="1"/>
        <v>104</v>
      </c>
      <c r="I22" s="82"/>
      <c r="J22" s="82">
        <v>0</v>
      </c>
      <c r="K22" s="82">
        <v>0</v>
      </c>
      <c r="L22" s="82">
        <f t="shared" si="2"/>
        <v>0</v>
      </c>
    </row>
    <row r="23" spans="1:12" ht="9.75" customHeight="1">
      <c r="A23" s="81" t="s">
        <v>22</v>
      </c>
      <c r="B23" s="82">
        <v>104</v>
      </c>
      <c r="C23" s="82">
        <v>248</v>
      </c>
      <c r="D23" s="82">
        <f t="shared" si="0"/>
        <v>352</v>
      </c>
      <c r="E23" s="82"/>
      <c r="F23" s="82">
        <v>28</v>
      </c>
      <c r="G23" s="82">
        <v>33</v>
      </c>
      <c r="H23" s="82">
        <f t="shared" si="1"/>
        <v>61</v>
      </c>
      <c r="I23" s="82"/>
      <c r="J23" s="82">
        <v>5</v>
      </c>
      <c r="K23" s="82">
        <v>2</v>
      </c>
      <c r="L23" s="82">
        <f t="shared" si="2"/>
        <v>7</v>
      </c>
    </row>
    <row r="24" spans="1:12" ht="9.75" customHeight="1">
      <c r="A24" s="81" t="s">
        <v>23</v>
      </c>
      <c r="B24" s="82">
        <v>106</v>
      </c>
      <c r="C24" s="82">
        <v>281</v>
      </c>
      <c r="D24" s="82">
        <f t="shared" si="0"/>
        <v>387</v>
      </c>
      <c r="E24" s="82"/>
      <c r="F24" s="82">
        <v>182</v>
      </c>
      <c r="G24" s="82">
        <v>276</v>
      </c>
      <c r="H24" s="82">
        <f t="shared" si="1"/>
        <v>458</v>
      </c>
      <c r="I24" s="82"/>
      <c r="J24" s="82">
        <v>30</v>
      </c>
      <c r="K24" s="82">
        <v>76</v>
      </c>
      <c r="L24" s="82">
        <f t="shared" si="2"/>
        <v>106</v>
      </c>
    </row>
    <row r="25" spans="1:12" ht="9.75" customHeight="1">
      <c r="A25" s="81" t="s">
        <v>24</v>
      </c>
      <c r="B25" s="82">
        <v>21</v>
      </c>
      <c r="C25" s="82">
        <v>18</v>
      </c>
      <c r="D25" s="82">
        <f t="shared" si="0"/>
        <v>39</v>
      </c>
      <c r="E25" s="82"/>
      <c r="F25" s="82">
        <v>16</v>
      </c>
      <c r="G25" s="82">
        <v>25</v>
      </c>
      <c r="H25" s="82">
        <f t="shared" si="1"/>
        <v>41</v>
      </c>
      <c r="I25" s="82"/>
      <c r="J25" s="82">
        <v>0</v>
      </c>
      <c r="K25" s="82">
        <v>0</v>
      </c>
      <c r="L25" s="82">
        <f t="shared" si="2"/>
        <v>0</v>
      </c>
    </row>
    <row r="26" spans="1:12" ht="9.75" customHeight="1">
      <c r="A26" s="81" t="s">
        <v>25</v>
      </c>
      <c r="B26" s="82">
        <v>30</v>
      </c>
      <c r="C26" s="82">
        <v>84</v>
      </c>
      <c r="D26" s="82">
        <f t="shared" si="0"/>
        <v>114</v>
      </c>
      <c r="E26" s="82"/>
      <c r="F26" s="82">
        <v>32</v>
      </c>
      <c r="G26" s="82">
        <v>114</v>
      </c>
      <c r="H26" s="82">
        <f t="shared" si="1"/>
        <v>146</v>
      </c>
      <c r="I26" s="82"/>
      <c r="J26" s="82">
        <v>17</v>
      </c>
      <c r="K26" s="82">
        <v>32</v>
      </c>
      <c r="L26" s="82">
        <f t="shared" si="2"/>
        <v>49</v>
      </c>
    </row>
    <row r="27" spans="1:12" ht="9.75" customHeight="1">
      <c r="A27" s="81" t="s">
        <v>26</v>
      </c>
      <c r="B27" s="82">
        <v>176</v>
      </c>
      <c r="C27" s="82">
        <v>390</v>
      </c>
      <c r="D27" s="82">
        <f t="shared" si="0"/>
        <v>566</v>
      </c>
      <c r="E27" s="82"/>
      <c r="F27" s="82">
        <v>121</v>
      </c>
      <c r="G27" s="82">
        <v>168</v>
      </c>
      <c r="H27" s="82">
        <f t="shared" si="1"/>
        <v>289</v>
      </c>
      <c r="I27" s="82"/>
      <c r="J27" s="82">
        <v>6</v>
      </c>
      <c r="K27" s="82">
        <v>2</v>
      </c>
      <c r="L27" s="82">
        <f t="shared" si="2"/>
        <v>8</v>
      </c>
    </row>
    <row r="28" spans="1:12" ht="9.75" customHeight="1">
      <c r="A28" s="81" t="s">
        <v>27</v>
      </c>
      <c r="B28" s="82">
        <v>40</v>
      </c>
      <c r="C28" s="82">
        <v>142</v>
      </c>
      <c r="D28" s="82">
        <f t="shared" si="0"/>
        <v>182</v>
      </c>
      <c r="E28" s="82"/>
      <c r="F28" s="82">
        <v>31</v>
      </c>
      <c r="G28" s="82">
        <v>31</v>
      </c>
      <c r="H28" s="82">
        <f t="shared" si="1"/>
        <v>62</v>
      </c>
      <c r="I28" s="82"/>
      <c r="J28" s="82">
        <v>4</v>
      </c>
      <c r="K28" s="82">
        <v>1</v>
      </c>
      <c r="L28" s="82">
        <f t="shared" si="2"/>
        <v>5</v>
      </c>
    </row>
    <row r="29" spans="1:12" ht="9.75" customHeight="1">
      <c r="A29" s="85" t="s">
        <v>28</v>
      </c>
      <c r="B29" s="86">
        <f>SUM(B7:B10,B13:B16)</f>
        <v>735</v>
      </c>
      <c r="C29" s="86">
        <f>SUM(C7:C10,C13:C16)</f>
        <v>1907</v>
      </c>
      <c r="D29" s="86">
        <f>SUM(D7:D10,D13:D16)</f>
        <v>2642</v>
      </c>
      <c r="E29" s="86"/>
      <c r="F29" s="86">
        <f>SUM(F7:F10,F13:F16)</f>
        <v>2665</v>
      </c>
      <c r="G29" s="86">
        <f>SUM(G7:G10,G13:G16)</f>
        <v>6163</v>
      </c>
      <c r="H29" s="86">
        <f>SUM(H7:H10,H13:H16)</f>
        <v>8828</v>
      </c>
      <c r="I29" s="86"/>
      <c r="J29" s="86">
        <f>SUM(J7:J10,J13:J16)</f>
        <v>3748</v>
      </c>
      <c r="K29" s="86">
        <f>SUM(K7:K10,K13:K16)</f>
        <v>9791</v>
      </c>
      <c r="L29" s="86">
        <f>SUM(L7:L10,L13:L16)</f>
        <v>13539</v>
      </c>
    </row>
    <row r="30" spans="1:12" ht="9.75" customHeight="1">
      <c r="A30" s="85" t="s">
        <v>29</v>
      </c>
      <c r="B30" s="86">
        <f>SUM(B17:B20)</f>
        <v>366</v>
      </c>
      <c r="C30" s="86">
        <f>SUM(C17:C20)</f>
        <v>1123</v>
      </c>
      <c r="D30" s="86">
        <f>SUM(D17:D20)</f>
        <v>1489</v>
      </c>
      <c r="E30" s="86"/>
      <c r="F30" s="86">
        <f>SUM(F17:F20)</f>
        <v>354</v>
      </c>
      <c r="G30" s="86">
        <f>SUM(G17:G20)</f>
        <v>807</v>
      </c>
      <c r="H30" s="86">
        <f>SUM(H17:H20)</f>
        <v>1161</v>
      </c>
      <c r="I30" s="86"/>
      <c r="J30" s="86">
        <f>SUM(J17:J20)</f>
        <v>852</v>
      </c>
      <c r="K30" s="86">
        <f>SUM(K17:K20)</f>
        <v>1935</v>
      </c>
      <c r="L30" s="86">
        <f>SUM(L17:L20)</f>
        <v>2787</v>
      </c>
    </row>
    <row r="31" spans="1:12" ht="9.75" customHeight="1">
      <c r="A31" s="85" t="s">
        <v>30</v>
      </c>
      <c r="B31" s="86">
        <f>SUM(B21:B28)</f>
        <v>530</v>
      </c>
      <c r="C31" s="86">
        <f>SUM(C21:C28)</f>
        <v>1255</v>
      </c>
      <c r="D31" s="86">
        <f>SUM(D21:D28)</f>
        <v>1785</v>
      </c>
      <c r="E31" s="86"/>
      <c r="F31" s="86">
        <f>SUM(F21:F28)</f>
        <v>509</v>
      </c>
      <c r="G31" s="86">
        <f>SUM(G21:G28)</f>
        <v>903</v>
      </c>
      <c r="H31" s="86">
        <f>SUM(H21:H28)</f>
        <v>1412</v>
      </c>
      <c r="I31" s="86"/>
      <c r="J31" s="86">
        <f>SUM(J21:J28)</f>
        <v>131</v>
      </c>
      <c r="K31" s="86">
        <f>SUM(K21:K28)</f>
        <v>245</v>
      </c>
      <c r="L31" s="86">
        <f>SUM(L21:L28)</f>
        <v>376</v>
      </c>
    </row>
    <row r="32" spans="1:12" ht="9.75" customHeight="1">
      <c r="A32" s="85" t="s">
        <v>84</v>
      </c>
      <c r="B32" s="86">
        <f>SUM(B29:B31)</f>
        <v>1631</v>
      </c>
      <c r="C32" s="86">
        <f>SUM(C29:C31)</f>
        <v>4285</v>
      </c>
      <c r="D32" s="86">
        <f>SUM(D29:D31)</f>
        <v>5916</v>
      </c>
      <c r="E32" s="86"/>
      <c r="F32" s="86">
        <f>SUM(F29:F31)</f>
        <v>3528</v>
      </c>
      <c r="G32" s="86">
        <f>SUM(G29:G31)</f>
        <v>7873</v>
      </c>
      <c r="H32" s="86">
        <f>SUM(H29:H31)</f>
        <v>11401</v>
      </c>
      <c r="I32" s="86"/>
      <c r="J32" s="86">
        <f>SUM(J29:J31)</f>
        <v>4731</v>
      </c>
      <c r="K32" s="86">
        <f>SUM(K29:K31)</f>
        <v>11971</v>
      </c>
      <c r="L32" s="86">
        <f>SUM(L29:L31)</f>
        <v>16702</v>
      </c>
    </row>
    <row r="33" spans="1:12" ht="9">
      <c r="A33" s="8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24.75" customHeight="1">
      <c r="A34" s="165" t="s">
        <v>0</v>
      </c>
      <c r="F34" s="168" t="s">
        <v>47</v>
      </c>
      <c r="G34" s="168"/>
      <c r="H34" s="168"/>
      <c r="I34" s="79"/>
      <c r="J34" s="168" t="s">
        <v>5</v>
      </c>
      <c r="K34" s="168"/>
      <c r="L34" s="168"/>
    </row>
    <row r="35" spans="1:12" ht="21.75" customHeight="1">
      <c r="A35" s="166"/>
      <c r="B35" s="78"/>
      <c r="C35" s="78"/>
      <c r="D35" s="78"/>
      <c r="E35" s="78"/>
      <c r="F35" s="80" t="s">
        <v>3</v>
      </c>
      <c r="G35" s="80" t="s">
        <v>4</v>
      </c>
      <c r="H35" s="80" t="s">
        <v>5</v>
      </c>
      <c r="I35" s="80"/>
      <c r="J35" s="80" t="s">
        <v>3</v>
      </c>
      <c r="K35" s="80" t="s">
        <v>4</v>
      </c>
      <c r="L35" s="80" t="s">
        <v>5</v>
      </c>
    </row>
    <row r="37" spans="1:12" ht="9.75" customHeight="1">
      <c r="A37" s="81" t="s">
        <v>6</v>
      </c>
      <c r="F37" s="82">
        <v>3</v>
      </c>
      <c r="G37" s="82">
        <v>6</v>
      </c>
      <c r="H37" s="82">
        <f aca="true" t="shared" si="3" ref="H37:H58">SUM(F37:G37)</f>
        <v>9</v>
      </c>
      <c r="I37" s="82"/>
      <c r="J37" s="82">
        <f aca="true" t="shared" si="4" ref="J37:J58">B7+F7+J7+F37</f>
        <v>101</v>
      </c>
      <c r="K37" s="82">
        <f aca="true" t="shared" si="5" ref="K37:K58">C7+G7+K7+G37</f>
        <v>265</v>
      </c>
      <c r="L37" s="82">
        <f aca="true" t="shared" si="6" ref="L37:L58">D7+H7+L7+H37</f>
        <v>366</v>
      </c>
    </row>
    <row r="38" spans="1:12" ht="9.75" customHeight="1">
      <c r="A38" s="9" t="s">
        <v>85</v>
      </c>
      <c r="F38" s="82">
        <v>0</v>
      </c>
      <c r="G38" s="82">
        <v>7</v>
      </c>
      <c r="H38" s="82">
        <f t="shared" si="3"/>
        <v>7</v>
      </c>
      <c r="I38" s="82"/>
      <c r="J38" s="82">
        <f t="shared" si="4"/>
        <v>78</v>
      </c>
      <c r="K38" s="82">
        <f t="shared" si="5"/>
        <v>146</v>
      </c>
      <c r="L38" s="82">
        <f t="shared" si="6"/>
        <v>224</v>
      </c>
    </row>
    <row r="39" spans="1:12" ht="9.75" customHeight="1">
      <c r="A39" s="81" t="s">
        <v>8</v>
      </c>
      <c r="F39" s="82">
        <v>39</v>
      </c>
      <c r="G39" s="82">
        <v>107</v>
      </c>
      <c r="H39" s="82">
        <f t="shared" si="3"/>
        <v>146</v>
      </c>
      <c r="I39" s="82"/>
      <c r="J39" s="82">
        <f t="shared" si="4"/>
        <v>3152</v>
      </c>
      <c r="K39" s="82">
        <f t="shared" si="5"/>
        <v>9010</v>
      </c>
      <c r="L39" s="82">
        <f t="shared" si="6"/>
        <v>12162</v>
      </c>
    </row>
    <row r="40" spans="1:12" ht="9.75" customHeight="1">
      <c r="A40" s="81" t="s">
        <v>9</v>
      </c>
      <c r="F40" s="82">
        <v>0</v>
      </c>
      <c r="G40" s="82">
        <v>0</v>
      </c>
      <c r="H40" s="82">
        <f t="shared" si="3"/>
        <v>0</v>
      </c>
      <c r="I40" s="82"/>
      <c r="J40" s="82">
        <f t="shared" si="4"/>
        <v>502</v>
      </c>
      <c r="K40" s="82">
        <f t="shared" si="5"/>
        <v>1096</v>
      </c>
      <c r="L40" s="82">
        <f t="shared" si="6"/>
        <v>1598</v>
      </c>
    </row>
    <row r="41" spans="1:12" ht="9.75" customHeight="1">
      <c r="A41" s="83" t="s">
        <v>34</v>
      </c>
      <c r="F41" s="84">
        <v>0</v>
      </c>
      <c r="G41" s="84">
        <v>0</v>
      </c>
      <c r="H41" s="84">
        <f t="shared" si="3"/>
        <v>0</v>
      </c>
      <c r="I41" s="84"/>
      <c r="J41" s="84">
        <f t="shared" si="4"/>
        <v>228</v>
      </c>
      <c r="K41" s="84">
        <f t="shared" si="5"/>
        <v>481</v>
      </c>
      <c r="L41" s="84">
        <f t="shared" si="6"/>
        <v>709</v>
      </c>
    </row>
    <row r="42" spans="1:12" ht="9.75" customHeight="1">
      <c r="A42" s="83" t="s">
        <v>11</v>
      </c>
      <c r="F42" s="84">
        <v>0</v>
      </c>
      <c r="G42" s="84">
        <v>0</v>
      </c>
      <c r="H42" s="84">
        <f t="shared" si="3"/>
        <v>0</v>
      </c>
      <c r="I42" s="84"/>
      <c r="J42" s="84">
        <f t="shared" si="4"/>
        <v>274</v>
      </c>
      <c r="K42" s="84">
        <f t="shared" si="5"/>
        <v>615</v>
      </c>
      <c r="L42" s="84">
        <f t="shared" si="6"/>
        <v>889</v>
      </c>
    </row>
    <row r="43" spans="1:12" ht="9.75" customHeight="1">
      <c r="A43" s="81" t="s">
        <v>12</v>
      </c>
      <c r="F43" s="82">
        <v>542</v>
      </c>
      <c r="G43" s="82">
        <v>1727</v>
      </c>
      <c r="H43" s="82">
        <f t="shared" si="3"/>
        <v>2269</v>
      </c>
      <c r="I43" s="82"/>
      <c r="J43" s="82">
        <f t="shared" si="4"/>
        <v>616</v>
      </c>
      <c r="K43" s="82">
        <f t="shared" si="5"/>
        <v>1889</v>
      </c>
      <c r="L43" s="82">
        <f t="shared" si="6"/>
        <v>2505</v>
      </c>
    </row>
    <row r="44" spans="1:12" ht="9.75" customHeight="1">
      <c r="A44" s="81" t="s">
        <v>13</v>
      </c>
      <c r="F44" s="82">
        <v>0</v>
      </c>
      <c r="G44" s="82">
        <v>9</v>
      </c>
      <c r="H44" s="82">
        <f t="shared" si="3"/>
        <v>9</v>
      </c>
      <c r="I44" s="82"/>
      <c r="J44" s="82">
        <f t="shared" si="4"/>
        <v>678</v>
      </c>
      <c r="K44" s="82">
        <f t="shared" si="5"/>
        <v>1613</v>
      </c>
      <c r="L44" s="82">
        <f t="shared" si="6"/>
        <v>2291</v>
      </c>
    </row>
    <row r="45" spans="1:12" ht="9.75" customHeight="1">
      <c r="A45" s="81" t="s">
        <v>14</v>
      </c>
      <c r="F45" s="82">
        <v>60</v>
      </c>
      <c r="G45" s="82">
        <v>113</v>
      </c>
      <c r="H45" s="82">
        <f t="shared" si="3"/>
        <v>173</v>
      </c>
      <c r="I45" s="82"/>
      <c r="J45" s="82">
        <f t="shared" si="4"/>
        <v>731</v>
      </c>
      <c r="K45" s="82">
        <f t="shared" si="5"/>
        <v>1689</v>
      </c>
      <c r="L45" s="82">
        <f t="shared" si="6"/>
        <v>2420</v>
      </c>
    </row>
    <row r="46" spans="1:12" ht="9.75" customHeight="1">
      <c r="A46" s="81" t="s">
        <v>15</v>
      </c>
      <c r="F46" s="82">
        <v>1</v>
      </c>
      <c r="G46" s="82">
        <v>0</v>
      </c>
      <c r="H46" s="82">
        <f t="shared" si="3"/>
        <v>1</v>
      </c>
      <c r="I46" s="82"/>
      <c r="J46" s="82">
        <f t="shared" si="4"/>
        <v>1935</v>
      </c>
      <c r="K46" s="82">
        <f t="shared" si="5"/>
        <v>4122</v>
      </c>
      <c r="L46" s="82">
        <f t="shared" si="6"/>
        <v>6057</v>
      </c>
    </row>
    <row r="47" spans="1:12" ht="9.75" customHeight="1">
      <c r="A47" s="81" t="s">
        <v>16</v>
      </c>
      <c r="F47" s="82">
        <v>37</v>
      </c>
      <c r="G47" s="82">
        <v>92</v>
      </c>
      <c r="H47" s="82">
        <f t="shared" si="3"/>
        <v>129</v>
      </c>
      <c r="I47" s="82"/>
      <c r="J47" s="82">
        <f t="shared" si="4"/>
        <v>876</v>
      </c>
      <c r="K47" s="82">
        <f t="shared" si="5"/>
        <v>2155</v>
      </c>
      <c r="L47" s="82">
        <f t="shared" si="6"/>
        <v>3031</v>
      </c>
    </row>
    <row r="48" spans="1:12" ht="9.75" customHeight="1">
      <c r="A48" s="81" t="s">
        <v>17</v>
      </c>
      <c r="F48" s="82">
        <v>1</v>
      </c>
      <c r="G48" s="82">
        <v>4</v>
      </c>
      <c r="H48" s="82">
        <f t="shared" si="3"/>
        <v>5</v>
      </c>
      <c r="I48" s="82"/>
      <c r="J48" s="82">
        <f t="shared" si="4"/>
        <v>176</v>
      </c>
      <c r="K48" s="82">
        <f t="shared" si="5"/>
        <v>328</v>
      </c>
      <c r="L48" s="82">
        <f t="shared" si="6"/>
        <v>504</v>
      </c>
    </row>
    <row r="49" spans="1:12" ht="9.75" customHeight="1">
      <c r="A49" s="81" t="s">
        <v>18</v>
      </c>
      <c r="F49" s="82">
        <v>0</v>
      </c>
      <c r="G49" s="82">
        <v>0</v>
      </c>
      <c r="H49" s="82">
        <f t="shared" si="3"/>
        <v>0</v>
      </c>
      <c r="I49" s="82"/>
      <c r="J49" s="82">
        <f t="shared" si="4"/>
        <v>297</v>
      </c>
      <c r="K49" s="82">
        <f t="shared" si="5"/>
        <v>817</v>
      </c>
      <c r="L49" s="82">
        <f t="shared" si="6"/>
        <v>1114</v>
      </c>
    </row>
    <row r="50" spans="1:12" ht="9.75" customHeight="1">
      <c r="A50" s="81" t="s">
        <v>19</v>
      </c>
      <c r="F50" s="82">
        <v>22</v>
      </c>
      <c r="G50" s="82">
        <v>22</v>
      </c>
      <c r="H50" s="82">
        <f t="shared" si="3"/>
        <v>44</v>
      </c>
      <c r="I50" s="82"/>
      <c r="J50" s="82">
        <f t="shared" si="4"/>
        <v>283</v>
      </c>
      <c r="K50" s="82">
        <f t="shared" si="5"/>
        <v>683</v>
      </c>
      <c r="L50" s="82">
        <f t="shared" si="6"/>
        <v>966</v>
      </c>
    </row>
    <row r="51" spans="1:12" ht="9.75" customHeight="1">
      <c r="A51" s="81" t="s">
        <v>20</v>
      </c>
      <c r="F51" s="82">
        <v>0</v>
      </c>
      <c r="G51" s="82">
        <v>0</v>
      </c>
      <c r="H51" s="82">
        <f t="shared" si="3"/>
        <v>0</v>
      </c>
      <c r="I51" s="82"/>
      <c r="J51" s="82">
        <f t="shared" si="4"/>
        <v>172</v>
      </c>
      <c r="K51" s="82">
        <f t="shared" si="5"/>
        <v>395</v>
      </c>
      <c r="L51" s="82">
        <f t="shared" si="6"/>
        <v>567</v>
      </c>
    </row>
    <row r="52" spans="1:12" ht="9.75" customHeight="1">
      <c r="A52" s="81" t="s">
        <v>21</v>
      </c>
      <c r="F52" s="82">
        <v>3</v>
      </c>
      <c r="G52" s="82">
        <v>4</v>
      </c>
      <c r="H52" s="82">
        <f t="shared" si="3"/>
        <v>7</v>
      </c>
      <c r="I52" s="82"/>
      <c r="J52" s="82">
        <f t="shared" si="4"/>
        <v>52</v>
      </c>
      <c r="K52" s="82">
        <f t="shared" si="5"/>
        <v>89</v>
      </c>
      <c r="L52" s="82">
        <f t="shared" si="6"/>
        <v>141</v>
      </c>
    </row>
    <row r="53" spans="1:12" ht="9.75" customHeight="1">
      <c r="A53" s="81" t="s">
        <v>22</v>
      </c>
      <c r="F53" s="82">
        <v>0</v>
      </c>
      <c r="G53" s="82">
        <v>0</v>
      </c>
      <c r="H53" s="82">
        <f t="shared" si="3"/>
        <v>0</v>
      </c>
      <c r="I53" s="82"/>
      <c r="J53" s="82">
        <f t="shared" si="4"/>
        <v>137</v>
      </c>
      <c r="K53" s="82">
        <f t="shared" si="5"/>
        <v>283</v>
      </c>
      <c r="L53" s="82">
        <f t="shared" si="6"/>
        <v>420</v>
      </c>
    </row>
    <row r="54" spans="1:12" ht="9.75" customHeight="1">
      <c r="A54" s="81" t="s">
        <v>23</v>
      </c>
      <c r="F54" s="82">
        <v>12</v>
      </c>
      <c r="G54" s="82">
        <v>38</v>
      </c>
      <c r="H54" s="82">
        <f t="shared" si="3"/>
        <v>50</v>
      </c>
      <c r="I54" s="82"/>
      <c r="J54" s="82">
        <f t="shared" si="4"/>
        <v>330</v>
      </c>
      <c r="K54" s="82">
        <f t="shared" si="5"/>
        <v>671</v>
      </c>
      <c r="L54" s="82">
        <f t="shared" si="6"/>
        <v>1001</v>
      </c>
    </row>
    <row r="55" spans="1:12" ht="9.75" customHeight="1">
      <c r="A55" s="81" t="s">
        <v>24</v>
      </c>
      <c r="F55" s="82">
        <v>0</v>
      </c>
      <c r="G55" s="82">
        <v>0</v>
      </c>
      <c r="H55" s="82">
        <f t="shared" si="3"/>
        <v>0</v>
      </c>
      <c r="I55" s="82"/>
      <c r="J55" s="82">
        <f t="shared" si="4"/>
        <v>37</v>
      </c>
      <c r="K55" s="82">
        <f t="shared" si="5"/>
        <v>43</v>
      </c>
      <c r="L55" s="82">
        <f t="shared" si="6"/>
        <v>80</v>
      </c>
    </row>
    <row r="56" spans="1:12" ht="9.75" customHeight="1">
      <c r="A56" s="81" t="s">
        <v>25</v>
      </c>
      <c r="F56" s="82">
        <v>1</v>
      </c>
      <c r="G56" s="82">
        <v>0</v>
      </c>
      <c r="H56" s="82">
        <f t="shared" si="3"/>
        <v>1</v>
      </c>
      <c r="I56" s="82"/>
      <c r="J56" s="82">
        <f t="shared" si="4"/>
        <v>80</v>
      </c>
      <c r="K56" s="82">
        <f t="shared" si="5"/>
        <v>230</v>
      </c>
      <c r="L56" s="82">
        <f t="shared" si="6"/>
        <v>310</v>
      </c>
    </row>
    <row r="57" spans="1:12" ht="9.75" customHeight="1">
      <c r="A57" s="81" t="s">
        <v>26</v>
      </c>
      <c r="F57" s="82">
        <v>15</v>
      </c>
      <c r="G57" s="82">
        <v>29</v>
      </c>
      <c r="H57" s="82">
        <f t="shared" si="3"/>
        <v>44</v>
      </c>
      <c r="I57" s="82"/>
      <c r="J57" s="82">
        <f t="shared" si="4"/>
        <v>318</v>
      </c>
      <c r="K57" s="82">
        <f t="shared" si="5"/>
        <v>589</v>
      </c>
      <c r="L57" s="82">
        <f t="shared" si="6"/>
        <v>907</v>
      </c>
    </row>
    <row r="58" spans="1:12" ht="9.75" customHeight="1">
      <c r="A58" s="81" t="s">
        <v>27</v>
      </c>
      <c r="F58" s="82">
        <v>45</v>
      </c>
      <c r="G58" s="82">
        <v>67</v>
      </c>
      <c r="H58" s="82">
        <f t="shared" si="3"/>
        <v>112</v>
      </c>
      <c r="I58" s="82"/>
      <c r="J58" s="82">
        <f t="shared" si="4"/>
        <v>120</v>
      </c>
      <c r="K58" s="82">
        <f t="shared" si="5"/>
        <v>241</v>
      </c>
      <c r="L58" s="82">
        <f t="shared" si="6"/>
        <v>361</v>
      </c>
    </row>
    <row r="59" spans="1:12" ht="9.75" customHeight="1">
      <c r="A59" s="85" t="s">
        <v>28</v>
      </c>
      <c r="F59" s="86">
        <f>SUM(F37:F40,F43:F46)</f>
        <v>645</v>
      </c>
      <c r="G59" s="86">
        <f>SUM(G37:G40,G43:G46)</f>
        <v>1969</v>
      </c>
      <c r="H59" s="86">
        <f>SUM(H37:H40,H43:H46)</f>
        <v>2614</v>
      </c>
      <c r="I59" s="86"/>
      <c r="J59" s="86">
        <f>SUM(J37:J40,J43:J46)</f>
        <v>7793</v>
      </c>
      <c r="K59" s="86">
        <f>SUM(K37:K40,K43:K46)</f>
        <v>19830</v>
      </c>
      <c r="L59" s="86">
        <f>SUM(L37:L40,L43:L46)</f>
        <v>27623</v>
      </c>
    </row>
    <row r="60" spans="1:12" ht="9.75" customHeight="1">
      <c r="A60" s="85" t="s">
        <v>29</v>
      </c>
      <c r="F60" s="86">
        <f>SUM(F47:F50)</f>
        <v>60</v>
      </c>
      <c r="G60" s="86">
        <f>SUM(G47:G50)</f>
        <v>118</v>
      </c>
      <c r="H60" s="86">
        <f>SUM(H47:H50)</f>
        <v>178</v>
      </c>
      <c r="I60" s="86"/>
      <c r="J60" s="86">
        <f>SUM(J47:J50)</f>
        <v>1632</v>
      </c>
      <c r="K60" s="86">
        <f>SUM(K47:K50)</f>
        <v>3983</v>
      </c>
      <c r="L60" s="86">
        <f>SUM(L47:L50)</f>
        <v>5615</v>
      </c>
    </row>
    <row r="61" spans="1:12" ht="9.75" customHeight="1">
      <c r="A61" s="85" t="s">
        <v>30</v>
      </c>
      <c r="F61" s="86">
        <f>SUM(F51:F58)</f>
        <v>76</v>
      </c>
      <c r="G61" s="86">
        <f>SUM(G51:G58)</f>
        <v>138</v>
      </c>
      <c r="H61" s="86">
        <f>SUM(H51:H58)</f>
        <v>214</v>
      </c>
      <c r="I61" s="86"/>
      <c r="J61" s="86">
        <f>SUM(J51:J58)</f>
        <v>1246</v>
      </c>
      <c r="K61" s="86">
        <f>SUM(K51:K58)</f>
        <v>2541</v>
      </c>
      <c r="L61" s="86">
        <f>SUM(L51:L58)</f>
        <v>3787</v>
      </c>
    </row>
    <row r="62" spans="1:12" ht="9.75" customHeight="1">
      <c r="A62" s="85" t="s">
        <v>84</v>
      </c>
      <c r="F62" s="86">
        <f>SUM(F59:F61)</f>
        <v>781</v>
      </c>
      <c r="G62" s="86">
        <f>SUM(G59:G61)</f>
        <v>2225</v>
      </c>
      <c r="H62" s="86">
        <f>SUM(H59:H61)</f>
        <v>3006</v>
      </c>
      <c r="I62" s="86"/>
      <c r="J62" s="86">
        <f>SUM(J59:J61)</f>
        <v>10671</v>
      </c>
      <c r="K62" s="86">
        <f>SUM(K59:K61)</f>
        <v>26354</v>
      </c>
      <c r="L62" s="86">
        <f>SUM(L59:L61)</f>
        <v>37025</v>
      </c>
    </row>
    <row r="63" spans="1:12" ht="9">
      <c r="A63" s="8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5" spans="1:12" ht="12.7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</row>
  </sheetData>
  <mergeCells count="7">
    <mergeCell ref="A4:A5"/>
    <mergeCell ref="J4:L4"/>
    <mergeCell ref="B4:D4"/>
    <mergeCell ref="F4:H4"/>
    <mergeCell ref="A34:A35"/>
    <mergeCell ref="J34:L34"/>
    <mergeCell ref="F34:H3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&amp;C60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912"/>
  <dimension ref="A1:P59"/>
  <sheetViews>
    <sheetView workbookViewId="0" topLeftCell="A1">
      <selection activeCell="I6" sqref="I6"/>
    </sheetView>
  </sheetViews>
  <sheetFormatPr defaultColWidth="9.140625" defaultRowHeight="12.75"/>
  <cols>
    <col min="1" max="1" width="12.140625" style="100" customWidth="1"/>
    <col min="2" max="2" width="7.7109375" style="12" customWidth="1"/>
    <col min="3" max="3" width="8.00390625" style="12" customWidth="1"/>
    <col min="4" max="4" width="6.57421875" style="12" customWidth="1"/>
    <col min="5" max="5" width="7.140625" style="12" customWidth="1"/>
    <col min="6" max="6" width="6.8515625" style="12" customWidth="1"/>
    <col min="7" max="7" width="8.421875" style="12" customWidth="1"/>
    <col min="8" max="8" width="7.00390625" style="12" customWidth="1"/>
    <col min="9" max="9" width="6.140625" style="12" customWidth="1"/>
    <col min="10" max="10" width="7.8515625" style="12" customWidth="1"/>
    <col min="11" max="11" width="6.00390625" style="12" customWidth="1"/>
    <col min="12" max="12" width="5.00390625" style="12" customWidth="1"/>
    <col min="13" max="13" width="7.140625" style="12" customWidth="1"/>
    <col min="14" max="14" width="9.421875" style="12" customWidth="1"/>
    <col min="15" max="80" width="6.140625" style="12" customWidth="1"/>
    <col min="81" max="16384" width="16.7109375" style="12" customWidth="1"/>
  </cols>
  <sheetData>
    <row r="1" spans="1:13" s="93" customFormat="1" ht="18.75" customHeight="1">
      <c r="A1" s="91" t="s">
        <v>96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2"/>
    </row>
    <row r="2" spans="1:12" s="98" customFormat="1" ht="45.75" customHeight="1">
      <c r="A2" s="95" t="s">
        <v>0</v>
      </c>
      <c r="B2" s="96" t="s">
        <v>48</v>
      </c>
      <c r="C2" s="96" t="s">
        <v>49</v>
      </c>
      <c r="D2" s="96" t="s">
        <v>50</v>
      </c>
      <c r="E2" s="96" t="s">
        <v>51</v>
      </c>
      <c r="F2" s="96" t="s">
        <v>52</v>
      </c>
      <c r="G2" s="96" t="s">
        <v>53</v>
      </c>
      <c r="H2" s="96" t="s">
        <v>54</v>
      </c>
      <c r="I2" s="97" t="s">
        <v>95</v>
      </c>
      <c r="J2" s="96" t="s">
        <v>55</v>
      </c>
      <c r="K2" s="37" t="s">
        <v>56</v>
      </c>
      <c r="L2" s="37" t="s">
        <v>5</v>
      </c>
    </row>
    <row r="3" spans="1:12" s="99" customFormat="1" ht="25.5" customHeight="1">
      <c r="A3" s="169" t="s">
        <v>37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0.5" customHeight="1">
      <c r="A4" s="100" t="s">
        <v>6</v>
      </c>
      <c r="B4" s="101">
        <v>0</v>
      </c>
      <c r="C4" s="101">
        <v>6</v>
      </c>
      <c r="D4" s="101">
        <v>7</v>
      </c>
      <c r="E4" s="101">
        <v>443</v>
      </c>
      <c r="F4" s="101">
        <v>223</v>
      </c>
      <c r="G4" s="101">
        <v>23180</v>
      </c>
      <c r="H4" s="101">
        <v>7294</v>
      </c>
      <c r="I4" s="101">
        <v>2546</v>
      </c>
      <c r="J4" s="101">
        <v>0</v>
      </c>
      <c r="K4" s="101">
        <v>376</v>
      </c>
      <c r="L4" s="101">
        <f>SUM(B4:K4)</f>
        <v>34075</v>
      </c>
    </row>
    <row r="5" spans="1:12" ht="10.5" customHeight="1">
      <c r="A5" s="9" t="s">
        <v>85</v>
      </c>
      <c r="B5" s="101">
        <v>0</v>
      </c>
      <c r="C5" s="101">
        <v>0</v>
      </c>
      <c r="D5" s="101">
        <v>28</v>
      </c>
      <c r="E5" s="101">
        <v>56</v>
      </c>
      <c r="F5" s="101">
        <v>0</v>
      </c>
      <c r="G5" s="101">
        <v>219</v>
      </c>
      <c r="H5" s="101">
        <v>650</v>
      </c>
      <c r="I5" s="101">
        <v>47</v>
      </c>
      <c r="J5" s="101">
        <v>0</v>
      </c>
      <c r="K5" s="101">
        <v>0</v>
      </c>
      <c r="L5" s="101">
        <f>SUM(B5:K5)</f>
        <v>1000</v>
      </c>
    </row>
    <row r="6" spans="1:12" ht="10.5" customHeight="1">
      <c r="A6" s="100" t="s">
        <v>8</v>
      </c>
      <c r="B6" s="101">
        <v>2</v>
      </c>
      <c r="C6" s="101">
        <v>84</v>
      </c>
      <c r="D6" s="101">
        <v>0</v>
      </c>
      <c r="E6" s="101">
        <v>674</v>
      </c>
      <c r="F6" s="101">
        <v>163</v>
      </c>
      <c r="G6" s="101">
        <v>935</v>
      </c>
      <c r="H6" s="101">
        <v>3954</v>
      </c>
      <c r="I6" s="101">
        <v>41031</v>
      </c>
      <c r="J6" s="101">
        <v>0</v>
      </c>
      <c r="K6" s="101">
        <v>1953</v>
      </c>
      <c r="L6" s="101">
        <f>SUM(B6:K6)</f>
        <v>48796</v>
      </c>
    </row>
    <row r="7" spans="1:12" ht="10.5" customHeight="1">
      <c r="A7" s="100" t="s">
        <v>9</v>
      </c>
      <c r="B7" s="101">
        <v>4.000539665407447</v>
      </c>
      <c r="C7" s="101">
        <v>3.0004047490555856</v>
      </c>
      <c r="D7" s="101">
        <v>0</v>
      </c>
      <c r="E7" s="101">
        <v>26.003507825148407</v>
      </c>
      <c r="F7" s="101">
        <v>217.02927684835402</v>
      </c>
      <c r="G7" s="101">
        <v>8.001079330814894</v>
      </c>
      <c r="H7" s="101">
        <v>3078.415272531031</v>
      </c>
      <c r="I7" s="101">
        <v>4075.549784133837</v>
      </c>
      <c r="J7" s="101">
        <v>0</v>
      </c>
      <c r="K7" s="101">
        <v>1.0001349163518618</v>
      </c>
      <c r="L7" s="101">
        <f>L8+L9</f>
        <v>7413</v>
      </c>
    </row>
    <row r="8" spans="1:12" ht="10.5" customHeight="1">
      <c r="A8" s="102" t="s">
        <v>34</v>
      </c>
      <c r="B8" s="103">
        <v>0</v>
      </c>
      <c r="C8" s="103">
        <v>3.000942507068803</v>
      </c>
      <c r="D8" s="103">
        <v>0</v>
      </c>
      <c r="E8" s="103">
        <v>0</v>
      </c>
      <c r="F8" s="103">
        <v>1.0003141690229342</v>
      </c>
      <c r="G8" s="103">
        <v>0</v>
      </c>
      <c r="H8" s="103">
        <v>2827.8881558278354</v>
      </c>
      <c r="I8" s="103">
        <v>351.11027332705</v>
      </c>
      <c r="J8" s="103">
        <v>0</v>
      </c>
      <c r="K8" s="103">
        <v>1.0003141690229342</v>
      </c>
      <c r="L8" s="103">
        <f aca="true" t="shared" si="0" ref="L8:L25">SUM(B8:K8)</f>
        <v>3184</v>
      </c>
    </row>
    <row r="9" spans="1:12" ht="10.5" customHeight="1">
      <c r="A9" s="102" t="s">
        <v>11</v>
      </c>
      <c r="B9" s="103">
        <v>4</v>
      </c>
      <c r="C9" s="103">
        <v>0</v>
      </c>
      <c r="D9" s="103">
        <v>0</v>
      </c>
      <c r="E9" s="103">
        <v>26</v>
      </c>
      <c r="F9" s="103">
        <v>216</v>
      </c>
      <c r="G9" s="103">
        <v>8</v>
      </c>
      <c r="H9" s="103">
        <v>251</v>
      </c>
      <c r="I9" s="103">
        <v>3724</v>
      </c>
      <c r="J9" s="103">
        <v>0</v>
      </c>
      <c r="K9" s="103">
        <v>0</v>
      </c>
      <c r="L9" s="103">
        <f t="shared" si="0"/>
        <v>4229</v>
      </c>
    </row>
    <row r="10" spans="1:12" ht="10.5" customHeight="1">
      <c r="A10" s="100" t="s">
        <v>12</v>
      </c>
      <c r="B10" s="101">
        <v>2963</v>
      </c>
      <c r="C10" s="101">
        <v>0</v>
      </c>
      <c r="D10" s="101">
        <v>0</v>
      </c>
      <c r="E10" s="101">
        <v>2018</v>
      </c>
      <c r="F10" s="101">
        <v>36</v>
      </c>
      <c r="G10" s="101">
        <v>75</v>
      </c>
      <c r="H10" s="101">
        <v>757</v>
      </c>
      <c r="I10" s="101">
        <v>276</v>
      </c>
      <c r="J10" s="101">
        <v>0</v>
      </c>
      <c r="K10" s="101">
        <v>22533</v>
      </c>
      <c r="L10" s="101">
        <f t="shared" si="0"/>
        <v>28658</v>
      </c>
    </row>
    <row r="11" spans="1:12" ht="10.5" customHeight="1">
      <c r="A11" s="100" t="s">
        <v>13</v>
      </c>
      <c r="B11" s="101">
        <v>0</v>
      </c>
      <c r="C11" s="101">
        <v>0</v>
      </c>
      <c r="D11" s="101">
        <v>0</v>
      </c>
      <c r="E11" s="101">
        <v>0</v>
      </c>
      <c r="F11" s="101">
        <v>132.02781875658587</v>
      </c>
      <c r="G11" s="101">
        <v>2340.4931506849316</v>
      </c>
      <c r="H11" s="101">
        <v>6170.300105374078</v>
      </c>
      <c r="I11" s="101">
        <v>580.1222339304531</v>
      </c>
      <c r="J11" s="101">
        <v>0</v>
      </c>
      <c r="K11" s="101">
        <v>269.05669125395156</v>
      </c>
      <c r="L11" s="101">
        <f t="shared" si="0"/>
        <v>9492</v>
      </c>
    </row>
    <row r="12" spans="1:12" ht="10.5" customHeight="1">
      <c r="A12" s="100" t="s">
        <v>14</v>
      </c>
      <c r="B12" s="101">
        <v>0</v>
      </c>
      <c r="C12" s="101">
        <v>0</v>
      </c>
      <c r="D12" s="101">
        <v>20.998087605864676</v>
      </c>
      <c r="E12" s="101">
        <v>91.99162189235953</v>
      </c>
      <c r="F12" s="101">
        <v>341.9688552955104</v>
      </c>
      <c r="G12" s="101">
        <v>3226.7061287678716</v>
      </c>
      <c r="H12" s="101">
        <v>5149.531008104908</v>
      </c>
      <c r="I12" s="101">
        <v>1009.9080229487296</v>
      </c>
      <c r="J12" s="101">
        <v>0</v>
      </c>
      <c r="K12" s="101">
        <v>1138.8962753847554</v>
      </c>
      <c r="L12" s="101">
        <f t="shared" si="0"/>
        <v>10980</v>
      </c>
    </row>
    <row r="13" spans="1:12" ht="10.5" customHeight="1">
      <c r="A13" s="100" t="s">
        <v>15</v>
      </c>
      <c r="B13" s="101">
        <v>0</v>
      </c>
      <c r="C13" s="101">
        <v>10</v>
      </c>
      <c r="D13" s="101">
        <v>76</v>
      </c>
      <c r="E13" s="101">
        <v>7</v>
      </c>
      <c r="F13" s="101">
        <v>2</v>
      </c>
      <c r="G13" s="101">
        <v>7124</v>
      </c>
      <c r="H13" s="101">
        <v>14954</v>
      </c>
      <c r="I13" s="101">
        <v>1721</v>
      </c>
      <c r="J13" s="101">
        <v>43</v>
      </c>
      <c r="K13" s="101">
        <v>0</v>
      </c>
      <c r="L13" s="101">
        <f t="shared" si="0"/>
        <v>23937</v>
      </c>
    </row>
    <row r="14" spans="1:12" ht="10.5" customHeight="1">
      <c r="A14" s="100" t="s">
        <v>16</v>
      </c>
      <c r="B14" s="101">
        <v>17</v>
      </c>
      <c r="C14" s="101">
        <v>5</v>
      </c>
      <c r="D14" s="101">
        <v>45</v>
      </c>
      <c r="E14" s="101">
        <v>95</v>
      </c>
      <c r="F14" s="101">
        <v>138</v>
      </c>
      <c r="G14" s="101">
        <v>3326</v>
      </c>
      <c r="H14" s="101">
        <v>1135</v>
      </c>
      <c r="I14" s="101">
        <v>9017</v>
      </c>
      <c r="J14" s="101">
        <v>9</v>
      </c>
      <c r="K14" s="101">
        <v>1032</v>
      </c>
      <c r="L14" s="101">
        <f t="shared" si="0"/>
        <v>14819</v>
      </c>
    </row>
    <row r="15" spans="1:12" ht="10.5" customHeight="1">
      <c r="A15" s="100" t="s">
        <v>17</v>
      </c>
      <c r="B15" s="101">
        <v>0</v>
      </c>
      <c r="C15" s="101">
        <v>0</v>
      </c>
      <c r="D15" s="101">
        <v>9</v>
      </c>
      <c r="E15" s="101">
        <v>26</v>
      </c>
      <c r="F15" s="101">
        <v>10</v>
      </c>
      <c r="G15" s="101">
        <v>599</v>
      </c>
      <c r="H15" s="101">
        <v>1524</v>
      </c>
      <c r="I15" s="101">
        <v>153</v>
      </c>
      <c r="J15" s="101">
        <v>0</v>
      </c>
      <c r="K15" s="101">
        <v>22</v>
      </c>
      <c r="L15" s="101">
        <f t="shared" si="0"/>
        <v>2343</v>
      </c>
    </row>
    <row r="16" spans="1:12" ht="10.5" customHeight="1">
      <c r="A16" s="100" t="s">
        <v>18</v>
      </c>
      <c r="B16" s="101">
        <v>0</v>
      </c>
      <c r="C16" s="101">
        <v>0</v>
      </c>
      <c r="D16" s="101">
        <v>0</v>
      </c>
      <c r="E16" s="101">
        <v>243</v>
      </c>
      <c r="F16" s="101">
        <v>23</v>
      </c>
      <c r="G16" s="101">
        <v>2176</v>
      </c>
      <c r="H16" s="101">
        <v>2787</v>
      </c>
      <c r="I16" s="101">
        <v>572</v>
      </c>
      <c r="J16" s="101">
        <v>0</v>
      </c>
      <c r="K16" s="101">
        <v>0</v>
      </c>
      <c r="L16" s="101">
        <f t="shared" si="0"/>
        <v>5801</v>
      </c>
    </row>
    <row r="17" spans="1:12" ht="10.5" customHeight="1">
      <c r="A17" s="100" t="s">
        <v>19</v>
      </c>
      <c r="B17" s="101">
        <v>7.999198798197296</v>
      </c>
      <c r="C17" s="101">
        <v>0</v>
      </c>
      <c r="D17" s="101">
        <v>17.998197295943918</v>
      </c>
      <c r="E17" s="101">
        <v>351.964747120681</v>
      </c>
      <c r="F17" s="101">
        <v>440.9558337506259</v>
      </c>
      <c r="G17" s="101">
        <v>6238.375162744116</v>
      </c>
      <c r="H17" s="101">
        <v>559.9439158738107</v>
      </c>
      <c r="I17" s="101">
        <v>1887.8109163745619</v>
      </c>
      <c r="J17" s="101">
        <v>18.998097145718578</v>
      </c>
      <c r="K17" s="101">
        <v>459.9539308963445</v>
      </c>
      <c r="L17" s="101">
        <f t="shared" si="0"/>
        <v>9984</v>
      </c>
    </row>
    <row r="18" spans="1:12" ht="10.5" customHeight="1">
      <c r="A18" s="100" t="s">
        <v>20</v>
      </c>
      <c r="B18" s="101">
        <v>0</v>
      </c>
      <c r="C18" s="101">
        <v>0</v>
      </c>
      <c r="D18" s="101">
        <v>0</v>
      </c>
      <c r="E18" s="101">
        <v>85.02641392169049</v>
      </c>
      <c r="F18" s="101">
        <v>34.0105655686762</v>
      </c>
      <c r="G18" s="101">
        <v>996.3095090118086</v>
      </c>
      <c r="H18" s="101">
        <v>1191.3701056556868</v>
      </c>
      <c r="I18" s="101">
        <v>577.1793039154754</v>
      </c>
      <c r="J18" s="101">
        <v>0</v>
      </c>
      <c r="K18" s="101">
        <v>335.1041019266625</v>
      </c>
      <c r="L18" s="101">
        <f t="shared" si="0"/>
        <v>3219.0000000000005</v>
      </c>
    </row>
    <row r="19" spans="1:12" ht="10.5" customHeight="1">
      <c r="A19" s="100" t="s">
        <v>21</v>
      </c>
      <c r="B19" s="101">
        <v>0</v>
      </c>
      <c r="C19" s="101">
        <v>0</v>
      </c>
      <c r="D19" s="101">
        <v>0</v>
      </c>
      <c r="E19" s="101">
        <v>53</v>
      </c>
      <c r="F19" s="101">
        <v>109</v>
      </c>
      <c r="G19" s="101">
        <v>348</v>
      </c>
      <c r="H19" s="101">
        <v>463</v>
      </c>
      <c r="I19" s="101">
        <v>20</v>
      </c>
      <c r="J19" s="101">
        <v>0</v>
      </c>
      <c r="K19" s="101">
        <v>131</v>
      </c>
      <c r="L19" s="101">
        <f t="shared" si="0"/>
        <v>1124</v>
      </c>
    </row>
    <row r="20" spans="1:12" ht="10.5" customHeight="1">
      <c r="A20" s="100" t="s">
        <v>22</v>
      </c>
      <c r="B20" s="101">
        <v>4.016326530612245</v>
      </c>
      <c r="C20" s="101">
        <v>29.118367346938776</v>
      </c>
      <c r="D20" s="101">
        <v>8.03265306122449</v>
      </c>
      <c r="E20" s="101">
        <v>136.55510204081634</v>
      </c>
      <c r="F20" s="101">
        <v>0</v>
      </c>
      <c r="G20" s="101">
        <v>2776.285714285714</v>
      </c>
      <c r="H20" s="101">
        <v>450.8326530612245</v>
      </c>
      <c r="I20" s="101">
        <v>253.02857142857144</v>
      </c>
      <c r="J20" s="101">
        <v>0</v>
      </c>
      <c r="K20" s="101">
        <v>278.130612244898</v>
      </c>
      <c r="L20" s="101">
        <f t="shared" si="0"/>
        <v>3936</v>
      </c>
    </row>
    <row r="21" spans="1:12" ht="10.5" customHeight="1">
      <c r="A21" s="100" t="s">
        <v>23</v>
      </c>
      <c r="B21" s="101">
        <v>0</v>
      </c>
      <c r="C21" s="101">
        <v>0</v>
      </c>
      <c r="D21" s="101">
        <v>0</v>
      </c>
      <c r="E21" s="101">
        <v>278.09574651282935</v>
      </c>
      <c r="F21" s="101">
        <v>50.01722059583262</v>
      </c>
      <c r="G21" s="101">
        <v>2526.869984501464</v>
      </c>
      <c r="H21" s="101">
        <v>2023.6967453073876</v>
      </c>
      <c r="I21" s="101">
        <v>376.1294988806613</v>
      </c>
      <c r="J21" s="101">
        <v>0</v>
      </c>
      <c r="K21" s="101">
        <v>554.1908042018254</v>
      </c>
      <c r="L21" s="101">
        <f t="shared" si="0"/>
        <v>5809</v>
      </c>
    </row>
    <row r="22" spans="1:12" ht="10.5" customHeight="1">
      <c r="A22" s="100" t="s">
        <v>24</v>
      </c>
      <c r="B22" s="101">
        <v>0</v>
      </c>
      <c r="C22" s="101">
        <v>0</v>
      </c>
      <c r="D22" s="101">
        <v>0</v>
      </c>
      <c r="E22" s="101">
        <v>1</v>
      </c>
      <c r="F22" s="101">
        <v>0</v>
      </c>
      <c r="G22" s="101">
        <v>330</v>
      </c>
      <c r="H22" s="101">
        <v>235</v>
      </c>
      <c r="I22" s="101">
        <v>0</v>
      </c>
      <c r="J22" s="101">
        <v>0</v>
      </c>
      <c r="K22" s="101">
        <v>86</v>
      </c>
      <c r="L22" s="101">
        <f t="shared" si="0"/>
        <v>652</v>
      </c>
    </row>
    <row r="23" spans="1:12" ht="10.5" customHeight="1">
      <c r="A23" s="100" t="s">
        <v>25</v>
      </c>
      <c r="B23" s="101">
        <v>0</v>
      </c>
      <c r="C23" s="101">
        <v>0</v>
      </c>
      <c r="D23" s="101">
        <v>16.008230452674898</v>
      </c>
      <c r="E23" s="101">
        <v>33.016975308641975</v>
      </c>
      <c r="F23" s="101">
        <v>93.04783950617283</v>
      </c>
      <c r="G23" s="101">
        <v>707.363683127572</v>
      </c>
      <c r="H23" s="101">
        <v>790.406378600823</v>
      </c>
      <c r="I23" s="101">
        <v>296.1522633744856</v>
      </c>
      <c r="J23" s="101">
        <v>0</v>
      </c>
      <c r="K23" s="101">
        <v>9.00462962962963</v>
      </c>
      <c r="L23" s="101">
        <f t="shared" si="0"/>
        <v>1944.9999999999998</v>
      </c>
    </row>
    <row r="24" spans="1:12" ht="10.5" customHeight="1">
      <c r="A24" s="100" t="s">
        <v>26</v>
      </c>
      <c r="B24" s="101">
        <v>24.16072955257908</v>
      </c>
      <c r="C24" s="101">
        <v>7.046879452835566</v>
      </c>
      <c r="D24" s="101">
        <v>0</v>
      </c>
      <c r="E24" s="101">
        <v>257.71444856084355</v>
      </c>
      <c r="F24" s="101">
        <v>228.52023368481048</v>
      </c>
      <c r="G24" s="101">
        <v>4268.395554288972</v>
      </c>
      <c r="H24" s="101">
        <v>1745.6127101738387</v>
      </c>
      <c r="I24" s="101">
        <v>153.01795383300086</v>
      </c>
      <c r="J24" s="101">
        <v>8.053576517526361</v>
      </c>
      <c r="K24" s="101">
        <v>372.4779139355942</v>
      </c>
      <c r="L24" s="101">
        <f t="shared" si="0"/>
        <v>7065.000000000001</v>
      </c>
    </row>
    <row r="25" spans="1:12" ht="10.5" customHeight="1">
      <c r="A25" s="100" t="s">
        <v>27</v>
      </c>
      <c r="B25" s="101">
        <v>3.0007178750897343</v>
      </c>
      <c r="C25" s="101">
        <v>0</v>
      </c>
      <c r="D25" s="101">
        <v>30.007178750897342</v>
      </c>
      <c r="E25" s="101">
        <v>128.030629337162</v>
      </c>
      <c r="F25" s="101">
        <v>1256.300550370902</v>
      </c>
      <c r="G25" s="101">
        <v>1447.3462550849486</v>
      </c>
      <c r="H25" s="101">
        <v>676.1617611868868</v>
      </c>
      <c r="I25" s="101">
        <v>30.007178750897342</v>
      </c>
      <c r="J25" s="101">
        <v>0</v>
      </c>
      <c r="K25" s="101">
        <v>609.1457286432161</v>
      </c>
      <c r="L25" s="101">
        <f t="shared" si="0"/>
        <v>4180</v>
      </c>
    </row>
    <row r="26" spans="1:16" s="18" customFormat="1" ht="10.5" customHeight="1">
      <c r="A26" s="104" t="s">
        <v>28</v>
      </c>
      <c r="B26" s="105">
        <f aca="true" t="shared" si="1" ref="B26:L26">SUM(B4:B7,B10:B13)</f>
        <v>2969.0005396654074</v>
      </c>
      <c r="C26" s="105">
        <f t="shared" si="1"/>
        <v>103.00040474905559</v>
      </c>
      <c r="D26" s="105">
        <f t="shared" si="1"/>
        <v>131.99808760586467</v>
      </c>
      <c r="E26" s="105">
        <f t="shared" si="1"/>
        <v>3315.995129717508</v>
      </c>
      <c r="F26" s="105">
        <f t="shared" si="1"/>
        <v>1115.0259509004502</v>
      </c>
      <c r="G26" s="105">
        <f t="shared" si="1"/>
        <v>37108.200358783615</v>
      </c>
      <c r="H26" s="105">
        <f t="shared" si="1"/>
        <v>42007.24638601002</v>
      </c>
      <c r="I26" s="105">
        <f t="shared" si="1"/>
        <v>51286.58004101302</v>
      </c>
      <c r="J26" s="105">
        <f t="shared" si="1"/>
        <v>43</v>
      </c>
      <c r="K26" s="105">
        <f t="shared" si="1"/>
        <v>26270.953101555056</v>
      </c>
      <c r="L26" s="105">
        <f t="shared" si="1"/>
        <v>164351</v>
      </c>
      <c r="M26" s="12"/>
      <c r="N26" s="12"/>
      <c r="P26" s="12"/>
    </row>
    <row r="27" spans="1:16" s="18" customFormat="1" ht="10.5" customHeight="1">
      <c r="A27" s="104" t="s">
        <v>29</v>
      </c>
      <c r="B27" s="105">
        <f aca="true" t="shared" si="2" ref="B27:L27">SUM(B14:B17)</f>
        <v>24.999198798197295</v>
      </c>
      <c r="C27" s="105">
        <f t="shared" si="2"/>
        <v>5</v>
      </c>
      <c r="D27" s="105">
        <f t="shared" si="2"/>
        <v>71.99819729594392</v>
      </c>
      <c r="E27" s="105">
        <f t="shared" si="2"/>
        <v>715.9647471206811</v>
      </c>
      <c r="F27" s="105">
        <f t="shared" si="2"/>
        <v>611.955833750626</v>
      </c>
      <c r="G27" s="105">
        <f t="shared" si="2"/>
        <v>12339.375162744116</v>
      </c>
      <c r="H27" s="105">
        <f t="shared" si="2"/>
        <v>6005.9439158738105</v>
      </c>
      <c r="I27" s="105">
        <f t="shared" si="2"/>
        <v>11629.810916374561</v>
      </c>
      <c r="J27" s="105">
        <f t="shared" si="2"/>
        <v>27.998097145718578</v>
      </c>
      <c r="K27" s="105">
        <f t="shared" si="2"/>
        <v>1513.9539308963444</v>
      </c>
      <c r="L27" s="105">
        <f t="shared" si="2"/>
        <v>32947</v>
      </c>
      <c r="M27" s="12"/>
      <c r="N27" s="12"/>
      <c r="P27" s="12"/>
    </row>
    <row r="28" spans="1:16" s="18" customFormat="1" ht="10.5" customHeight="1">
      <c r="A28" s="104" t="s">
        <v>30</v>
      </c>
      <c r="B28" s="105">
        <f aca="true" t="shared" si="3" ref="B28:L28">SUM(B18:B25)</f>
        <v>31.17777395828106</v>
      </c>
      <c r="C28" s="105">
        <f t="shared" si="3"/>
        <v>36.165246799774344</v>
      </c>
      <c r="D28" s="105">
        <f t="shared" si="3"/>
        <v>54.04806226479673</v>
      </c>
      <c r="E28" s="105">
        <f t="shared" si="3"/>
        <v>972.4393156819838</v>
      </c>
      <c r="F28" s="105">
        <f t="shared" si="3"/>
        <v>1770.8964097263943</v>
      </c>
      <c r="G28" s="105">
        <f t="shared" si="3"/>
        <v>13400.570700300479</v>
      </c>
      <c r="H28" s="105">
        <f t="shared" si="3"/>
        <v>7576.080353985847</v>
      </c>
      <c r="I28" s="105">
        <f t="shared" si="3"/>
        <v>1705.5147701830917</v>
      </c>
      <c r="J28" s="105">
        <f t="shared" si="3"/>
        <v>8.053576517526361</v>
      </c>
      <c r="K28" s="105">
        <f t="shared" si="3"/>
        <v>2375.0537905818255</v>
      </c>
      <c r="L28" s="105">
        <f t="shared" si="3"/>
        <v>27930</v>
      </c>
      <c r="M28" s="12"/>
      <c r="N28" s="12"/>
      <c r="P28" s="12"/>
    </row>
    <row r="29" spans="1:16" s="18" customFormat="1" ht="10.5" customHeight="1">
      <c r="A29" s="104" t="s">
        <v>84</v>
      </c>
      <c r="B29" s="106">
        <f aca="true" t="shared" si="4" ref="B29:L29">SUM(B26:B28)</f>
        <v>3025.1775124218857</v>
      </c>
      <c r="C29" s="106">
        <f t="shared" si="4"/>
        <v>144.16565154882994</v>
      </c>
      <c r="D29" s="106">
        <f t="shared" si="4"/>
        <v>258.04434716660535</v>
      </c>
      <c r="E29" s="106">
        <f t="shared" si="4"/>
        <v>5004.3991925201735</v>
      </c>
      <c r="F29" s="106">
        <f t="shared" si="4"/>
        <v>3497.87819437747</v>
      </c>
      <c r="G29" s="106">
        <f t="shared" si="4"/>
        <v>62848.14622182821</v>
      </c>
      <c r="H29" s="106">
        <f t="shared" si="4"/>
        <v>55589.270655869674</v>
      </c>
      <c r="I29" s="106">
        <f t="shared" si="4"/>
        <v>64621.90572757067</v>
      </c>
      <c r="J29" s="106">
        <f t="shared" si="4"/>
        <v>79.05167366324494</v>
      </c>
      <c r="K29" s="106">
        <f t="shared" si="4"/>
        <v>30159.960823033223</v>
      </c>
      <c r="L29" s="106">
        <f t="shared" si="4"/>
        <v>225228</v>
      </c>
      <c r="N29" s="12"/>
      <c r="P29" s="12"/>
    </row>
    <row r="30" spans="1:14" s="99" customFormat="1" ht="25.5" customHeight="1">
      <c r="A30" s="170" t="s">
        <v>41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N30" s="12"/>
    </row>
    <row r="31" spans="1:12" ht="10.5" customHeight="1">
      <c r="A31" s="100" t="s">
        <v>6</v>
      </c>
      <c r="B31" s="56">
        <f aca="true" t="shared" si="5" ref="B31:L31">B4/$L4*100</f>
        <v>0</v>
      </c>
      <c r="C31" s="56">
        <f t="shared" si="5"/>
        <v>0.01760821716801174</v>
      </c>
      <c r="D31" s="56">
        <f t="shared" si="5"/>
        <v>0.020542920029347028</v>
      </c>
      <c r="E31" s="56">
        <f t="shared" si="5"/>
        <v>1.3000733675715332</v>
      </c>
      <c r="F31" s="56">
        <f t="shared" si="5"/>
        <v>0.6544387380777696</v>
      </c>
      <c r="G31" s="56">
        <f t="shared" si="5"/>
        <v>68.02641232575202</v>
      </c>
      <c r="H31" s="56">
        <f t="shared" si="5"/>
        <v>21.405722670579603</v>
      </c>
      <c r="I31" s="56">
        <f t="shared" si="5"/>
        <v>7.471753484959648</v>
      </c>
      <c r="J31" s="56">
        <f t="shared" si="5"/>
        <v>0</v>
      </c>
      <c r="K31" s="56">
        <f t="shared" si="5"/>
        <v>1.103448275862069</v>
      </c>
      <c r="L31" s="56">
        <f t="shared" si="5"/>
        <v>100</v>
      </c>
    </row>
    <row r="32" spans="1:12" ht="10.5" customHeight="1">
      <c r="A32" s="9" t="s">
        <v>85</v>
      </c>
      <c r="B32" s="56">
        <f aca="true" t="shared" si="6" ref="B32:L32">B5/$L5*100</f>
        <v>0</v>
      </c>
      <c r="C32" s="56">
        <f t="shared" si="6"/>
        <v>0</v>
      </c>
      <c r="D32" s="56">
        <f t="shared" si="6"/>
        <v>2.8000000000000003</v>
      </c>
      <c r="E32" s="56">
        <f t="shared" si="6"/>
        <v>5.6000000000000005</v>
      </c>
      <c r="F32" s="56">
        <f t="shared" si="6"/>
        <v>0</v>
      </c>
      <c r="G32" s="56">
        <f t="shared" si="6"/>
        <v>21.9</v>
      </c>
      <c r="H32" s="56">
        <f t="shared" si="6"/>
        <v>65</v>
      </c>
      <c r="I32" s="56">
        <f t="shared" si="6"/>
        <v>4.7</v>
      </c>
      <c r="J32" s="56">
        <f t="shared" si="6"/>
        <v>0</v>
      </c>
      <c r="K32" s="56">
        <f t="shared" si="6"/>
        <v>0</v>
      </c>
      <c r="L32" s="56">
        <f t="shared" si="6"/>
        <v>100</v>
      </c>
    </row>
    <row r="33" spans="1:12" ht="10.5" customHeight="1">
      <c r="A33" s="100" t="s">
        <v>8</v>
      </c>
      <c r="B33" s="56">
        <f aca="true" t="shared" si="7" ref="B33:L33">B6/$L6*100</f>
        <v>0.004098696614476597</v>
      </c>
      <c r="C33" s="56">
        <f t="shared" si="7"/>
        <v>0.17214525780801707</v>
      </c>
      <c r="D33" s="56">
        <f t="shared" si="7"/>
        <v>0</v>
      </c>
      <c r="E33" s="56">
        <f t="shared" si="7"/>
        <v>1.381260759078613</v>
      </c>
      <c r="F33" s="56">
        <f t="shared" si="7"/>
        <v>0.3340437740798426</v>
      </c>
      <c r="G33" s="56">
        <f t="shared" si="7"/>
        <v>1.916140667267809</v>
      </c>
      <c r="H33" s="56">
        <f t="shared" si="7"/>
        <v>8.103123206820232</v>
      </c>
      <c r="I33" s="56">
        <f t="shared" si="7"/>
        <v>84.0868103942946</v>
      </c>
      <c r="J33" s="56">
        <f t="shared" si="7"/>
        <v>0</v>
      </c>
      <c r="K33" s="56">
        <f t="shared" si="7"/>
        <v>4.0023772440363965</v>
      </c>
      <c r="L33" s="56">
        <f t="shared" si="7"/>
        <v>100</v>
      </c>
    </row>
    <row r="34" spans="1:12" ht="10.5" customHeight="1">
      <c r="A34" s="100" t="s">
        <v>9</v>
      </c>
      <c r="B34" s="56">
        <f aca="true" t="shared" si="8" ref="B34:L34">B7/$L7*100</f>
        <v>0.053966540744738264</v>
      </c>
      <c r="C34" s="56">
        <f t="shared" si="8"/>
        <v>0.040474905558553695</v>
      </c>
      <c r="D34" s="56">
        <f t="shared" si="8"/>
        <v>0</v>
      </c>
      <c r="E34" s="56">
        <f t="shared" si="8"/>
        <v>0.3507825148407987</v>
      </c>
      <c r="F34" s="56">
        <f t="shared" si="8"/>
        <v>2.9276848354020504</v>
      </c>
      <c r="G34" s="56">
        <f t="shared" si="8"/>
        <v>0.10793308148947653</v>
      </c>
      <c r="H34" s="56">
        <f t="shared" si="8"/>
        <v>41.52725310307609</v>
      </c>
      <c r="I34" s="56">
        <f t="shared" si="8"/>
        <v>54.978413383702105</v>
      </c>
      <c r="J34" s="56">
        <f t="shared" si="8"/>
        <v>0</v>
      </c>
      <c r="K34" s="56">
        <f t="shared" si="8"/>
        <v>0.013491635186184566</v>
      </c>
      <c r="L34" s="56">
        <f t="shared" si="8"/>
        <v>100</v>
      </c>
    </row>
    <row r="35" spans="1:12" ht="10.5" customHeight="1">
      <c r="A35" s="102" t="s">
        <v>34</v>
      </c>
      <c r="B35" s="108">
        <f aca="true" t="shared" si="9" ref="B35:L35">B8/$L8*100</f>
        <v>0</v>
      </c>
      <c r="C35" s="108">
        <f t="shared" si="9"/>
        <v>0.09425070688030161</v>
      </c>
      <c r="D35" s="108">
        <f t="shared" si="9"/>
        <v>0</v>
      </c>
      <c r="E35" s="108">
        <f t="shared" si="9"/>
        <v>0</v>
      </c>
      <c r="F35" s="108">
        <f t="shared" si="9"/>
        <v>0.031416902293433864</v>
      </c>
      <c r="G35" s="108">
        <f t="shared" si="9"/>
        <v>0</v>
      </c>
      <c r="H35" s="108">
        <f t="shared" si="9"/>
        <v>88.81558278353754</v>
      </c>
      <c r="I35" s="108">
        <f t="shared" si="9"/>
        <v>11.027332704995288</v>
      </c>
      <c r="J35" s="108">
        <f t="shared" si="9"/>
        <v>0</v>
      </c>
      <c r="K35" s="108">
        <f t="shared" si="9"/>
        <v>0.031416902293433864</v>
      </c>
      <c r="L35" s="108">
        <f t="shared" si="9"/>
        <v>100</v>
      </c>
    </row>
    <row r="36" spans="1:12" ht="10.5" customHeight="1">
      <c r="A36" s="102" t="s">
        <v>11</v>
      </c>
      <c r="B36" s="108">
        <f aca="true" t="shared" si="10" ref="B36:L36">B9/$L9*100</f>
        <v>0.09458500827618822</v>
      </c>
      <c r="C36" s="108">
        <f t="shared" si="10"/>
        <v>0</v>
      </c>
      <c r="D36" s="108">
        <f t="shared" si="10"/>
        <v>0</v>
      </c>
      <c r="E36" s="108">
        <f t="shared" si="10"/>
        <v>0.6148025537952234</v>
      </c>
      <c r="F36" s="108">
        <f t="shared" si="10"/>
        <v>5.107590446914164</v>
      </c>
      <c r="G36" s="108">
        <f t="shared" si="10"/>
        <v>0.18917001655237645</v>
      </c>
      <c r="H36" s="108">
        <f t="shared" si="10"/>
        <v>5.9352092693308105</v>
      </c>
      <c r="I36" s="108">
        <f t="shared" si="10"/>
        <v>88.05864270513123</v>
      </c>
      <c r="J36" s="108">
        <f t="shared" si="10"/>
        <v>0</v>
      </c>
      <c r="K36" s="108">
        <f t="shared" si="10"/>
        <v>0</v>
      </c>
      <c r="L36" s="108">
        <f t="shared" si="10"/>
        <v>100</v>
      </c>
    </row>
    <row r="37" spans="1:12" ht="10.5" customHeight="1">
      <c r="A37" s="100" t="s">
        <v>12</v>
      </c>
      <c r="B37" s="56">
        <f aca="true" t="shared" si="11" ref="B37:L37">B10/$L10*100</f>
        <v>10.339172307907042</v>
      </c>
      <c r="C37" s="56">
        <f t="shared" si="11"/>
        <v>0</v>
      </c>
      <c r="D37" s="56">
        <f t="shared" si="11"/>
        <v>0</v>
      </c>
      <c r="E37" s="56">
        <f t="shared" si="11"/>
        <v>7.041663758810804</v>
      </c>
      <c r="F37" s="56">
        <f t="shared" si="11"/>
        <v>0.12561937329890432</v>
      </c>
      <c r="G37" s="56">
        <f t="shared" si="11"/>
        <v>0.26170702770605064</v>
      </c>
      <c r="H37" s="56">
        <f t="shared" si="11"/>
        <v>2.641496266313071</v>
      </c>
      <c r="I37" s="56">
        <f t="shared" si="11"/>
        <v>0.9630818619582664</v>
      </c>
      <c r="J37" s="56">
        <f t="shared" si="11"/>
        <v>0</v>
      </c>
      <c r="K37" s="56">
        <f t="shared" si="11"/>
        <v>78.62725940400587</v>
      </c>
      <c r="L37" s="56">
        <f t="shared" si="11"/>
        <v>100</v>
      </c>
    </row>
    <row r="38" spans="1:12" ht="10.5" customHeight="1">
      <c r="A38" s="100" t="s">
        <v>13</v>
      </c>
      <c r="B38" s="56">
        <f aca="true" t="shared" si="12" ref="B38:L38">B11/$L11*100</f>
        <v>0</v>
      </c>
      <c r="C38" s="56">
        <f t="shared" si="12"/>
        <v>0</v>
      </c>
      <c r="D38" s="56">
        <f t="shared" si="12"/>
        <v>0</v>
      </c>
      <c r="E38" s="56">
        <f t="shared" si="12"/>
        <v>0</v>
      </c>
      <c r="F38" s="56">
        <f t="shared" si="12"/>
        <v>1.3909378292939936</v>
      </c>
      <c r="G38" s="56">
        <f t="shared" si="12"/>
        <v>24.657534246575345</v>
      </c>
      <c r="H38" s="56">
        <f t="shared" si="12"/>
        <v>65.00526870389885</v>
      </c>
      <c r="I38" s="56">
        <f t="shared" si="12"/>
        <v>6.111696522655427</v>
      </c>
      <c r="J38" s="56">
        <f t="shared" si="12"/>
        <v>0</v>
      </c>
      <c r="K38" s="56">
        <f t="shared" si="12"/>
        <v>2.8345626975763967</v>
      </c>
      <c r="L38" s="56">
        <f t="shared" si="12"/>
        <v>100</v>
      </c>
    </row>
    <row r="39" spans="1:12" ht="10.5" customHeight="1">
      <c r="A39" s="100" t="s">
        <v>14</v>
      </c>
      <c r="B39" s="56">
        <f aca="true" t="shared" si="13" ref="B39:L39">B12/$L12*100</f>
        <v>0</v>
      </c>
      <c r="C39" s="56">
        <f t="shared" si="13"/>
        <v>0</v>
      </c>
      <c r="D39" s="56">
        <f t="shared" si="13"/>
        <v>0.19123941353246515</v>
      </c>
      <c r="E39" s="56">
        <f t="shared" si="13"/>
        <v>0.8378107640469902</v>
      </c>
      <c r="F39" s="56">
        <f t="shared" si="13"/>
        <v>3.11447044895729</v>
      </c>
      <c r="G39" s="56">
        <f t="shared" si="13"/>
        <v>29.387123212822146</v>
      </c>
      <c r="H39" s="56">
        <f t="shared" si="13"/>
        <v>46.89918950915217</v>
      </c>
      <c r="I39" s="56">
        <f t="shared" si="13"/>
        <v>9.19770512703761</v>
      </c>
      <c r="J39" s="56">
        <f t="shared" si="13"/>
        <v>0</v>
      </c>
      <c r="K39" s="56">
        <f t="shared" si="13"/>
        <v>10.372461524451325</v>
      </c>
      <c r="L39" s="56">
        <f t="shared" si="13"/>
        <v>100</v>
      </c>
    </row>
    <row r="40" spans="1:12" ht="10.5" customHeight="1">
      <c r="A40" s="100" t="s">
        <v>15</v>
      </c>
      <c r="B40" s="56">
        <f aca="true" t="shared" si="14" ref="B40:L40">B13/$L13*100</f>
        <v>0</v>
      </c>
      <c r="C40" s="56">
        <f t="shared" si="14"/>
        <v>0.04177632953168735</v>
      </c>
      <c r="D40" s="56">
        <f t="shared" si="14"/>
        <v>0.3175001044408238</v>
      </c>
      <c r="E40" s="56">
        <f t="shared" si="14"/>
        <v>0.02924343067218114</v>
      </c>
      <c r="F40" s="56">
        <f t="shared" si="14"/>
        <v>0.00835526590633747</v>
      </c>
      <c r="G40" s="56">
        <f t="shared" si="14"/>
        <v>29.761457158374068</v>
      </c>
      <c r="H40" s="56">
        <f t="shared" si="14"/>
        <v>62.472323181685255</v>
      </c>
      <c r="I40" s="56">
        <f t="shared" si="14"/>
        <v>7.189706312403392</v>
      </c>
      <c r="J40" s="56">
        <f t="shared" si="14"/>
        <v>0.1796382169862556</v>
      </c>
      <c r="K40" s="56">
        <f t="shared" si="14"/>
        <v>0</v>
      </c>
      <c r="L40" s="56">
        <f t="shared" si="14"/>
        <v>100</v>
      </c>
    </row>
    <row r="41" spans="1:12" ht="10.5" customHeight="1">
      <c r="A41" s="100" t="s">
        <v>16</v>
      </c>
      <c r="B41" s="56">
        <f aca="true" t="shared" si="15" ref="B41:L41">B14/$L14*100</f>
        <v>0.11471759228018086</v>
      </c>
      <c r="C41" s="56">
        <f t="shared" si="15"/>
        <v>0.03374046831770025</v>
      </c>
      <c r="D41" s="56">
        <f t="shared" si="15"/>
        <v>0.30366421485930223</v>
      </c>
      <c r="E41" s="56">
        <f t="shared" si="15"/>
        <v>0.6410688980363047</v>
      </c>
      <c r="F41" s="56">
        <f t="shared" si="15"/>
        <v>0.9312369255685269</v>
      </c>
      <c r="G41" s="56">
        <f t="shared" si="15"/>
        <v>22.444159524934207</v>
      </c>
      <c r="H41" s="56">
        <f t="shared" si="15"/>
        <v>7.659086308117957</v>
      </c>
      <c r="I41" s="56">
        <f t="shared" si="15"/>
        <v>60.847560564140636</v>
      </c>
      <c r="J41" s="56">
        <f t="shared" si="15"/>
        <v>0.060732842971860455</v>
      </c>
      <c r="K41" s="56">
        <f t="shared" si="15"/>
        <v>6.964032660773331</v>
      </c>
      <c r="L41" s="56">
        <f t="shared" si="15"/>
        <v>100</v>
      </c>
    </row>
    <row r="42" spans="1:12" ht="10.5" customHeight="1">
      <c r="A42" s="100" t="s">
        <v>17</v>
      </c>
      <c r="B42" s="56">
        <f aca="true" t="shared" si="16" ref="B42:L42">B15/$L15*100</f>
        <v>0</v>
      </c>
      <c r="C42" s="56">
        <f t="shared" si="16"/>
        <v>0</v>
      </c>
      <c r="D42" s="56">
        <f t="shared" si="16"/>
        <v>0.3841229193341869</v>
      </c>
      <c r="E42" s="56">
        <f t="shared" si="16"/>
        <v>1.1096884336320956</v>
      </c>
      <c r="F42" s="56">
        <f t="shared" si="16"/>
        <v>0.42680324370465217</v>
      </c>
      <c r="G42" s="56">
        <f t="shared" si="16"/>
        <v>25.565514297908663</v>
      </c>
      <c r="H42" s="56">
        <f t="shared" si="16"/>
        <v>65.04481434058899</v>
      </c>
      <c r="I42" s="56">
        <f t="shared" si="16"/>
        <v>6.530089628681178</v>
      </c>
      <c r="J42" s="56">
        <f t="shared" si="16"/>
        <v>0</v>
      </c>
      <c r="K42" s="56">
        <f t="shared" si="16"/>
        <v>0.9389671361502347</v>
      </c>
      <c r="L42" s="56">
        <f t="shared" si="16"/>
        <v>100</v>
      </c>
    </row>
    <row r="43" spans="1:12" ht="10.5" customHeight="1">
      <c r="A43" s="100" t="s">
        <v>18</v>
      </c>
      <c r="B43" s="56">
        <f aca="true" t="shared" si="17" ref="B43:L43">B16/$L16*100</f>
        <v>0</v>
      </c>
      <c r="C43" s="56">
        <f t="shared" si="17"/>
        <v>0</v>
      </c>
      <c r="D43" s="56">
        <f t="shared" si="17"/>
        <v>0</v>
      </c>
      <c r="E43" s="56">
        <f t="shared" si="17"/>
        <v>4.188932942596104</v>
      </c>
      <c r="F43" s="56">
        <f t="shared" si="17"/>
        <v>0.39648336493707986</v>
      </c>
      <c r="G43" s="56">
        <f t="shared" si="17"/>
        <v>37.51077400448198</v>
      </c>
      <c r="H43" s="56">
        <f t="shared" si="17"/>
        <v>48.043440786071365</v>
      </c>
      <c r="I43" s="56">
        <f t="shared" si="17"/>
        <v>9.860368901913464</v>
      </c>
      <c r="J43" s="56">
        <f t="shared" si="17"/>
        <v>0</v>
      </c>
      <c r="K43" s="56">
        <f t="shared" si="17"/>
        <v>0</v>
      </c>
      <c r="L43" s="56">
        <f t="shared" si="17"/>
        <v>100</v>
      </c>
    </row>
    <row r="44" spans="1:12" ht="10.5" customHeight="1">
      <c r="A44" s="100" t="s">
        <v>19</v>
      </c>
      <c r="B44" s="56">
        <f aca="true" t="shared" si="18" ref="B44:L44">B17/$L17*100</f>
        <v>0.08012018027040561</v>
      </c>
      <c r="C44" s="56">
        <f t="shared" si="18"/>
        <v>0</v>
      </c>
      <c r="D44" s="56">
        <f t="shared" si="18"/>
        <v>0.18027040560841262</v>
      </c>
      <c r="E44" s="56">
        <f t="shared" si="18"/>
        <v>3.525287931897847</v>
      </c>
      <c r="F44" s="56">
        <f t="shared" si="18"/>
        <v>4.416624937406109</v>
      </c>
      <c r="G44" s="56">
        <f t="shared" si="18"/>
        <v>62.483725588382576</v>
      </c>
      <c r="H44" s="56">
        <f t="shared" si="18"/>
        <v>5.6084126189283925</v>
      </c>
      <c r="I44" s="56">
        <f t="shared" si="18"/>
        <v>18.908362543815723</v>
      </c>
      <c r="J44" s="56">
        <f t="shared" si="18"/>
        <v>0.19028542814221333</v>
      </c>
      <c r="K44" s="56">
        <f t="shared" si="18"/>
        <v>4.606910365548322</v>
      </c>
      <c r="L44" s="56">
        <f t="shared" si="18"/>
        <v>100</v>
      </c>
    </row>
    <row r="45" spans="1:12" ht="10.5" customHeight="1">
      <c r="A45" s="100" t="s">
        <v>20</v>
      </c>
      <c r="B45" s="56">
        <f aca="true" t="shared" si="19" ref="B45:L45">B18/$L18*100</f>
        <v>0</v>
      </c>
      <c r="C45" s="56">
        <f t="shared" si="19"/>
        <v>0</v>
      </c>
      <c r="D45" s="56">
        <f t="shared" si="19"/>
        <v>0</v>
      </c>
      <c r="E45" s="56">
        <f t="shared" si="19"/>
        <v>2.6413921690490985</v>
      </c>
      <c r="F45" s="56">
        <f t="shared" si="19"/>
        <v>1.0565568676196395</v>
      </c>
      <c r="G45" s="56">
        <f t="shared" si="19"/>
        <v>30.95090118085767</v>
      </c>
      <c r="H45" s="56">
        <f t="shared" si="19"/>
        <v>37.01056556867619</v>
      </c>
      <c r="I45" s="56">
        <f t="shared" si="19"/>
        <v>17.930391547545057</v>
      </c>
      <c r="J45" s="56">
        <f t="shared" si="19"/>
        <v>0</v>
      </c>
      <c r="K45" s="56">
        <f t="shared" si="19"/>
        <v>10.410192666252328</v>
      </c>
      <c r="L45" s="56">
        <f t="shared" si="19"/>
        <v>100</v>
      </c>
    </row>
    <row r="46" spans="1:12" ht="10.5" customHeight="1">
      <c r="A46" s="100" t="s">
        <v>21</v>
      </c>
      <c r="B46" s="56">
        <f aca="true" t="shared" si="20" ref="B46:L46">B19/$L19*100</f>
        <v>0</v>
      </c>
      <c r="C46" s="56">
        <f t="shared" si="20"/>
        <v>0</v>
      </c>
      <c r="D46" s="56">
        <f t="shared" si="20"/>
        <v>0</v>
      </c>
      <c r="E46" s="56">
        <f t="shared" si="20"/>
        <v>4.715302491103203</v>
      </c>
      <c r="F46" s="56">
        <f t="shared" si="20"/>
        <v>9.697508896797153</v>
      </c>
      <c r="G46" s="56">
        <f t="shared" si="20"/>
        <v>30.96085409252669</v>
      </c>
      <c r="H46" s="56">
        <f t="shared" si="20"/>
        <v>41.19217081850534</v>
      </c>
      <c r="I46" s="56">
        <f t="shared" si="20"/>
        <v>1.7793594306049825</v>
      </c>
      <c r="J46" s="56">
        <f t="shared" si="20"/>
        <v>0</v>
      </c>
      <c r="K46" s="56">
        <f t="shared" si="20"/>
        <v>11.654804270462634</v>
      </c>
      <c r="L46" s="56">
        <f t="shared" si="20"/>
        <v>100</v>
      </c>
    </row>
    <row r="47" spans="1:12" ht="10.5" customHeight="1">
      <c r="A47" s="100" t="s">
        <v>22</v>
      </c>
      <c r="B47" s="56">
        <f aca="true" t="shared" si="21" ref="B47:L47">B20/$L20*100</f>
        <v>0.10204081632653061</v>
      </c>
      <c r="C47" s="56">
        <f t="shared" si="21"/>
        <v>0.7397959183673469</v>
      </c>
      <c r="D47" s="56">
        <f t="shared" si="21"/>
        <v>0.20408163265306123</v>
      </c>
      <c r="E47" s="56">
        <f t="shared" si="21"/>
        <v>3.4693877551020407</v>
      </c>
      <c r="F47" s="56">
        <f t="shared" si="21"/>
        <v>0</v>
      </c>
      <c r="G47" s="56">
        <f t="shared" si="21"/>
        <v>70.53571428571428</v>
      </c>
      <c r="H47" s="56">
        <f t="shared" si="21"/>
        <v>11.454081632653061</v>
      </c>
      <c r="I47" s="56">
        <f t="shared" si="21"/>
        <v>6.42857142857143</v>
      </c>
      <c r="J47" s="56">
        <f t="shared" si="21"/>
        <v>0</v>
      </c>
      <c r="K47" s="56">
        <f t="shared" si="21"/>
        <v>7.066326530612245</v>
      </c>
      <c r="L47" s="56">
        <f t="shared" si="21"/>
        <v>100</v>
      </c>
    </row>
    <row r="48" spans="1:12" ht="10.5" customHeight="1">
      <c r="A48" s="100" t="s">
        <v>23</v>
      </c>
      <c r="B48" s="56">
        <f aca="true" t="shared" si="22" ref="B48:L48">B21/$L21*100</f>
        <v>0</v>
      </c>
      <c r="C48" s="56">
        <f t="shared" si="22"/>
        <v>0</v>
      </c>
      <c r="D48" s="56">
        <f t="shared" si="22"/>
        <v>0</v>
      </c>
      <c r="E48" s="56">
        <f t="shared" si="22"/>
        <v>4.787325641467195</v>
      </c>
      <c r="F48" s="56">
        <f t="shared" si="22"/>
        <v>0.8610297916307904</v>
      </c>
      <c r="G48" s="56">
        <f t="shared" si="22"/>
        <v>43.49922507318754</v>
      </c>
      <c r="H48" s="56">
        <f t="shared" si="22"/>
        <v>34.83726536938178</v>
      </c>
      <c r="I48" s="56">
        <f t="shared" si="22"/>
        <v>6.474944033063544</v>
      </c>
      <c r="J48" s="56">
        <f t="shared" si="22"/>
        <v>0</v>
      </c>
      <c r="K48" s="56">
        <f t="shared" si="22"/>
        <v>9.540210091269158</v>
      </c>
      <c r="L48" s="56">
        <f t="shared" si="22"/>
        <v>100</v>
      </c>
    </row>
    <row r="49" spans="1:12" ht="10.5" customHeight="1">
      <c r="A49" s="100" t="s">
        <v>24</v>
      </c>
      <c r="B49" s="56">
        <f aca="true" t="shared" si="23" ref="B49:L49">B22/$L22*100</f>
        <v>0</v>
      </c>
      <c r="C49" s="56">
        <f t="shared" si="23"/>
        <v>0</v>
      </c>
      <c r="D49" s="56">
        <f t="shared" si="23"/>
        <v>0</v>
      </c>
      <c r="E49" s="56">
        <f t="shared" si="23"/>
        <v>0.15337423312883436</v>
      </c>
      <c r="F49" s="56">
        <f t="shared" si="23"/>
        <v>0</v>
      </c>
      <c r="G49" s="56">
        <f t="shared" si="23"/>
        <v>50.61349693251533</v>
      </c>
      <c r="H49" s="56">
        <f t="shared" si="23"/>
        <v>36.04294478527607</v>
      </c>
      <c r="I49" s="56">
        <f t="shared" si="23"/>
        <v>0</v>
      </c>
      <c r="J49" s="56">
        <f t="shared" si="23"/>
        <v>0</v>
      </c>
      <c r="K49" s="56">
        <f t="shared" si="23"/>
        <v>13.190184049079754</v>
      </c>
      <c r="L49" s="56">
        <f t="shared" si="23"/>
        <v>100</v>
      </c>
    </row>
    <row r="50" spans="1:12" ht="10.5" customHeight="1">
      <c r="A50" s="100" t="s">
        <v>25</v>
      </c>
      <c r="B50" s="56">
        <f aca="true" t="shared" si="24" ref="B50:L50">B23/$L23*100</f>
        <v>0</v>
      </c>
      <c r="C50" s="56">
        <f t="shared" si="24"/>
        <v>0</v>
      </c>
      <c r="D50" s="56">
        <f t="shared" si="24"/>
        <v>0.823045267489712</v>
      </c>
      <c r="E50" s="56">
        <f t="shared" si="24"/>
        <v>1.697530864197531</v>
      </c>
      <c r="F50" s="56">
        <f t="shared" si="24"/>
        <v>4.783950617283951</v>
      </c>
      <c r="G50" s="56">
        <f t="shared" si="24"/>
        <v>36.36831275720165</v>
      </c>
      <c r="H50" s="56">
        <f t="shared" si="24"/>
        <v>40.63786008230453</v>
      </c>
      <c r="I50" s="56">
        <f t="shared" si="24"/>
        <v>15.22633744855967</v>
      </c>
      <c r="J50" s="56">
        <f t="shared" si="24"/>
        <v>0</v>
      </c>
      <c r="K50" s="56">
        <f t="shared" si="24"/>
        <v>0.462962962962963</v>
      </c>
      <c r="L50" s="56">
        <f t="shared" si="24"/>
        <v>100</v>
      </c>
    </row>
    <row r="51" spans="1:12" ht="10.5" customHeight="1">
      <c r="A51" s="100" t="s">
        <v>26</v>
      </c>
      <c r="B51" s="56">
        <f aca="true" t="shared" si="25" ref="B51:L51">B24/$L24*100</f>
        <v>0.341977771444856</v>
      </c>
      <c r="C51" s="56">
        <f t="shared" si="25"/>
        <v>0.09974351667141636</v>
      </c>
      <c r="D51" s="56">
        <f t="shared" si="25"/>
        <v>0</v>
      </c>
      <c r="E51" s="56">
        <f t="shared" si="25"/>
        <v>3.6477628954117978</v>
      </c>
      <c r="F51" s="56">
        <f t="shared" si="25"/>
        <v>3.23453975491593</v>
      </c>
      <c r="G51" s="56">
        <f t="shared" si="25"/>
        <v>60.4160729552579</v>
      </c>
      <c r="H51" s="56">
        <f t="shared" si="25"/>
        <v>24.70789398689085</v>
      </c>
      <c r="I51" s="56">
        <f t="shared" si="25"/>
        <v>2.165859219150755</v>
      </c>
      <c r="J51" s="56">
        <f t="shared" si="25"/>
        <v>0.11399259048161868</v>
      </c>
      <c r="K51" s="56">
        <f t="shared" si="25"/>
        <v>5.2721573097748635</v>
      </c>
      <c r="L51" s="56">
        <f t="shared" si="25"/>
        <v>100</v>
      </c>
    </row>
    <row r="52" spans="1:12" ht="10.5" customHeight="1">
      <c r="A52" s="100" t="s">
        <v>27</v>
      </c>
      <c r="B52" s="56">
        <f aca="true" t="shared" si="26" ref="B52:L52">B25/$L25*100</f>
        <v>0.07178750897343862</v>
      </c>
      <c r="C52" s="56">
        <f t="shared" si="26"/>
        <v>0</v>
      </c>
      <c r="D52" s="56">
        <f t="shared" si="26"/>
        <v>0.7178750897343862</v>
      </c>
      <c r="E52" s="56">
        <f t="shared" si="26"/>
        <v>3.062933716200048</v>
      </c>
      <c r="F52" s="56">
        <f t="shared" si="26"/>
        <v>30.05503709021297</v>
      </c>
      <c r="G52" s="56">
        <f t="shared" si="26"/>
        <v>34.625508494855225</v>
      </c>
      <c r="H52" s="56">
        <f t="shared" si="26"/>
        <v>16.176118688681502</v>
      </c>
      <c r="I52" s="56">
        <f t="shared" si="26"/>
        <v>0.7178750897343862</v>
      </c>
      <c r="J52" s="56">
        <f t="shared" si="26"/>
        <v>0</v>
      </c>
      <c r="K52" s="56">
        <f t="shared" si="26"/>
        <v>14.572864321608039</v>
      </c>
      <c r="L52" s="56">
        <f t="shared" si="26"/>
        <v>100</v>
      </c>
    </row>
    <row r="53" spans="1:12" s="18" customFormat="1" ht="10.5" customHeight="1">
      <c r="A53" s="104" t="s">
        <v>28</v>
      </c>
      <c r="B53" s="109">
        <f aca="true" t="shared" si="27" ref="B53:L53">B26/$L26*100</f>
        <v>1.8064998324716048</v>
      </c>
      <c r="C53" s="109">
        <f t="shared" si="27"/>
        <v>0.062670993634998</v>
      </c>
      <c r="D53" s="109">
        <f t="shared" si="27"/>
        <v>0.08031474563943308</v>
      </c>
      <c r="E53" s="109">
        <f t="shared" si="27"/>
        <v>2.0176300294598195</v>
      </c>
      <c r="F53" s="109">
        <f t="shared" si="27"/>
        <v>0.6784418414858748</v>
      </c>
      <c r="G53" s="109">
        <f t="shared" si="27"/>
        <v>22.57862766809062</v>
      </c>
      <c r="H53" s="109">
        <f t="shared" si="27"/>
        <v>25.559471123394456</v>
      </c>
      <c r="I53" s="109">
        <f t="shared" si="27"/>
        <v>31.20551748453798</v>
      </c>
      <c r="J53" s="109">
        <f t="shared" si="27"/>
        <v>0.026163515889772497</v>
      </c>
      <c r="K53" s="109">
        <f t="shared" si="27"/>
        <v>15.984662765395438</v>
      </c>
      <c r="L53" s="109">
        <f t="shared" si="27"/>
        <v>100</v>
      </c>
    </row>
    <row r="54" spans="1:12" s="18" customFormat="1" ht="10.5" customHeight="1">
      <c r="A54" s="104" t="s">
        <v>29</v>
      </c>
      <c r="B54" s="109">
        <f aca="true" t="shared" si="28" ref="B54:L54">B27/$L27*100</f>
        <v>0.07587701095152001</v>
      </c>
      <c r="C54" s="109">
        <f t="shared" si="28"/>
        <v>0.0151758885482745</v>
      </c>
      <c r="D54" s="109">
        <f t="shared" si="28"/>
        <v>0.21852732356798474</v>
      </c>
      <c r="E54" s="109">
        <f t="shared" si="28"/>
        <v>2.173080241359399</v>
      </c>
      <c r="F54" s="109">
        <f t="shared" si="28"/>
        <v>1.8573947058931797</v>
      </c>
      <c r="G54" s="109">
        <f t="shared" si="28"/>
        <v>37.45219644503025</v>
      </c>
      <c r="H54" s="109">
        <f t="shared" si="28"/>
        <v>18.229107098897657</v>
      </c>
      <c r="I54" s="109">
        <f t="shared" si="28"/>
        <v>35.2985428608813</v>
      </c>
      <c r="J54" s="109">
        <f t="shared" si="28"/>
        <v>0.08497920036943751</v>
      </c>
      <c r="K54" s="109">
        <f t="shared" si="28"/>
        <v>4.595119224501</v>
      </c>
      <c r="L54" s="109">
        <f t="shared" si="28"/>
        <v>100</v>
      </c>
    </row>
    <row r="55" spans="1:12" s="18" customFormat="1" ht="10.5" customHeight="1">
      <c r="A55" s="104" t="s">
        <v>30</v>
      </c>
      <c r="B55" s="109">
        <f aca="true" t="shared" si="29" ref="B55:L55">B28/$L28*100</f>
        <v>0.11162826336656305</v>
      </c>
      <c r="C55" s="109">
        <f t="shared" si="29"/>
        <v>0.12948530898594465</v>
      </c>
      <c r="D55" s="109">
        <f t="shared" si="29"/>
        <v>0.19351257524094784</v>
      </c>
      <c r="E55" s="109">
        <f t="shared" si="29"/>
        <v>3.4817018105334183</v>
      </c>
      <c r="F55" s="109">
        <f t="shared" si="29"/>
        <v>6.340481237831702</v>
      </c>
      <c r="G55" s="109">
        <f t="shared" si="29"/>
        <v>47.97912889473856</v>
      </c>
      <c r="H55" s="109">
        <f t="shared" si="29"/>
        <v>27.125242943021295</v>
      </c>
      <c r="I55" s="109">
        <f t="shared" si="29"/>
        <v>6.106390154611857</v>
      </c>
      <c r="J55" s="109">
        <f t="shared" si="29"/>
        <v>0.02883486042794973</v>
      </c>
      <c r="K55" s="109">
        <f t="shared" si="29"/>
        <v>8.503593951241767</v>
      </c>
      <c r="L55" s="109">
        <f t="shared" si="29"/>
        <v>100</v>
      </c>
    </row>
    <row r="56" spans="1:12" s="18" customFormat="1" ht="10.5" customHeight="1">
      <c r="A56" s="104" t="s">
        <v>84</v>
      </c>
      <c r="B56" s="109">
        <f aca="true" t="shared" si="30" ref="B56:L56">B29/$L29*100</f>
        <v>1.3431622677561785</v>
      </c>
      <c r="C56" s="109">
        <f t="shared" si="30"/>
        <v>0.06400876069974867</v>
      </c>
      <c r="D56" s="109">
        <f t="shared" si="30"/>
        <v>0.11457027863613997</v>
      </c>
      <c r="E56" s="109">
        <f t="shared" si="30"/>
        <v>2.221925867352271</v>
      </c>
      <c r="F56" s="109">
        <f t="shared" si="30"/>
        <v>1.5530387848657672</v>
      </c>
      <c r="G56" s="109">
        <f t="shared" si="30"/>
        <v>27.904233142339415</v>
      </c>
      <c r="H56" s="109">
        <f t="shared" si="30"/>
        <v>24.681332097194698</v>
      </c>
      <c r="I56" s="109">
        <f t="shared" si="30"/>
        <v>28.691772660402204</v>
      </c>
      <c r="J56" s="109">
        <f t="shared" si="30"/>
        <v>0.035098510692829016</v>
      </c>
      <c r="K56" s="109">
        <f t="shared" si="30"/>
        <v>13.390857630060749</v>
      </c>
      <c r="L56" s="109">
        <f t="shared" si="30"/>
        <v>100</v>
      </c>
    </row>
    <row r="57" spans="1:12" ht="9">
      <c r="A57" s="110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9" spans="1:12" ht="12.7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</sheetData>
  <mergeCells count="2">
    <mergeCell ref="A3:L3"/>
    <mergeCell ref="A30:L30"/>
  </mergeCells>
  <printOptions horizontalCentered="1"/>
  <pageMargins left="0.68" right="0.63" top="0.984251968503937" bottom="1.3779527559055118" header="0" footer="0.8661417322834646"/>
  <pageSetup horizontalDpi="600" verticalDpi="600" orientation="portrait" paperSize="9" r:id="rId2"/>
  <headerFooter alignWithMargins="0">
    <oddFooter>&amp;C61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A36">
      <selection activeCell="A66" sqref="A66:O66"/>
    </sheetView>
  </sheetViews>
  <sheetFormatPr defaultColWidth="9.140625" defaultRowHeight="12.75"/>
  <cols>
    <col min="1" max="1" width="15.140625" style="100" customWidth="1"/>
    <col min="2" max="5" width="6.00390625" style="9" customWidth="1"/>
    <col min="6" max="6" width="0.71875" style="9" customWidth="1"/>
    <col min="7" max="7" width="7.140625" style="9" customWidth="1"/>
    <col min="8" max="8" width="6.00390625" style="9" customWidth="1"/>
    <col min="9" max="9" width="5.421875" style="9" customWidth="1"/>
    <col min="10" max="10" width="6.00390625" style="9" customWidth="1"/>
    <col min="11" max="11" width="0.71875" style="9" customWidth="1"/>
    <col min="12" max="13" width="6.00390625" style="9" customWidth="1"/>
    <col min="14" max="14" width="5.28125" style="9" customWidth="1"/>
    <col min="15" max="15" width="6.421875" style="9" customWidth="1"/>
    <col min="16" max="16384" width="9.140625" style="9" customWidth="1"/>
  </cols>
  <sheetData>
    <row r="1" ht="12">
      <c r="A1" s="111" t="s">
        <v>57</v>
      </c>
    </row>
    <row r="2" ht="9" customHeight="1">
      <c r="A2" s="112"/>
    </row>
    <row r="3" ht="12" hidden="1">
      <c r="A3" s="111"/>
    </row>
    <row r="4" spans="1:15" ht="24.75" customHeight="1">
      <c r="A4" s="171" t="s">
        <v>0</v>
      </c>
      <c r="B4" s="173" t="s">
        <v>45</v>
      </c>
      <c r="C4" s="173"/>
      <c r="D4" s="173"/>
      <c r="E4" s="173"/>
      <c r="F4" s="113"/>
      <c r="G4" s="173" t="s">
        <v>46</v>
      </c>
      <c r="H4" s="173"/>
      <c r="I4" s="173"/>
      <c r="J4" s="173"/>
      <c r="K4" s="113"/>
      <c r="L4" s="173" t="s">
        <v>92</v>
      </c>
      <c r="M4" s="173"/>
      <c r="N4" s="173"/>
      <c r="O4" s="173"/>
    </row>
    <row r="5" spans="1:15" s="100" customFormat="1" ht="24.75" customHeight="1">
      <c r="A5" s="172"/>
      <c r="B5" s="135" t="s">
        <v>58</v>
      </c>
      <c r="C5" s="135" t="s">
        <v>59</v>
      </c>
      <c r="D5" s="136" t="s">
        <v>60</v>
      </c>
      <c r="E5" s="136" t="s">
        <v>5</v>
      </c>
      <c r="F5" s="135"/>
      <c r="G5" s="136" t="s">
        <v>58</v>
      </c>
      <c r="H5" s="135" t="s">
        <v>59</v>
      </c>
      <c r="I5" s="136" t="s">
        <v>60</v>
      </c>
      <c r="J5" s="136" t="s">
        <v>5</v>
      </c>
      <c r="K5" s="135"/>
      <c r="L5" s="135" t="s">
        <v>58</v>
      </c>
      <c r="M5" s="135" t="s">
        <v>59</v>
      </c>
      <c r="N5" s="136" t="s">
        <v>60</v>
      </c>
      <c r="O5" s="136" t="s">
        <v>5</v>
      </c>
    </row>
    <row r="7" spans="1:15" ht="9.75" customHeight="1">
      <c r="A7" s="100" t="s">
        <v>6</v>
      </c>
      <c r="B7" s="101">
        <v>11565.308226238747</v>
      </c>
      <c r="C7" s="101">
        <v>7923.669850869356</v>
      </c>
      <c r="D7" s="101">
        <v>3691.0219228918977</v>
      </c>
      <c r="E7" s="101">
        <f>SUM(B7:D7)</f>
        <v>23180</v>
      </c>
      <c r="F7" s="101"/>
      <c r="G7" s="101">
        <v>3216.138408304498</v>
      </c>
      <c r="H7" s="101">
        <v>2336.387543252595</v>
      </c>
      <c r="I7" s="101">
        <v>1741.4740484429067</v>
      </c>
      <c r="J7" s="101">
        <f>SUM(G7:I7)</f>
        <v>7294</v>
      </c>
      <c r="K7" s="101"/>
      <c r="L7" s="101">
        <v>1967.0951276102087</v>
      </c>
      <c r="M7" s="101">
        <v>0</v>
      </c>
      <c r="N7" s="101">
        <v>578.9048723897912</v>
      </c>
      <c r="O7" s="101">
        <f aca="true" t="shared" si="0" ref="O7:O28">SUM(L7:N7)</f>
        <v>2546</v>
      </c>
    </row>
    <row r="8" spans="1:15" ht="9.75" customHeight="1">
      <c r="A8" s="9" t="s">
        <v>85</v>
      </c>
      <c r="B8" s="101">
        <v>136</v>
      </c>
      <c r="C8" s="101">
        <v>83</v>
      </c>
      <c r="D8" s="101">
        <v>0</v>
      </c>
      <c r="E8" s="101">
        <f>SUM(B8:D8)</f>
        <v>219</v>
      </c>
      <c r="F8" s="101"/>
      <c r="G8" s="101">
        <v>368.4331797235023</v>
      </c>
      <c r="H8" s="101">
        <v>255.60675883256528</v>
      </c>
      <c r="I8" s="101">
        <v>25.96006144393241</v>
      </c>
      <c r="J8" s="101">
        <f>SUM(G8:I8)</f>
        <v>650</v>
      </c>
      <c r="K8" s="101"/>
      <c r="L8" s="101">
        <v>47</v>
      </c>
      <c r="M8" s="101">
        <v>0</v>
      </c>
      <c r="N8" s="101">
        <v>0</v>
      </c>
      <c r="O8" s="101">
        <f t="shared" si="0"/>
        <v>47</v>
      </c>
    </row>
    <row r="9" spans="1:15" ht="9.75" customHeight="1">
      <c r="A9" s="100" t="s">
        <v>8</v>
      </c>
      <c r="B9" s="101">
        <v>132.0501138952164</v>
      </c>
      <c r="C9" s="101">
        <v>589.9658314350797</v>
      </c>
      <c r="D9" s="101">
        <v>212.98405466970388</v>
      </c>
      <c r="E9" s="101">
        <f>SUM(B9:D9)</f>
        <v>935</v>
      </c>
      <c r="F9" s="101"/>
      <c r="G9" s="101">
        <v>2977.2470290771175</v>
      </c>
      <c r="H9" s="101">
        <v>976.7529709228825</v>
      </c>
      <c r="I9" s="101">
        <v>0</v>
      </c>
      <c r="J9" s="101">
        <f>SUM(G9:I9)</f>
        <v>3954</v>
      </c>
      <c r="K9" s="101"/>
      <c r="L9" s="101">
        <v>25161.565403332843</v>
      </c>
      <c r="M9" s="101">
        <v>13147.548222975962</v>
      </c>
      <c r="N9" s="101">
        <v>2721.886373691196</v>
      </c>
      <c r="O9" s="101">
        <f t="shared" si="0"/>
        <v>41031</v>
      </c>
    </row>
    <row r="10" spans="1:15" ht="9.75" customHeight="1">
      <c r="A10" s="100" t="s">
        <v>9</v>
      </c>
      <c r="B10" s="101">
        <f aca="true" t="shared" si="1" ref="B10:J10">SUM(B11:B12)</f>
        <v>0</v>
      </c>
      <c r="C10" s="101">
        <f t="shared" si="1"/>
        <v>8</v>
      </c>
      <c r="D10" s="101">
        <f t="shared" si="1"/>
        <v>0</v>
      </c>
      <c r="E10" s="101">
        <f t="shared" si="1"/>
        <v>8</v>
      </c>
      <c r="F10" s="101">
        <f t="shared" si="1"/>
        <v>0</v>
      </c>
      <c r="G10" s="101">
        <f t="shared" si="1"/>
        <v>1730.3773537728875</v>
      </c>
      <c r="H10" s="101">
        <f t="shared" si="1"/>
        <v>751.7785166739903</v>
      </c>
      <c r="I10" s="101">
        <f t="shared" si="1"/>
        <v>596.7322853809574</v>
      </c>
      <c r="J10" s="101">
        <f t="shared" si="1"/>
        <v>3078.8881558278354</v>
      </c>
      <c r="K10" s="101"/>
      <c r="L10" s="101">
        <v>3619.1845156097206</v>
      </c>
      <c r="M10" s="101">
        <v>432.28844380581785</v>
      </c>
      <c r="N10" s="101">
        <v>24.076824718298713</v>
      </c>
      <c r="O10" s="101">
        <f t="shared" si="0"/>
        <v>4075.549784133837</v>
      </c>
    </row>
    <row r="11" spans="1:15" s="14" customFormat="1" ht="9.75" customHeight="1">
      <c r="A11" s="102" t="s">
        <v>34</v>
      </c>
      <c r="B11" s="103">
        <v>0</v>
      </c>
      <c r="C11" s="103">
        <v>0</v>
      </c>
      <c r="D11" s="103">
        <v>0</v>
      </c>
      <c r="E11" s="103">
        <f aca="true" t="shared" si="2" ref="E11:E28">SUM(B11:D11)</f>
        <v>0</v>
      </c>
      <c r="F11" s="103"/>
      <c r="G11" s="103">
        <v>1501.3773537728875</v>
      </c>
      <c r="H11" s="103">
        <v>751.7785166739903</v>
      </c>
      <c r="I11" s="103">
        <v>574.7322853809574</v>
      </c>
      <c r="J11" s="103">
        <f aca="true" t="shared" si="3" ref="J11:J28">SUM(G11:I11)</f>
        <v>2827.8881558278354</v>
      </c>
      <c r="K11" s="103"/>
      <c r="L11" s="103">
        <v>180.86289991014476</v>
      </c>
      <c r="M11" s="103">
        <v>76.26874181499056</v>
      </c>
      <c r="N11" s="103">
        <v>93.97863160191467</v>
      </c>
      <c r="O11" s="103">
        <f t="shared" si="0"/>
        <v>351.11027332705</v>
      </c>
    </row>
    <row r="12" spans="1:15" s="14" customFormat="1" ht="9.75" customHeight="1">
      <c r="A12" s="102" t="s">
        <v>11</v>
      </c>
      <c r="B12" s="103">
        <v>0</v>
      </c>
      <c r="C12" s="103">
        <v>8</v>
      </c>
      <c r="D12" s="103">
        <v>0</v>
      </c>
      <c r="E12" s="103">
        <f t="shared" si="2"/>
        <v>8</v>
      </c>
      <c r="F12" s="103"/>
      <c r="G12" s="103">
        <v>229</v>
      </c>
      <c r="H12" s="103">
        <v>0</v>
      </c>
      <c r="I12" s="103">
        <v>22</v>
      </c>
      <c r="J12" s="103">
        <f t="shared" si="3"/>
        <v>251</v>
      </c>
      <c r="K12" s="103"/>
      <c r="L12" s="103">
        <v>3307</v>
      </c>
      <c r="M12" s="103">
        <v>395</v>
      </c>
      <c r="N12" s="103">
        <v>22</v>
      </c>
      <c r="O12" s="103">
        <f t="shared" si="0"/>
        <v>3724</v>
      </c>
    </row>
    <row r="13" spans="1:15" ht="9.75" customHeight="1">
      <c r="A13" s="100" t="s">
        <v>12</v>
      </c>
      <c r="B13" s="101">
        <v>44</v>
      </c>
      <c r="C13" s="101">
        <v>31</v>
      </c>
      <c r="D13" s="101">
        <v>0</v>
      </c>
      <c r="E13" s="101">
        <f t="shared" si="2"/>
        <v>75</v>
      </c>
      <c r="F13" s="101"/>
      <c r="G13" s="101">
        <v>448</v>
      </c>
      <c r="H13" s="101">
        <v>0</v>
      </c>
      <c r="I13" s="101">
        <v>309</v>
      </c>
      <c r="J13" s="101">
        <f t="shared" si="3"/>
        <v>757</v>
      </c>
      <c r="K13" s="101"/>
      <c r="L13" s="101">
        <v>147</v>
      </c>
      <c r="M13" s="101">
        <v>25</v>
      </c>
      <c r="N13" s="101">
        <v>104</v>
      </c>
      <c r="O13" s="101">
        <f t="shared" si="0"/>
        <v>276</v>
      </c>
    </row>
    <row r="14" spans="1:15" ht="9.75" customHeight="1">
      <c r="A14" s="100" t="s">
        <v>13</v>
      </c>
      <c r="B14" s="101">
        <v>668.7123287671233</v>
      </c>
      <c r="C14" s="101">
        <v>628.7228871797206</v>
      </c>
      <c r="D14" s="101">
        <v>1043.0579347380876</v>
      </c>
      <c r="E14" s="101">
        <f t="shared" si="2"/>
        <v>2340.4931506849316</v>
      </c>
      <c r="F14" s="101"/>
      <c r="G14" s="101">
        <v>4541.316833521789</v>
      </c>
      <c r="H14" s="101">
        <v>844.5466778422386</v>
      </c>
      <c r="I14" s="101">
        <v>784.4365940100508</v>
      </c>
      <c r="J14" s="101">
        <f t="shared" si="3"/>
        <v>6170.300105374078</v>
      </c>
      <c r="K14" s="101"/>
      <c r="L14" s="101">
        <v>480.9303493723964</v>
      </c>
      <c r="M14" s="101">
        <v>24.046517468619818</v>
      </c>
      <c r="N14" s="101">
        <v>75.14536708943693</v>
      </c>
      <c r="O14" s="101">
        <f t="shared" si="0"/>
        <v>580.1222339304531</v>
      </c>
    </row>
    <row r="15" spans="1:15" ht="9.75" customHeight="1">
      <c r="A15" s="100" t="s">
        <v>14</v>
      </c>
      <c r="B15" s="101">
        <v>1289.4485294693789</v>
      </c>
      <c r="C15" s="101">
        <v>1047.8054637394714</v>
      </c>
      <c r="D15" s="101">
        <v>889.4521355590214</v>
      </c>
      <c r="E15" s="101">
        <f t="shared" si="2"/>
        <v>3226.7061287678716</v>
      </c>
      <c r="F15" s="101"/>
      <c r="G15" s="101">
        <v>1795.1653622961016</v>
      </c>
      <c r="H15" s="101">
        <v>1778.891908586902</v>
      </c>
      <c r="I15" s="101">
        <v>1575.4737372219047</v>
      </c>
      <c r="J15" s="101">
        <f t="shared" si="3"/>
        <v>5149.531008104908</v>
      </c>
      <c r="K15" s="101"/>
      <c r="L15" s="101">
        <v>564.1326305628172</v>
      </c>
      <c r="M15" s="101">
        <v>67.47468718496441</v>
      </c>
      <c r="N15" s="101">
        <v>378.300705200948</v>
      </c>
      <c r="O15" s="101">
        <f t="shared" si="0"/>
        <v>1009.9080229487297</v>
      </c>
    </row>
    <row r="16" spans="1:15" ht="9.75" customHeight="1">
      <c r="A16" s="100" t="s">
        <v>15</v>
      </c>
      <c r="B16" s="101">
        <v>1570</v>
      </c>
      <c r="C16" s="101">
        <v>2520</v>
      </c>
      <c r="D16" s="101">
        <v>3034</v>
      </c>
      <c r="E16" s="101">
        <f t="shared" si="2"/>
        <v>7124</v>
      </c>
      <c r="F16" s="101"/>
      <c r="G16" s="101">
        <v>9301.622015649034</v>
      </c>
      <c r="H16" s="101">
        <v>2247.150270848659</v>
      </c>
      <c r="I16" s="101">
        <v>3405.2277135023073</v>
      </c>
      <c r="J16" s="101">
        <f t="shared" si="3"/>
        <v>14954</v>
      </c>
      <c r="K16" s="101"/>
      <c r="L16" s="101">
        <v>1104</v>
      </c>
      <c r="M16" s="101">
        <v>309</v>
      </c>
      <c r="N16" s="101">
        <v>308</v>
      </c>
      <c r="O16" s="101">
        <f t="shared" si="0"/>
        <v>1721</v>
      </c>
    </row>
    <row r="17" spans="1:15" ht="9.75" customHeight="1">
      <c r="A17" s="100" t="s">
        <v>16</v>
      </c>
      <c r="B17" s="101">
        <v>848.447770700637</v>
      </c>
      <c r="C17" s="101">
        <v>2216.98025477707</v>
      </c>
      <c r="D17" s="101">
        <v>260.571974522293</v>
      </c>
      <c r="E17" s="101">
        <f t="shared" si="2"/>
        <v>3326</v>
      </c>
      <c r="F17" s="101"/>
      <c r="G17" s="101">
        <v>584.5635305528613</v>
      </c>
      <c r="H17" s="101">
        <v>463.4675072744908</v>
      </c>
      <c r="I17" s="101">
        <v>86.96896217264792</v>
      </c>
      <c r="J17" s="101">
        <f t="shared" si="3"/>
        <v>1135</v>
      </c>
      <c r="K17" s="101"/>
      <c r="L17" s="101">
        <v>4020.6341463414633</v>
      </c>
      <c r="M17" s="101">
        <v>2487.3414634146343</v>
      </c>
      <c r="N17" s="101">
        <v>2509.0243902439024</v>
      </c>
      <c r="O17" s="101">
        <f t="shared" si="0"/>
        <v>9017</v>
      </c>
    </row>
    <row r="18" spans="1:15" ht="9.75" customHeight="1">
      <c r="A18" s="100" t="s">
        <v>17</v>
      </c>
      <c r="B18" s="101">
        <v>265</v>
      </c>
      <c r="C18" s="101">
        <v>193</v>
      </c>
      <c r="D18" s="101">
        <v>141</v>
      </c>
      <c r="E18" s="101">
        <f t="shared" si="2"/>
        <v>599</v>
      </c>
      <c r="F18" s="101"/>
      <c r="G18" s="101">
        <v>755</v>
      </c>
      <c r="H18" s="101">
        <v>461</v>
      </c>
      <c r="I18" s="101">
        <v>308</v>
      </c>
      <c r="J18" s="101">
        <f t="shared" si="3"/>
        <v>1524</v>
      </c>
      <c r="K18" s="101"/>
      <c r="L18" s="101">
        <v>136</v>
      </c>
      <c r="M18" s="101">
        <v>17</v>
      </c>
      <c r="N18" s="101">
        <v>0</v>
      </c>
      <c r="O18" s="101">
        <f t="shared" si="0"/>
        <v>153</v>
      </c>
    </row>
    <row r="19" spans="1:15" ht="9.75" customHeight="1">
      <c r="A19" s="100" t="s">
        <v>18</v>
      </c>
      <c r="B19" s="101">
        <v>1321.9072599531617</v>
      </c>
      <c r="C19" s="101">
        <v>621.7142857142857</v>
      </c>
      <c r="D19" s="101">
        <v>232.3784543325527</v>
      </c>
      <c r="E19" s="101">
        <f t="shared" si="2"/>
        <v>2176</v>
      </c>
      <c r="F19" s="101"/>
      <c r="G19" s="101">
        <v>2350.7125813449024</v>
      </c>
      <c r="H19" s="101">
        <v>250.89045553145337</v>
      </c>
      <c r="I19" s="101">
        <v>185.39696312364424</v>
      </c>
      <c r="J19" s="101">
        <f t="shared" si="3"/>
        <v>2787</v>
      </c>
      <c r="K19" s="101"/>
      <c r="L19" s="101">
        <v>365.63922942206653</v>
      </c>
      <c r="M19" s="101">
        <v>7.012259194395797</v>
      </c>
      <c r="N19" s="101">
        <v>199.34851138353764</v>
      </c>
      <c r="O19" s="101">
        <f t="shared" si="0"/>
        <v>572</v>
      </c>
    </row>
    <row r="20" spans="1:15" ht="9.75" customHeight="1">
      <c r="A20" s="100" t="s">
        <v>19</v>
      </c>
      <c r="B20" s="101">
        <v>1651.0539058970915</v>
      </c>
      <c r="C20" s="101">
        <v>3672.1899011699597</v>
      </c>
      <c r="D20" s="101">
        <v>915.1313556770648</v>
      </c>
      <c r="E20" s="101">
        <f t="shared" si="2"/>
        <v>6238.375162744116</v>
      </c>
      <c r="F20" s="101"/>
      <c r="G20" s="101">
        <v>170.9828743114672</v>
      </c>
      <c r="H20" s="101">
        <v>313.9685528292439</v>
      </c>
      <c r="I20" s="101">
        <v>74.99248873309965</v>
      </c>
      <c r="J20" s="101">
        <f t="shared" si="3"/>
        <v>559.9439158738107</v>
      </c>
      <c r="K20" s="101"/>
      <c r="L20" s="101">
        <v>31.013321890626084</v>
      </c>
      <c r="M20" s="101">
        <v>451.19381202168915</v>
      </c>
      <c r="N20" s="101">
        <v>1405.6037824622467</v>
      </c>
      <c r="O20" s="101">
        <f t="shared" si="0"/>
        <v>1887.8109163745619</v>
      </c>
    </row>
    <row r="21" spans="1:15" ht="9.75" customHeight="1">
      <c r="A21" s="100" t="s">
        <v>20</v>
      </c>
      <c r="B21" s="101">
        <v>586.1821006836544</v>
      </c>
      <c r="C21" s="101">
        <v>410.12740832815416</v>
      </c>
      <c r="D21" s="101">
        <v>0</v>
      </c>
      <c r="E21" s="101">
        <f t="shared" si="2"/>
        <v>996.3095090118086</v>
      </c>
      <c r="F21" s="101"/>
      <c r="G21" s="101">
        <v>257.07986326911123</v>
      </c>
      <c r="H21" s="101">
        <v>876.272218769422</v>
      </c>
      <c r="I21" s="101">
        <v>58.01802361715351</v>
      </c>
      <c r="J21" s="101">
        <f t="shared" si="3"/>
        <v>1191.3701056556868</v>
      </c>
      <c r="K21" s="101"/>
      <c r="L21" s="101">
        <v>117.23954610783095</v>
      </c>
      <c r="M21" s="101">
        <v>107.21907208152061</v>
      </c>
      <c r="N21" s="101">
        <v>352.72068572612386</v>
      </c>
      <c r="O21" s="101">
        <f t="shared" si="0"/>
        <v>577.1793039154754</v>
      </c>
    </row>
    <row r="22" spans="1:15" ht="9.75" customHeight="1">
      <c r="A22" s="100" t="s">
        <v>21</v>
      </c>
      <c r="B22" s="101">
        <v>0</v>
      </c>
      <c r="C22" s="101">
        <v>348</v>
      </c>
      <c r="D22" s="101">
        <v>0</v>
      </c>
      <c r="E22" s="101">
        <f t="shared" si="2"/>
        <v>348</v>
      </c>
      <c r="F22" s="101"/>
      <c r="G22" s="101">
        <v>43</v>
      </c>
      <c r="H22" s="101">
        <v>307</v>
      </c>
      <c r="I22" s="101">
        <v>113</v>
      </c>
      <c r="J22" s="101">
        <f t="shared" si="3"/>
        <v>463</v>
      </c>
      <c r="K22" s="101"/>
      <c r="L22" s="101">
        <v>0</v>
      </c>
      <c r="M22" s="101">
        <v>20</v>
      </c>
      <c r="N22" s="101">
        <v>0</v>
      </c>
      <c r="O22" s="101">
        <f t="shared" si="0"/>
        <v>20</v>
      </c>
    </row>
    <row r="23" spans="1:15" ht="9.75" customHeight="1">
      <c r="A23" s="100" t="s">
        <v>22</v>
      </c>
      <c r="B23" s="101">
        <v>678.0049603174602</v>
      </c>
      <c r="C23" s="101">
        <v>1390.2850529100529</v>
      </c>
      <c r="D23" s="101">
        <v>707.995701058201</v>
      </c>
      <c r="E23" s="101">
        <f t="shared" si="2"/>
        <v>2776.285714285714</v>
      </c>
      <c r="F23" s="101"/>
      <c r="G23" s="101">
        <v>20.081632653061224</v>
      </c>
      <c r="H23" s="101">
        <v>69.28163265306122</v>
      </c>
      <c r="I23" s="101">
        <v>361.46938775510205</v>
      </c>
      <c r="J23" s="101">
        <f t="shared" si="3"/>
        <v>450.8326530612245</v>
      </c>
      <c r="K23" s="101"/>
      <c r="L23" s="101">
        <v>129.5265306122449</v>
      </c>
      <c r="M23" s="101">
        <v>0</v>
      </c>
      <c r="N23" s="101">
        <v>123.50204081632654</v>
      </c>
      <c r="O23" s="101">
        <f t="shared" si="0"/>
        <v>253.02857142857144</v>
      </c>
    </row>
    <row r="24" spans="1:15" ht="9.75" customHeight="1">
      <c r="A24" s="100" t="s">
        <v>23</v>
      </c>
      <c r="B24" s="101">
        <v>561.2973750791328</v>
      </c>
      <c r="C24" s="101">
        <v>1596.189410381284</v>
      </c>
      <c r="D24" s="101">
        <v>369.383199041047</v>
      </c>
      <c r="E24" s="101">
        <f t="shared" si="2"/>
        <v>2526.869984501464</v>
      </c>
      <c r="F24" s="101"/>
      <c r="G24" s="101">
        <v>287.62152106107044</v>
      </c>
      <c r="H24" s="101">
        <v>1115.30935145264</v>
      </c>
      <c r="I24" s="101">
        <v>620.7658727936772</v>
      </c>
      <c r="J24" s="101">
        <f t="shared" si="3"/>
        <v>2023.6967453073876</v>
      </c>
      <c r="K24" s="101"/>
      <c r="L24" s="101">
        <v>61.02100912691579</v>
      </c>
      <c r="M24" s="101">
        <v>315.1084897537455</v>
      </c>
      <c r="N24" s="101">
        <v>0</v>
      </c>
      <c r="O24" s="101">
        <f t="shared" si="0"/>
        <v>376.1294988806613</v>
      </c>
    </row>
    <row r="25" spans="1:15" ht="9.75" customHeight="1">
      <c r="A25" s="100" t="s">
        <v>24</v>
      </c>
      <c r="B25" s="101">
        <v>194.58966565349544</v>
      </c>
      <c r="C25" s="101">
        <v>124.37689969604864</v>
      </c>
      <c r="D25" s="101">
        <v>11.033434650455927</v>
      </c>
      <c r="E25" s="101">
        <f t="shared" si="2"/>
        <v>330.00000000000006</v>
      </c>
      <c r="F25" s="101"/>
      <c r="G25" s="101">
        <v>160</v>
      </c>
      <c r="H25" s="101">
        <v>31</v>
      </c>
      <c r="I25" s="101">
        <v>44</v>
      </c>
      <c r="J25" s="101">
        <f t="shared" si="3"/>
        <v>235</v>
      </c>
      <c r="K25" s="101"/>
      <c r="L25" s="101">
        <v>0</v>
      </c>
      <c r="M25" s="101">
        <v>0</v>
      </c>
      <c r="N25" s="101">
        <v>0</v>
      </c>
      <c r="O25" s="101">
        <f t="shared" si="0"/>
        <v>0</v>
      </c>
    </row>
    <row r="26" spans="1:15" ht="9.75" customHeight="1">
      <c r="A26" s="100" t="s">
        <v>25</v>
      </c>
      <c r="B26" s="101">
        <v>160.08230452674897</v>
      </c>
      <c r="C26" s="101">
        <v>496.2551440329218</v>
      </c>
      <c r="D26" s="101">
        <v>51.026234567901234</v>
      </c>
      <c r="E26" s="101">
        <f t="shared" si="2"/>
        <v>707.363683127572</v>
      </c>
      <c r="F26" s="101"/>
      <c r="G26" s="101">
        <v>49.02520576131687</v>
      </c>
      <c r="H26" s="101">
        <v>688.3539094650206</v>
      </c>
      <c r="I26" s="101">
        <v>53.02726337448559</v>
      </c>
      <c r="J26" s="101">
        <f t="shared" si="3"/>
        <v>790.4063786008231</v>
      </c>
      <c r="K26" s="101"/>
      <c r="L26" s="101">
        <v>0</v>
      </c>
      <c r="M26" s="101">
        <v>243.125</v>
      </c>
      <c r="N26" s="101">
        <v>53.02726337448559</v>
      </c>
      <c r="O26" s="101">
        <f t="shared" si="0"/>
        <v>296.1522633744856</v>
      </c>
    </row>
    <row r="27" spans="1:15" ht="9.75" customHeight="1">
      <c r="A27" s="100" t="s">
        <v>26</v>
      </c>
      <c r="B27" s="101">
        <v>1772.8633020041818</v>
      </c>
      <c r="C27" s="101">
        <v>2068.692696855893</v>
      </c>
      <c r="D27" s="101">
        <v>426.83955542889714</v>
      </c>
      <c r="E27" s="101">
        <f t="shared" si="2"/>
        <v>4268.395554288972</v>
      </c>
      <c r="F27" s="101"/>
      <c r="G27" s="101">
        <v>342.6081614992192</v>
      </c>
      <c r="H27" s="101">
        <v>1141.2229604868357</v>
      </c>
      <c r="I27" s="101">
        <v>261.78158818778365</v>
      </c>
      <c r="J27" s="101">
        <f t="shared" si="3"/>
        <v>1745.6127101738387</v>
      </c>
      <c r="K27" s="101"/>
      <c r="L27" s="101">
        <v>147.95113416965646</v>
      </c>
      <c r="M27" s="101">
        <v>0</v>
      </c>
      <c r="N27" s="101">
        <v>5.0668196633444</v>
      </c>
      <c r="O27" s="101">
        <f t="shared" si="0"/>
        <v>153.01795383300086</v>
      </c>
    </row>
    <row r="28" spans="1:15" ht="9.75" customHeight="1">
      <c r="A28" s="100" t="s">
        <v>27</v>
      </c>
      <c r="B28" s="101">
        <v>440.80089674893804</v>
      </c>
      <c r="C28" s="101">
        <v>796.6401694079448</v>
      </c>
      <c r="D28" s="101">
        <v>209.90518892806574</v>
      </c>
      <c r="E28" s="101">
        <f t="shared" si="2"/>
        <v>1447.3462550849486</v>
      </c>
      <c r="F28" s="101"/>
      <c r="G28" s="101">
        <v>212.38414293690676</v>
      </c>
      <c r="H28" s="101">
        <v>447.5237297599106</v>
      </c>
      <c r="I28" s="101">
        <v>16.253888490069393</v>
      </c>
      <c r="J28" s="101">
        <f t="shared" si="3"/>
        <v>676.1617611868867</v>
      </c>
      <c r="K28" s="101"/>
      <c r="L28" s="101">
        <v>0</v>
      </c>
      <c r="M28" s="101">
        <v>30.007178750897342</v>
      </c>
      <c r="N28" s="101">
        <v>0</v>
      </c>
      <c r="O28" s="101">
        <f t="shared" si="0"/>
        <v>30.007178750897342</v>
      </c>
    </row>
    <row r="29" spans="1:15" ht="9.75" customHeight="1">
      <c r="A29" s="104" t="s">
        <v>28</v>
      </c>
      <c r="B29" s="18">
        <f>SUM(B7:B10,B13:B16)</f>
        <v>15405.519198370466</v>
      </c>
      <c r="C29" s="18">
        <f>SUM(C7:C10,C13:C16)</f>
        <v>12832.164033223627</v>
      </c>
      <c r="D29" s="18">
        <f>SUM(D7:D10,D13:D16)</f>
        <v>8870.51604785871</v>
      </c>
      <c r="E29" s="18">
        <f>SUM(E7:E10,E13:E16)</f>
        <v>37108.199279452805</v>
      </c>
      <c r="F29" s="105"/>
      <c r="G29" s="18">
        <f>SUM(G7:G10,G13:G16)</f>
        <v>24378.30018234493</v>
      </c>
      <c r="H29" s="18">
        <f>SUM(H7:H10,H13:H16)</f>
        <v>9191.114646959833</v>
      </c>
      <c r="I29" s="18">
        <f>SUM(I7:I10,I13:I16)</f>
        <v>8438.304440002059</v>
      </c>
      <c r="J29" s="18">
        <f>SUM(J7:J10,J13:J16)</f>
        <v>42007.71926930682</v>
      </c>
      <c r="K29" s="105"/>
      <c r="L29" s="18">
        <f>SUM(L7:L10,L13:L16)</f>
        <v>33090.90802648799</v>
      </c>
      <c r="M29" s="18">
        <f>SUM(M7:M10,M13:M16)</f>
        <v>14005.357871435363</v>
      </c>
      <c r="N29" s="18">
        <f>SUM(N7:N10,N13:N16)</f>
        <v>4190.31414308967</v>
      </c>
      <c r="O29" s="18">
        <f>SUM(O7:O10,O13:O16)</f>
        <v>51286.58004101302</v>
      </c>
    </row>
    <row r="30" spans="1:15" ht="9.75" customHeight="1">
      <c r="A30" s="104" t="s">
        <v>29</v>
      </c>
      <c r="B30" s="18">
        <f>SUM(B17:B20)</f>
        <v>4086.40893655089</v>
      </c>
      <c r="C30" s="18">
        <f>SUM(C17:C20)</f>
        <v>6703.884441661316</v>
      </c>
      <c r="D30" s="18">
        <f>SUM(D17:D20)</f>
        <v>1549.0817845319104</v>
      </c>
      <c r="E30" s="18">
        <f>SUM(E17:E20)</f>
        <v>12339.375162744116</v>
      </c>
      <c r="F30" s="105"/>
      <c r="G30" s="18">
        <f>SUM(G17:G20)</f>
        <v>3861.258986209231</v>
      </c>
      <c r="H30" s="18">
        <f>SUM(H17:H20)</f>
        <v>1489.3265156351881</v>
      </c>
      <c r="I30" s="18">
        <f>SUM(I17:I20)</f>
        <v>655.3584140293918</v>
      </c>
      <c r="J30" s="18">
        <f>SUM(J17:J20)</f>
        <v>6005.9439158738105</v>
      </c>
      <c r="K30" s="105"/>
      <c r="L30" s="18">
        <f>SUM(L17:L20)</f>
        <v>4553.286697654155</v>
      </c>
      <c r="M30" s="18">
        <f>SUM(M17:M20)</f>
        <v>2962.5475346307194</v>
      </c>
      <c r="N30" s="18">
        <f>SUM(N17:N20)</f>
        <v>4113.976684089686</v>
      </c>
      <c r="O30" s="18">
        <f>SUM(O17:O20)</f>
        <v>11629.810916374561</v>
      </c>
    </row>
    <row r="31" spans="1:15" ht="9.75" customHeight="1">
      <c r="A31" s="104" t="s">
        <v>30</v>
      </c>
      <c r="B31" s="18">
        <f>SUM(B21:B28)</f>
        <v>4393.820605013611</v>
      </c>
      <c r="C31" s="18">
        <f>SUM(C21:C28)</f>
        <v>7230.5667816123</v>
      </c>
      <c r="D31" s="18">
        <f>SUM(D21:D28)</f>
        <v>1776.1833136745681</v>
      </c>
      <c r="E31" s="18">
        <f>SUM(E21:E28)</f>
        <v>13400.570700300479</v>
      </c>
      <c r="F31" s="105"/>
      <c r="G31" s="18">
        <f>SUM(G21:G28)</f>
        <v>1371.8005271806858</v>
      </c>
      <c r="H31" s="18">
        <f>SUM(H21:H28)</f>
        <v>4675.96380258689</v>
      </c>
      <c r="I31" s="18">
        <f>SUM(I21:I28)</f>
        <v>1528.3160242182712</v>
      </c>
      <c r="J31" s="18">
        <f>SUM(J21:J28)</f>
        <v>7576.080353985847</v>
      </c>
      <c r="K31" s="105"/>
      <c r="L31" s="18">
        <f>SUM(L21:L28)</f>
        <v>455.73822001664803</v>
      </c>
      <c r="M31" s="18">
        <f>SUM(M21:M28)</f>
        <v>715.4597405861634</v>
      </c>
      <c r="N31" s="18">
        <f>SUM(N21:N28)</f>
        <v>534.3168095802804</v>
      </c>
      <c r="O31" s="18">
        <f>SUM(O21:O28)</f>
        <v>1705.5147701830917</v>
      </c>
    </row>
    <row r="32" spans="1:15" ht="9.75" customHeight="1">
      <c r="A32" s="104" t="s">
        <v>84</v>
      </c>
      <c r="B32" s="22">
        <f>SUM(B29:B31)</f>
        <v>23885.748739934967</v>
      </c>
      <c r="C32" s="22">
        <f>SUM(C29:C31)</f>
        <v>26766.61525649724</v>
      </c>
      <c r="D32" s="22">
        <f>SUM(D29:D31)</f>
        <v>12195.781146065188</v>
      </c>
      <c r="E32" s="22">
        <f>SUM(E29:E31)</f>
        <v>62848.1451424974</v>
      </c>
      <c r="F32" s="105"/>
      <c r="G32" s="22">
        <f>SUM(G29:G31)</f>
        <v>29611.35969573485</v>
      </c>
      <c r="H32" s="22">
        <f>SUM(H29:H31)</f>
        <v>15356.404965181911</v>
      </c>
      <c r="I32" s="22">
        <f>SUM(I29:I31)</f>
        <v>10621.978878249722</v>
      </c>
      <c r="J32" s="22">
        <f>SUM(J29:J31)</f>
        <v>55589.74353916648</v>
      </c>
      <c r="K32" s="105"/>
      <c r="L32" s="22">
        <f>SUM(L29:L31)</f>
        <v>38099.93294415879</v>
      </c>
      <c r="M32" s="22">
        <f>SUM(M29:M31)</f>
        <v>17683.365146652246</v>
      </c>
      <c r="N32" s="22">
        <f>SUM(N29:N31)</f>
        <v>8838.607636759638</v>
      </c>
      <c r="O32" s="22">
        <f>SUM(O29:O31)</f>
        <v>64621.90572757067</v>
      </c>
    </row>
    <row r="33" spans="1:15" ht="9">
      <c r="A33" s="110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24.75" customHeight="1">
      <c r="A34" s="171" t="s">
        <v>0</v>
      </c>
      <c r="B34" s="17"/>
      <c r="C34" s="17"/>
      <c r="D34" s="17"/>
      <c r="E34" s="17"/>
      <c r="F34" s="114"/>
      <c r="G34" s="173" t="s">
        <v>61</v>
      </c>
      <c r="H34" s="173"/>
      <c r="I34" s="173"/>
      <c r="J34" s="173"/>
      <c r="K34" s="113"/>
      <c r="L34" s="173" t="s">
        <v>62</v>
      </c>
      <c r="M34" s="173"/>
      <c r="N34" s="173"/>
      <c r="O34" s="173"/>
    </row>
    <row r="35" spans="1:15" ht="24.75" customHeight="1">
      <c r="A35" s="172"/>
      <c r="B35" s="25"/>
      <c r="C35" s="25"/>
      <c r="D35" s="25"/>
      <c r="E35" s="25"/>
      <c r="F35" s="25"/>
      <c r="G35" s="135" t="s">
        <v>58</v>
      </c>
      <c r="H35" s="135" t="s">
        <v>59</v>
      </c>
      <c r="I35" s="136" t="s">
        <v>60</v>
      </c>
      <c r="J35" s="136" t="s">
        <v>5</v>
      </c>
      <c r="K35" s="7"/>
      <c r="L35" s="135" t="s">
        <v>58</v>
      </c>
      <c r="M35" s="135" t="s">
        <v>59</v>
      </c>
      <c r="N35" s="136" t="s">
        <v>60</v>
      </c>
      <c r="O35" s="136" t="s">
        <v>5</v>
      </c>
    </row>
    <row r="36" spans="2:6" ht="9">
      <c r="B36" s="17"/>
      <c r="C36" s="17"/>
      <c r="D36" s="17"/>
      <c r="E36" s="17"/>
      <c r="F36" s="17"/>
    </row>
    <row r="37" spans="1:15" ht="9.75" customHeight="1">
      <c r="A37" s="100" t="s">
        <v>6</v>
      </c>
      <c r="B37" s="17"/>
      <c r="C37" s="17"/>
      <c r="D37" s="17"/>
      <c r="E37" s="17"/>
      <c r="F37" s="17"/>
      <c r="G37" s="101">
        <v>735.4490106544902</v>
      </c>
      <c r="H37" s="101">
        <v>89.92389649923896</v>
      </c>
      <c r="I37" s="101">
        <v>229.62709284627093</v>
      </c>
      <c r="J37" s="101">
        <f aca="true" t="shared" si="4" ref="J37:J58">SUM(G37:I37)</f>
        <v>1055</v>
      </c>
      <c r="K37" s="101"/>
      <c r="L37" s="101">
        <f aca="true" t="shared" si="5" ref="L37:L58">B7+G7+L7+G37</f>
        <v>17483.990772807945</v>
      </c>
      <c r="M37" s="101">
        <f aca="true" t="shared" si="6" ref="M37:M58">C7+H7+M7+H37</f>
        <v>10349.98129062119</v>
      </c>
      <c r="N37" s="101">
        <f aca="true" t="shared" si="7" ref="N37:N58">D7+I7+N7+I37</f>
        <v>6241.027936570867</v>
      </c>
      <c r="O37" s="101">
        <f aca="true" t="shared" si="8" ref="O37:O58">SUM(L37:N37)</f>
        <v>34075</v>
      </c>
    </row>
    <row r="38" spans="1:15" ht="9.75" customHeight="1">
      <c r="A38" s="9" t="s">
        <v>85</v>
      </c>
      <c r="B38" s="17"/>
      <c r="C38" s="17"/>
      <c r="D38" s="17"/>
      <c r="E38" s="17"/>
      <c r="F38" s="17"/>
      <c r="G38" s="101">
        <v>56</v>
      </c>
      <c r="H38" s="101">
        <v>28</v>
      </c>
      <c r="I38" s="101">
        <v>0</v>
      </c>
      <c r="J38" s="101">
        <f t="shared" si="4"/>
        <v>84</v>
      </c>
      <c r="K38" s="101"/>
      <c r="L38" s="101">
        <f t="shared" si="5"/>
        <v>607.4331797235022</v>
      </c>
      <c r="M38" s="101">
        <f t="shared" si="6"/>
        <v>366.6067588325653</v>
      </c>
      <c r="N38" s="101">
        <f t="shared" si="7"/>
        <v>25.96006144393241</v>
      </c>
      <c r="O38" s="101">
        <f t="shared" si="8"/>
        <v>999.9999999999999</v>
      </c>
    </row>
    <row r="39" spans="1:15" ht="9.75" customHeight="1">
      <c r="A39" s="100" t="s">
        <v>8</v>
      </c>
      <c r="B39" s="17"/>
      <c r="C39" s="17"/>
      <c r="D39" s="17"/>
      <c r="E39" s="17"/>
      <c r="F39" s="17"/>
      <c r="G39" s="101">
        <v>900.2863247863248</v>
      </c>
      <c r="H39" s="101">
        <v>1345.820512820513</v>
      </c>
      <c r="I39" s="101">
        <v>629.8931623931624</v>
      </c>
      <c r="J39" s="101">
        <f t="shared" si="4"/>
        <v>2876</v>
      </c>
      <c r="K39" s="101"/>
      <c r="L39" s="101">
        <f t="shared" si="5"/>
        <v>29171.1488710915</v>
      </c>
      <c r="M39" s="101">
        <f t="shared" si="6"/>
        <v>16060.087538154437</v>
      </c>
      <c r="N39" s="101">
        <f t="shared" si="7"/>
        <v>3564.7635907540616</v>
      </c>
      <c r="O39" s="101">
        <f t="shared" si="8"/>
        <v>48796</v>
      </c>
    </row>
    <row r="40" spans="1:15" ht="9.75" customHeight="1">
      <c r="A40" s="100" t="s">
        <v>9</v>
      </c>
      <c r="B40" s="17"/>
      <c r="C40" s="17"/>
      <c r="D40" s="17"/>
      <c r="E40" s="17"/>
      <c r="F40" s="17"/>
      <c r="G40" s="101">
        <v>216.0291419320022</v>
      </c>
      <c r="H40" s="101">
        <v>35.00472207231517</v>
      </c>
      <c r="I40" s="101">
        <v>0</v>
      </c>
      <c r="J40" s="101">
        <f t="shared" si="4"/>
        <v>251.03386400431737</v>
      </c>
      <c r="K40" s="101"/>
      <c r="L40" s="101">
        <f t="shared" si="5"/>
        <v>5565.59101131461</v>
      </c>
      <c r="M40" s="101">
        <f t="shared" si="6"/>
        <v>1227.0716825521233</v>
      </c>
      <c r="N40" s="101">
        <f t="shared" si="7"/>
        <v>620.809110099256</v>
      </c>
      <c r="O40" s="101">
        <f t="shared" si="8"/>
        <v>7413.471803965989</v>
      </c>
    </row>
    <row r="41" spans="1:15" s="14" customFormat="1" ht="9.75" customHeight="1">
      <c r="A41" s="102" t="s">
        <v>34</v>
      </c>
      <c r="B41" s="115"/>
      <c r="C41" s="115"/>
      <c r="D41" s="115"/>
      <c r="E41" s="115"/>
      <c r="F41" s="115"/>
      <c r="G41" s="103">
        <v>4.001256676091725</v>
      </c>
      <c r="H41" s="103">
        <v>1.0003141690229314</v>
      </c>
      <c r="I41" s="103">
        <v>0</v>
      </c>
      <c r="J41" s="103">
        <f t="shared" si="4"/>
        <v>5.0015708451146565</v>
      </c>
      <c r="K41" s="103"/>
      <c r="L41" s="103">
        <f t="shared" si="5"/>
        <v>1686.241510359124</v>
      </c>
      <c r="M41" s="103">
        <f t="shared" si="6"/>
        <v>829.0475726580038</v>
      </c>
      <c r="N41" s="103">
        <f t="shared" si="7"/>
        <v>668.710916982872</v>
      </c>
      <c r="O41" s="103">
        <f t="shared" si="8"/>
        <v>3184</v>
      </c>
    </row>
    <row r="42" spans="1:15" s="14" customFormat="1" ht="9.75" customHeight="1">
      <c r="A42" s="102" t="s">
        <v>11</v>
      </c>
      <c r="B42" s="115"/>
      <c r="C42" s="115"/>
      <c r="D42" s="115"/>
      <c r="E42" s="115"/>
      <c r="F42" s="115"/>
      <c r="G42" s="103">
        <v>212</v>
      </c>
      <c r="H42" s="103">
        <v>34</v>
      </c>
      <c r="I42" s="103">
        <v>0</v>
      </c>
      <c r="J42" s="103">
        <f t="shared" si="4"/>
        <v>246</v>
      </c>
      <c r="K42" s="103"/>
      <c r="L42" s="103">
        <f t="shared" si="5"/>
        <v>3748</v>
      </c>
      <c r="M42" s="103">
        <f t="shared" si="6"/>
        <v>437</v>
      </c>
      <c r="N42" s="103">
        <f t="shared" si="7"/>
        <v>44</v>
      </c>
      <c r="O42" s="103">
        <f t="shared" si="8"/>
        <v>4229</v>
      </c>
    </row>
    <row r="43" spans="1:15" ht="9.75" customHeight="1">
      <c r="A43" s="100" t="s">
        <v>12</v>
      </c>
      <c r="B43" s="17"/>
      <c r="C43" s="17"/>
      <c r="D43" s="17"/>
      <c r="E43" s="17"/>
      <c r="F43" s="17"/>
      <c r="G43" s="101">
        <v>18068.447943561583</v>
      </c>
      <c r="H43" s="101">
        <v>8647.00716389687</v>
      </c>
      <c r="I43" s="101">
        <v>834.5448925415469</v>
      </c>
      <c r="J43" s="101">
        <f t="shared" si="4"/>
        <v>27550</v>
      </c>
      <c r="K43" s="101"/>
      <c r="L43" s="101">
        <f t="shared" si="5"/>
        <v>18707.447943561583</v>
      </c>
      <c r="M43" s="101">
        <f t="shared" si="6"/>
        <v>8703.00716389687</v>
      </c>
      <c r="N43" s="101">
        <f t="shared" si="7"/>
        <v>1247.544892541547</v>
      </c>
      <c r="O43" s="101">
        <f t="shared" si="8"/>
        <v>28658</v>
      </c>
    </row>
    <row r="44" spans="1:15" ht="9.75" customHeight="1">
      <c r="A44" s="100" t="s">
        <v>13</v>
      </c>
      <c r="B44" s="17"/>
      <c r="C44" s="17"/>
      <c r="D44" s="17"/>
      <c r="E44" s="17"/>
      <c r="F44" s="17"/>
      <c r="G44" s="101">
        <v>97.29277718077407</v>
      </c>
      <c r="H44" s="101">
        <v>166.78761802418413</v>
      </c>
      <c r="I44" s="101">
        <v>137.0041148055798</v>
      </c>
      <c r="J44" s="101">
        <f t="shared" si="4"/>
        <v>401.084510010538</v>
      </c>
      <c r="K44" s="101"/>
      <c r="L44" s="101">
        <f t="shared" si="5"/>
        <v>5788.252288842083</v>
      </c>
      <c r="M44" s="101">
        <f t="shared" si="6"/>
        <v>1664.1037005147634</v>
      </c>
      <c r="N44" s="101">
        <f t="shared" si="7"/>
        <v>2039.644010643155</v>
      </c>
      <c r="O44" s="101">
        <f t="shared" si="8"/>
        <v>9492.000000000002</v>
      </c>
    </row>
    <row r="45" spans="1:15" ht="9.75" customHeight="1">
      <c r="A45" s="100" t="s">
        <v>14</v>
      </c>
      <c r="B45" s="17"/>
      <c r="C45" s="17"/>
      <c r="D45" s="17"/>
      <c r="E45" s="17"/>
      <c r="F45" s="17"/>
      <c r="G45" s="101">
        <v>806.4325180061915</v>
      </c>
      <c r="H45" s="101">
        <v>697.3740261170167</v>
      </c>
      <c r="I45" s="101">
        <v>90.04829605528192</v>
      </c>
      <c r="J45" s="101">
        <f t="shared" si="4"/>
        <v>1593.8548401784901</v>
      </c>
      <c r="K45" s="101"/>
      <c r="L45" s="101">
        <f t="shared" si="5"/>
        <v>4455.179040334489</v>
      </c>
      <c r="M45" s="101">
        <f t="shared" si="6"/>
        <v>3591.5460856283544</v>
      </c>
      <c r="N45" s="101">
        <f t="shared" si="7"/>
        <v>2933.2748740371558</v>
      </c>
      <c r="O45" s="101">
        <f t="shared" si="8"/>
        <v>10980</v>
      </c>
    </row>
    <row r="46" spans="1:15" ht="9.75" customHeight="1">
      <c r="A46" s="100" t="s">
        <v>15</v>
      </c>
      <c r="B46" s="17"/>
      <c r="C46" s="17"/>
      <c r="D46" s="17"/>
      <c r="E46" s="17"/>
      <c r="F46" s="17"/>
      <c r="G46" s="101">
        <v>57</v>
      </c>
      <c r="H46" s="101">
        <v>75</v>
      </c>
      <c r="I46" s="101">
        <v>6</v>
      </c>
      <c r="J46" s="101">
        <f t="shared" si="4"/>
        <v>138</v>
      </c>
      <c r="K46" s="101"/>
      <c r="L46" s="101">
        <f t="shared" si="5"/>
        <v>12032.622015649034</v>
      </c>
      <c r="M46" s="101">
        <f t="shared" si="6"/>
        <v>5151.150270848659</v>
      </c>
      <c r="N46" s="101">
        <f t="shared" si="7"/>
        <v>6753.227713502307</v>
      </c>
      <c r="O46" s="101">
        <f t="shared" si="8"/>
        <v>23937</v>
      </c>
    </row>
    <row r="47" spans="1:15" ht="9.75" customHeight="1">
      <c r="A47" s="100" t="s">
        <v>16</v>
      </c>
      <c r="B47" s="17"/>
      <c r="C47" s="17"/>
      <c r="D47" s="17"/>
      <c r="E47" s="17"/>
      <c r="F47" s="17"/>
      <c r="G47" s="101">
        <v>517.6155642023347</v>
      </c>
      <c r="H47" s="101">
        <v>564.576653696498</v>
      </c>
      <c r="I47" s="101">
        <v>258.80778210116733</v>
      </c>
      <c r="J47" s="101">
        <f t="shared" si="4"/>
        <v>1341</v>
      </c>
      <c r="K47" s="101"/>
      <c r="L47" s="101">
        <f t="shared" si="5"/>
        <v>5971.261011797296</v>
      </c>
      <c r="M47" s="101">
        <f t="shared" si="6"/>
        <v>5732.365879162693</v>
      </c>
      <c r="N47" s="101">
        <f t="shared" si="7"/>
        <v>3115.3731090400106</v>
      </c>
      <c r="O47" s="101">
        <f t="shared" si="8"/>
        <v>14819</v>
      </c>
    </row>
    <row r="48" spans="1:15" ht="9.75" customHeight="1">
      <c r="A48" s="100" t="s">
        <v>17</v>
      </c>
      <c r="B48" s="17"/>
      <c r="C48" s="17"/>
      <c r="D48" s="17"/>
      <c r="E48" s="17"/>
      <c r="F48" s="17"/>
      <c r="G48" s="101">
        <v>25</v>
      </c>
      <c r="H48" s="101">
        <v>3</v>
      </c>
      <c r="I48" s="101">
        <v>39</v>
      </c>
      <c r="J48" s="101">
        <f t="shared" si="4"/>
        <v>67</v>
      </c>
      <c r="K48" s="101"/>
      <c r="L48" s="101">
        <f t="shared" si="5"/>
        <v>1181</v>
      </c>
      <c r="M48" s="101">
        <f t="shared" si="6"/>
        <v>674</v>
      </c>
      <c r="N48" s="101">
        <f t="shared" si="7"/>
        <v>488</v>
      </c>
      <c r="O48" s="101">
        <f t="shared" si="8"/>
        <v>2343</v>
      </c>
    </row>
    <row r="49" spans="1:15" ht="9.75" customHeight="1">
      <c r="A49" s="100" t="s">
        <v>18</v>
      </c>
      <c r="B49" s="17"/>
      <c r="C49" s="17"/>
      <c r="D49" s="17"/>
      <c r="E49" s="17"/>
      <c r="F49" s="17"/>
      <c r="G49" s="101">
        <v>255</v>
      </c>
      <c r="H49" s="101">
        <v>8</v>
      </c>
      <c r="I49" s="101">
        <v>3</v>
      </c>
      <c r="J49" s="101">
        <f t="shared" si="4"/>
        <v>266</v>
      </c>
      <c r="K49" s="101"/>
      <c r="L49" s="101">
        <f t="shared" si="5"/>
        <v>4293.259070720131</v>
      </c>
      <c r="M49" s="101">
        <f t="shared" si="6"/>
        <v>887.6170004401348</v>
      </c>
      <c r="N49" s="101">
        <f t="shared" si="7"/>
        <v>620.1239288397346</v>
      </c>
      <c r="O49" s="101">
        <f t="shared" si="8"/>
        <v>5801</v>
      </c>
    </row>
    <row r="50" spans="1:15" ht="9.75" customHeight="1">
      <c r="A50" s="100" t="s">
        <v>19</v>
      </c>
      <c r="B50" s="17"/>
      <c r="C50" s="17"/>
      <c r="D50" s="17"/>
      <c r="E50" s="17"/>
      <c r="F50" s="17"/>
      <c r="G50" s="101">
        <v>245.99422907946825</v>
      </c>
      <c r="H50" s="101">
        <v>468.6134409160911</v>
      </c>
      <c r="I50" s="101">
        <v>583.2623350119519</v>
      </c>
      <c r="J50" s="101">
        <f t="shared" si="4"/>
        <v>1297.8700050075113</v>
      </c>
      <c r="K50" s="101"/>
      <c r="L50" s="101">
        <f t="shared" si="5"/>
        <v>2099.044331178653</v>
      </c>
      <c r="M50" s="101">
        <f t="shared" si="6"/>
        <v>4905.965706936984</v>
      </c>
      <c r="N50" s="101">
        <f t="shared" si="7"/>
        <v>2978.9899618843633</v>
      </c>
      <c r="O50" s="101">
        <f t="shared" si="8"/>
        <v>9984</v>
      </c>
    </row>
    <row r="51" spans="1:15" ht="9.75" customHeight="1">
      <c r="A51" s="100" t="s">
        <v>20</v>
      </c>
      <c r="B51" s="17"/>
      <c r="C51" s="17"/>
      <c r="D51" s="17"/>
      <c r="E51" s="17"/>
      <c r="F51" s="17"/>
      <c r="G51" s="101">
        <v>268.08328154133045</v>
      </c>
      <c r="H51" s="101">
        <v>40.01243008079559</v>
      </c>
      <c r="I51" s="101">
        <v>146.0453697949039</v>
      </c>
      <c r="J51" s="101">
        <f t="shared" si="4"/>
        <v>454.1410814170299</v>
      </c>
      <c r="K51" s="101"/>
      <c r="L51" s="101">
        <f t="shared" si="5"/>
        <v>1228.584791601927</v>
      </c>
      <c r="M51" s="101">
        <f t="shared" si="6"/>
        <v>1433.6311292598925</v>
      </c>
      <c r="N51" s="101">
        <f t="shared" si="7"/>
        <v>556.7840791381813</v>
      </c>
      <c r="O51" s="101">
        <f t="shared" si="8"/>
        <v>3219.000000000001</v>
      </c>
    </row>
    <row r="52" spans="1:15" ht="9.75" customHeight="1">
      <c r="A52" s="100" t="s">
        <v>21</v>
      </c>
      <c r="B52" s="17"/>
      <c r="C52" s="17"/>
      <c r="D52" s="17"/>
      <c r="E52" s="17"/>
      <c r="F52" s="17"/>
      <c r="G52" s="101">
        <v>158.4591836734694</v>
      </c>
      <c r="H52" s="101">
        <v>50.826530612244895</v>
      </c>
      <c r="I52" s="101">
        <v>83.71428571428571</v>
      </c>
      <c r="J52" s="101">
        <f t="shared" si="4"/>
        <v>293</v>
      </c>
      <c r="K52" s="101"/>
      <c r="L52" s="101">
        <f t="shared" si="5"/>
        <v>201.4591836734694</v>
      </c>
      <c r="M52" s="101">
        <f t="shared" si="6"/>
        <v>725.8265306122449</v>
      </c>
      <c r="N52" s="101">
        <f t="shared" si="7"/>
        <v>196.71428571428572</v>
      </c>
      <c r="O52" s="101">
        <f t="shared" si="8"/>
        <v>1124</v>
      </c>
    </row>
    <row r="53" spans="1:15" ht="9.75" customHeight="1">
      <c r="A53" s="100" t="s">
        <v>22</v>
      </c>
      <c r="B53" s="17"/>
      <c r="C53" s="17"/>
      <c r="D53" s="17"/>
      <c r="E53" s="17"/>
      <c r="F53" s="17"/>
      <c r="G53" s="101">
        <v>116.74285714285718</v>
      </c>
      <c r="H53" s="101">
        <v>302.41959183673475</v>
      </c>
      <c r="I53" s="101">
        <v>36.69061224489797</v>
      </c>
      <c r="J53" s="101">
        <f t="shared" si="4"/>
        <v>455.8530612244899</v>
      </c>
      <c r="K53" s="101"/>
      <c r="L53" s="101">
        <f t="shared" si="5"/>
        <v>944.3559807256235</v>
      </c>
      <c r="M53" s="101">
        <f t="shared" si="6"/>
        <v>1761.9862773998489</v>
      </c>
      <c r="N53" s="101">
        <f t="shared" si="7"/>
        <v>1229.6577418745276</v>
      </c>
      <c r="O53" s="101">
        <f t="shared" si="8"/>
        <v>3936</v>
      </c>
    </row>
    <row r="54" spans="1:15" ht="9.75" customHeight="1">
      <c r="A54" s="100" t="s">
        <v>23</v>
      </c>
      <c r="B54" s="17"/>
      <c r="C54" s="17"/>
      <c r="D54" s="17"/>
      <c r="E54" s="17"/>
      <c r="F54" s="17"/>
      <c r="G54" s="101">
        <v>182.95624214904572</v>
      </c>
      <c r="H54" s="101">
        <v>388.64669190241074</v>
      </c>
      <c r="I54" s="101">
        <v>310.7008372590303</v>
      </c>
      <c r="J54" s="101">
        <f t="shared" si="4"/>
        <v>882.3037713104868</v>
      </c>
      <c r="K54" s="101"/>
      <c r="L54" s="101">
        <f t="shared" si="5"/>
        <v>1092.896147416165</v>
      </c>
      <c r="M54" s="101">
        <f t="shared" si="6"/>
        <v>3415.25394349008</v>
      </c>
      <c r="N54" s="101">
        <f t="shared" si="7"/>
        <v>1300.8499090937546</v>
      </c>
      <c r="O54" s="101">
        <f t="shared" si="8"/>
        <v>5809</v>
      </c>
    </row>
    <row r="55" spans="1:15" ht="9.75" customHeight="1">
      <c r="A55" s="100" t="s">
        <v>24</v>
      </c>
      <c r="B55" s="17"/>
      <c r="C55" s="17"/>
      <c r="D55" s="17"/>
      <c r="E55" s="17"/>
      <c r="F55" s="17"/>
      <c r="G55" s="101">
        <v>0</v>
      </c>
      <c r="H55" s="101">
        <v>87</v>
      </c>
      <c r="I55" s="101">
        <v>0</v>
      </c>
      <c r="J55" s="101">
        <f t="shared" si="4"/>
        <v>87</v>
      </c>
      <c r="K55" s="101"/>
      <c r="L55" s="101">
        <f t="shared" si="5"/>
        <v>354.58966565349544</v>
      </c>
      <c r="M55" s="101">
        <f t="shared" si="6"/>
        <v>242.37689969604864</v>
      </c>
      <c r="N55" s="101">
        <f t="shared" si="7"/>
        <v>55.03343465045593</v>
      </c>
      <c r="O55" s="101">
        <f t="shared" si="8"/>
        <v>652</v>
      </c>
    </row>
    <row r="56" spans="1:15" ht="9.75" customHeight="1">
      <c r="A56" s="100" t="s">
        <v>25</v>
      </c>
      <c r="B56" s="17"/>
      <c r="C56" s="17"/>
      <c r="D56" s="17"/>
      <c r="E56" s="17"/>
      <c r="F56" s="17"/>
      <c r="G56" s="101">
        <v>0</v>
      </c>
      <c r="H56" s="101">
        <v>122.06275720164608</v>
      </c>
      <c r="I56" s="101">
        <v>29.014917695473248</v>
      </c>
      <c r="J56" s="101">
        <f t="shared" si="4"/>
        <v>151.07767489711932</v>
      </c>
      <c r="K56" s="101"/>
      <c r="L56" s="101">
        <f t="shared" si="5"/>
        <v>209.10751028806584</v>
      </c>
      <c r="M56" s="101">
        <f t="shared" si="6"/>
        <v>1549.7968106995884</v>
      </c>
      <c r="N56" s="101">
        <f t="shared" si="7"/>
        <v>186.09567901234567</v>
      </c>
      <c r="O56" s="101">
        <f t="shared" si="8"/>
        <v>1945</v>
      </c>
    </row>
    <row r="57" spans="1:15" ht="9.75" customHeight="1">
      <c r="A57" s="100" t="s">
        <v>26</v>
      </c>
      <c r="B57" s="17"/>
      <c r="C57" s="17"/>
      <c r="D57" s="17"/>
      <c r="E57" s="17"/>
      <c r="F57" s="17"/>
      <c r="G57" s="101">
        <v>257.80188184028606</v>
      </c>
      <c r="H57" s="101">
        <v>542.6837932856441</v>
      </c>
      <c r="I57" s="101">
        <v>97.48810657825942</v>
      </c>
      <c r="J57" s="101">
        <f t="shared" si="4"/>
        <v>897.9737817041896</v>
      </c>
      <c r="K57" s="101"/>
      <c r="L57" s="101">
        <f t="shared" si="5"/>
        <v>2521.224479513344</v>
      </c>
      <c r="M57" s="101">
        <f t="shared" si="6"/>
        <v>3752.599450628373</v>
      </c>
      <c r="N57" s="101">
        <f t="shared" si="7"/>
        <v>791.1760698582846</v>
      </c>
      <c r="O57" s="101">
        <f t="shared" si="8"/>
        <v>7065.000000000001</v>
      </c>
    </row>
    <row r="58" spans="1:15" ht="9.75" customHeight="1">
      <c r="A58" s="100" t="s">
        <v>27</v>
      </c>
      <c r="B58" s="17"/>
      <c r="C58" s="17"/>
      <c r="D58" s="17"/>
      <c r="E58" s="17"/>
      <c r="F58" s="17"/>
      <c r="G58" s="101">
        <v>792.8327563295433</v>
      </c>
      <c r="H58" s="101">
        <v>1133.076773215906</v>
      </c>
      <c r="I58" s="101">
        <v>100.57527543181791</v>
      </c>
      <c r="J58" s="101">
        <f t="shared" si="4"/>
        <v>2026.4848049772675</v>
      </c>
      <c r="K58" s="101"/>
      <c r="L58" s="101">
        <f t="shared" si="5"/>
        <v>1446.017796015388</v>
      </c>
      <c r="M58" s="101">
        <f t="shared" si="6"/>
        <v>2407.247851134659</v>
      </c>
      <c r="N58" s="101">
        <f t="shared" si="7"/>
        <v>326.73435284995304</v>
      </c>
      <c r="O58" s="101">
        <f t="shared" si="8"/>
        <v>4180</v>
      </c>
    </row>
    <row r="59" spans="1:15" ht="9.75" customHeight="1">
      <c r="A59" s="104" t="s">
        <v>28</v>
      </c>
      <c r="B59" s="17"/>
      <c r="C59" s="17"/>
      <c r="D59" s="17"/>
      <c r="E59" s="17"/>
      <c r="F59" s="17"/>
      <c r="G59" s="18">
        <f>SUM(G37:G40,G43:G46)</f>
        <v>20936.937716121363</v>
      </c>
      <c r="H59" s="18">
        <f>SUM(H37:H40,H43:H46)</f>
        <v>11084.917939430137</v>
      </c>
      <c r="I59" s="18">
        <f>SUM(I37:I40,I43:I46)</f>
        <v>1927.117558641842</v>
      </c>
      <c r="J59" s="18">
        <f>SUM(J37:J40,J43:J46)</f>
        <v>33948.97321419335</v>
      </c>
      <c r="K59" s="105"/>
      <c r="L59" s="18">
        <f>SUM(L37:L40,L43:L46)</f>
        <v>93811.66512332474</v>
      </c>
      <c r="M59" s="18">
        <f>SUM(M37:M40,M43:M46)</f>
        <v>47113.55449104897</v>
      </c>
      <c r="N59" s="18">
        <f>SUM(N37:N40,N43:N46)</f>
        <v>23426.252189592284</v>
      </c>
      <c r="O59" s="18">
        <f>SUM(O37:O40,O43:O46)</f>
        <v>164351.47180396598</v>
      </c>
    </row>
    <row r="60" spans="1:15" ht="9.75" customHeight="1">
      <c r="A60" s="104" t="s">
        <v>29</v>
      </c>
      <c r="B60" s="17"/>
      <c r="C60" s="17"/>
      <c r="D60" s="17"/>
      <c r="E60" s="17"/>
      <c r="F60" s="17"/>
      <c r="G60" s="18">
        <f>SUM(G47:G50)</f>
        <v>1043.609793281803</v>
      </c>
      <c r="H60" s="18">
        <f>SUM(H47:H50)</f>
        <v>1044.1900946125893</v>
      </c>
      <c r="I60" s="18">
        <f>SUM(I47:I50)</f>
        <v>884.0701171131193</v>
      </c>
      <c r="J60" s="18">
        <f>SUM(J47:J50)</f>
        <v>2971.8700050075113</v>
      </c>
      <c r="K60" s="105"/>
      <c r="L60" s="18">
        <f>SUM(L47:L50)</f>
        <v>13544.56441369608</v>
      </c>
      <c r="M60" s="18">
        <f>SUM(M47:M50)</f>
        <v>12199.948586539813</v>
      </c>
      <c r="N60" s="18">
        <f>SUM(N47:N50)</f>
        <v>7202.486999764109</v>
      </c>
      <c r="O60" s="18">
        <f>SUM(O47:O50)</f>
        <v>32947</v>
      </c>
    </row>
    <row r="61" spans="1:15" ht="9.75" customHeight="1">
      <c r="A61" s="104" t="s">
        <v>30</v>
      </c>
      <c r="B61" s="17"/>
      <c r="C61" s="17"/>
      <c r="D61" s="17"/>
      <c r="E61" s="17"/>
      <c r="F61" s="17"/>
      <c r="G61" s="18">
        <f>SUM(G51:G58)</f>
        <v>1776.876202676532</v>
      </c>
      <c r="H61" s="18">
        <f>SUM(H51:H58)</f>
        <v>2666.7285681353824</v>
      </c>
      <c r="I61" s="18">
        <f>SUM(I51:I58)</f>
        <v>804.2294047186684</v>
      </c>
      <c r="J61" s="18">
        <f>SUM(J51:J58)</f>
        <v>5247.834175530583</v>
      </c>
      <c r="K61" s="105"/>
      <c r="L61" s="18">
        <f>SUM(L51:L58)</f>
        <v>7998.2355548874775</v>
      </c>
      <c r="M61" s="18">
        <f>SUM(M51:M58)</f>
        <v>15288.718892920737</v>
      </c>
      <c r="N61" s="18">
        <f>SUM(N51:N58)</f>
        <v>4643.045552191788</v>
      </c>
      <c r="O61" s="18">
        <f>SUM(O51:O58)</f>
        <v>27930</v>
      </c>
    </row>
    <row r="62" spans="1:15" ht="9.75" customHeight="1">
      <c r="A62" s="104" t="s">
        <v>84</v>
      </c>
      <c r="B62" s="17"/>
      <c r="C62" s="17"/>
      <c r="D62" s="17"/>
      <c r="E62" s="17"/>
      <c r="F62" s="17"/>
      <c r="G62" s="22">
        <f>SUM(G59:G61)</f>
        <v>23757.423712079697</v>
      </c>
      <c r="H62" s="22">
        <f>SUM(H59:H61)</f>
        <v>14795.83660217811</v>
      </c>
      <c r="I62" s="22">
        <f>SUM(I59:I61)</f>
        <v>3615.4170804736295</v>
      </c>
      <c r="J62" s="22">
        <f>SUM(J59:J61)</f>
        <v>42168.67739473144</v>
      </c>
      <c r="K62" s="105"/>
      <c r="L62" s="22">
        <f>SUM(L59:L61)</f>
        <v>115354.46509190829</v>
      </c>
      <c r="M62" s="22">
        <f>SUM(M59:M61)</f>
        <v>74602.22197050952</v>
      </c>
      <c r="N62" s="22">
        <f>SUM(N59:N61)</f>
        <v>35271.78474154818</v>
      </c>
      <c r="O62" s="22">
        <f>SUM(O59:O61)</f>
        <v>225228.47180396598</v>
      </c>
    </row>
    <row r="63" spans="1:15" ht="9">
      <c r="A63" s="110"/>
      <c r="B63" s="25"/>
      <c r="C63" s="25"/>
      <c r="D63" s="25"/>
      <c r="E63" s="25"/>
      <c r="F63" s="25"/>
      <c r="G63" s="26"/>
      <c r="H63" s="26"/>
      <c r="I63" s="26"/>
      <c r="J63" s="26"/>
      <c r="K63" s="26"/>
      <c r="L63" s="26"/>
      <c r="M63" s="26"/>
      <c r="N63" s="26"/>
      <c r="O63" s="26"/>
    </row>
    <row r="64" spans="2:6" ht="9">
      <c r="B64" s="17"/>
      <c r="C64" s="17"/>
      <c r="D64" s="17"/>
      <c r="E64" s="17"/>
      <c r="F64" s="17"/>
    </row>
    <row r="65" spans="2:6" ht="9">
      <c r="B65" s="17"/>
      <c r="C65" s="17"/>
      <c r="D65" s="17"/>
      <c r="E65" s="17"/>
      <c r="F65" s="17"/>
    </row>
    <row r="66" spans="1:15" ht="12.7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</row>
    <row r="67" ht="12">
      <c r="A67" s="111" t="s">
        <v>64</v>
      </c>
    </row>
    <row r="68" spans="1:2" ht="12">
      <c r="A68" s="139" t="s">
        <v>97</v>
      </c>
      <c r="B68" s="14"/>
    </row>
    <row r="69" spans="1:2" ht="9.75" customHeight="1">
      <c r="A69" s="116"/>
      <c r="B69" s="14"/>
    </row>
    <row r="70" spans="1:15" ht="24.75" customHeight="1">
      <c r="A70" s="171" t="s">
        <v>0</v>
      </c>
      <c r="B70" s="173" t="s">
        <v>45</v>
      </c>
      <c r="C70" s="173"/>
      <c r="D70" s="173"/>
      <c r="E70" s="173"/>
      <c r="F70" s="113"/>
      <c r="G70" s="173" t="s">
        <v>46</v>
      </c>
      <c r="H70" s="173"/>
      <c r="I70" s="173"/>
      <c r="J70" s="173"/>
      <c r="K70" s="113"/>
      <c r="L70" s="173" t="s">
        <v>92</v>
      </c>
      <c r="M70" s="173"/>
      <c r="N70" s="173"/>
      <c r="O70" s="173"/>
    </row>
    <row r="71" spans="1:15" ht="24.75" customHeight="1">
      <c r="A71" s="172"/>
      <c r="B71" s="136" t="s">
        <v>58</v>
      </c>
      <c r="C71" s="135" t="s">
        <v>59</v>
      </c>
      <c r="D71" s="136" t="s">
        <v>60</v>
      </c>
      <c r="E71" s="136" t="s">
        <v>5</v>
      </c>
      <c r="F71" s="135"/>
      <c r="G71" s="136" t="s">
        <v>58</v>
      </c>
      <c r="H71" s="135" t="s">
        <v>59</v>
      </c>
      <c r="I71" s="136" t="s">
        <v>60</v>
      </c>
      <c r="J71" s="136" t="s">
        <v>5</v>
      </c>
      <c r="K71" s="135"/>
      <c r="L71" s="136" t="s">
        <v>58</v>
      </c>
      <c r="M71" s="135" t="s">
        <v>59</v>
      </c>
      <c r="N71" s="136" t="s">
        <v>60</v>
      </c>
      <c r="O71" s="136" t="s">
        <v>5</v>
      </c>
    </row>
    <row r="72" ht="9">
      <c r="B72" s="140"/>
    </row>
    <row r="73" spans="1:15" ht="9.75" customHeight="1">
      <c r="A73" s="100" t="s">
        <v>6</v>
      </c>
      <c r="B73" s="74">
        <v>46.67124817455545</v>
      </c>
      <c r="C73" s="56">
        <v>34.32694785671334</v>
      </c>
      <c r="D73" s="56">
        <v>19.00180396873121</v>
      </c>
      <c r="E73" s="56">
        <v>100</v>
      </c>
      <c r="F73" s="56"/>
      <c r="G73" s="56">
        <v>40.317460317460316</v>
      </c>
      <c r="H73" s="56">
        <v>34.6031746031746</v>
      </c>
      <c r="I73" s="56">
        <v>25.07936507936508</v>
      </c>
      <c r="J73" s="56">
        <v>100</v>
      </c>
      <c r="K73" s="56"/>
      <c r="L73" s="56">
        <v>61.1802674043338</v>
      </c>
      <c r="M73" s="56">
        <v>23.559243891194097</v>
      </c>
      <c r="N73" s="56">
        <v>15.260488704472108</v>
      </c>
      <c r="O73" s="56">
        <v>100</v>
      </c>
    </row>
    <row r="74" spans="1:15" ht="9.75" customHeight="1">
      <c r="A74" s="100" t="s">
        <v>7</v>
      </c>
      <c r="B74" s="74">
        <v>53.13807531380753</v>
      </c>
      <c r="C74" s="56">
        <v>46.86192468619247</v>
      </c>
      <c r="D74" s="56">
        <v>0</v>
      </c>
      <c r="E74" s="56">
        <v>100</v>
      </c>
      <c r="F74" s="56"/>
      <c r="G74" s="56">
        <v>60.105448154657296</v>
      </c>
      <c r="H74" s="56">
        <v>36.02811950790861</v>
      </c>
      <c r="I74" s="56">
        <v>3.8664323374340945</v>
      </c>
      <c r="J74" s="56">
        <v>100</v>
      </c>
      <c r="K74" s="56"/>
      <c r="L74" s="56">
        <v>100</v>
      </c>
      <c r="M74" s="56">
        <v>0</v>
      </c>
      <c r="N74" s="56">
        <v>0</v>
      </c>
      <c r="O74" s="56">
        <v>100</v>
      </c>
    </row>
    <row r="75" spans="1:15" ht="9.75" customHeight="1">
      <c r="A75" s="100" t="s">
        <v>8</v>
      </c>
      <c r="B75" s="74">
        <v>38.96204492641363</v>
      </c>
      <c r="C75" s="56">
        <v>39.73663826491092</v>
      </c>
      <c r="D75" s="56">
        <v>21.30131680867545</v>
      </c>
      <c r="E75" s="56">
        <v>100</v>
      </c>
      <c r="F75" s="56"/>
      <c r="G75" s="56">
        <v>71.22821350762527</v>
      </c>
      <c r="H75" s="56">
        <v>19.866557734204793</v>
      </c>
      <c r="I75" s="56">
        <v>8.905228758169935</v>
      </c>
      <c r="J75" s="56">
        <v>100</v>
      </c>
      <c r="K75" s="56"/>
      <c r="L75" s="56">
        <v>59.490515564202326</v>
      </c>
      <c r="M75" s="56">
        <v>33.128647859922175</v>
      </c>
      <c r="N75" s="56">
        <v>7.380836575875486</v>
      </c>
      <c r="O75" s="56">
        <v>100</v>
      </c>
    </row>
    <row r="76" spans="1:15" ht="9.75" customHeight="1">
      <c r="A76" s="100" t="s">
        <v>9</v>
      </c>
      <c r="B76" s="74">
        <v>0</v>
      </c>
      <c r="C76" s="56">
        <v>100</v>
      </c>
      <c r="D76" s="56">
        <v>0</v>
      </c>
      <c r="E76" s="56">
        <v>100</v>
      </c>
      <c r="F76" s="56"/>
      <c r="G76" s="56">
        <v>64.4624452000488</v>
      </c>
      <c r="H76" s="56">
        <v>21.618445682838708</v>
      </c>
      <c r="I76" s="56">
        <v>13.919109117112487</v>
      </c>
      <c r="J76" s="56">
        <v>100</v>
      </c>
      <c r="K76" s="56"/>
      <c r="L76" s="56">
        <v>89.24408454637047</v>
      </c>
      <c r="M76" s="56">
        <v>9.323101256368432</v>
      </c>
      <c r="N76" s="56">
        <v>1.4328141972610973</v>
      </c>
      <c r="O76" s="56">
        <v>100</v>
      </c>
    </row>
    <row r="77" spans="1:15" ht="9.75" customHeight="1">
      <c r="A77" s="102" t="s">
        <v>34</v>
      </c>
      <c r="B77" s="138">
        <v>0</v>
      </c>
      <c r="C77" s="108">
        <v>0</v>
      </c>
      <c r="D77" s="108">
        <v>0</v>
      </c>
      <c r="E77" s="108">
        <v>0</v>
      </c>
      <c r="F77" s="108"/>
      <c r="G77" s="108">
        <v>61.84142303118831</v>
      </c>
      <c r="H77" s="108">
        <v>23.632741043624677</v>
      </c>
      <c r="I77" s="108">
        <v>14.525835925187</v>
      </c>
      <c r="J77" s="108">
        <v>100</v>
      </c>
      <c r="K77" s="108"/>
      <c r="L77" s="108">
        <v>58.54632028548986</v>
      </c>
      <c r="M77" s="108">
        <v>29.27854828145352</v>
      </c>
      <c r="N77" s="108">
        <v>12.175131433056622</v>
      </c>
      <c r="O77" s="108">
        <v>100</v>
      </c>
    </row>
    <row r="78" spans="1:15" ht="9.75" customHeight="1">
      <c r="A78" s="102" t="s">
        <v>11</v>
      </c>
      <c r="B78" s="138">
        <v>0</v>
      </c>
      <c r="C78" s="108">
        <v>100</v>
      </c>
      <c r="D78" s="108">
        <v>0</v>
      </c>
      <c r="E78" s="108">
        <v>100</v>
      </c>
      <c r="F78" s="108"/>
      <c r="G78" s="108">
        <v>92.5925925925926</v>
      </c>
      <c r="H78" s="108">
        <v>0</v>
      </c>
      <c r="I78" s="108">
        <v>7.4074074074074066</v>
      </c>
      <c r="J78" s="108">
        <v>100</v>
      </c>
      <c r="K78" s="108"/>
      <c r="L78" s="108">
        <v>91.55350353068984</v>
      </c>
      <c r="M78" s="108">
        <v>7.821835958718087</v>
      </c>
      <c r="N78" s="108">
        <v>0.6246605105920695</v>
      </c>
      <c r="O78" s="108">
        <v>100</v>
      </c>
    </row>
    <row r="79" spans="1:15" ht="9.75" customHeight="1">
      <c r="A79" s="100" t="s">
        <v>12</v>
      </c>
      <c r="B79" s="74">
        <v>46.16991643454039</v>
      </c>
      <c r="C79" s="56">
        <v>50.870473537604454</v>
      </c>
      <c r="D79" s="56">
        <v>2.9596100278551534</v>
      </c>
      <c r="E79" s="56">
        <v>100</v>
      </c>
      <c r="F79" s="56"/>
      <c r="G79" s="56">
        <v>72.98152239405503</v>
      </c>
      <c r="H79" s="56">
        <v>21.073508736694116</v>
      </c>
      <c r="I79" s="56">
        <v>5.944968869250854</v>
      </c>
      <c r="J79" s="56">
        <v>100</v>
      </c>
      <c r="K79" s="56"/>
      <c r="L79" s="56">
        <v>64.41399740788742</v>
      </c>
      <c r="M79" s="56">
        <v>29.327902240325866</v>
      </c>
      <c r="N79" s="56">
        <v>6.258100351786706</v>
      </c>
      <c r="O79" s="56">
        <v>100</v>
      </c>
    </row>
    <row r="80" spans="1:15" ht="9.75" customHeight="1">
      <c r="A80" s="100" t="s">
        <v>13</v>
      </c>
      <c r="B80" s="74">
        <v>45.03990877993159</v>
      </c>
      <c r="C80" s="56">
        <v>19.99239832763208</v>
      </c>
      <c r="D80" s="56">
        <v>34.96769289243634</v>
      </c>
      <c r="E80" s="56">
        <v>100</v>
      </c>
      <c r="F80" s="56"/>
      <c r="G80" s="56">
        <v>83.42162056111438</v>
      </c>
      <c r="H80" s="56">
        <v>10.888758092995879</v>
      </c>
      <c r="I80" s="56">
        <v>5.689621345889739</v>
      </c>
      <c r="J80" s="56">
        <v>100</v>
      </c>
      <c r="K80" s="56"/>
      <c r="L80" s="56">
        <v>22.22222222222222</v>
      </c>
      <c r="M80" s="56">
        <v>22.22222222222222</v>
      </c>
      <c r="N80" s="56">
        <v>55.55555555555556</v>
      </c>
      <c r="O80" s="56">
        <v>100</v>
      </c>
    </row>
    <row r="81" spans="1:15" ht="9.75" customHeight="1">
      <c r="A81" s="100" t="s">
        <v>14</v>
      </c>
      <c r="B81" s="74">
        <v>41.119912443641546</v>
      </c>
      <c r="C81" s="56">
        <v>50.85386143594468</v>
      </c>
      <c r="D81" s="56">
        <v>8.026226120413787</v>
      </c>
      <c r="E81" s="56">
        <v>100</v>
      </c>
      <c r="F81" s="56"/>
      <c r="G81" s="56">
        <v>42.23753546817998</v>
      </c>
      <c r="H81" s="56">
        <v>25.334414268342115</v>
      </c>
      <c r="I81" s="56">
        <v>32.42805026347791</v>
      </c>
      <c r="J81" s="56">
        <v>100</v>
      </c>
      <c r="K81" s="56"/>
      <c r="L81" s="56">
        <v>49.113338473400155</v>
      </c>
      <c r="M81" s="56">
        <v>33.61603700848111</v>
      </c>
      <c r="N81" s="56">
        <v>17.270624518118733</v>
      </c>
      <c r="O81" s="56">
        <v>100</v>
      </c>
    </row>
    <row r="82" spans="1:15" ht="9.75" customHeight="1">
      <c r="A82" s="100" t="s">
        <v>15</v>
      </c>
      <c r="B82" s="74">
        <v>24.70371345799315</v>
      </c>
      <c r="C82" s="56">
        <v>33.789834079536476</v>
      </c>
      <c r="D82" s="56">
        <v>41.50645246247037</v>
      </c>
      <c r="E82" s="56">
        <v>100</v>
      </c>
      <c r="F82" s="56"/>
      <c r="G82" s="56">
        <v>62.65485500726694</v>
      </c>
      <c r="H82" s="56">
        <v>14.49927330611115</v>
      </c>
      <c r="I82" s="56">
        <v>22.845871686621912</v>
      </c>
      <c r="J82" s="56">
        <v>100</v>
      </c>
      <c r="K82" s="56"/>
      <c r="L82" s="56">
        <v>73.25800376647834</v>
      </c>
      <c r="M82" s="56">
        <v>13.998744507219083</v>
      </c>
      <c r="N82" s="56">
        <v>12.743251726302574</v>
      </c>
      <c r="O82" s="56">
        <v>100</v>
      </c>
    </row>
    <row r="83" spans="1:15" ht="9.75" customHeight="1">
      <c r="A83" s="100" t="s">
        <v>16</v>
      </c>
      <c r="B83" s="74">
        <v>39.31874378724545</v>
      </c>
      <c r="C83" s="56">
        <v>54.52319938290583</v>
      </c>
      <c r="D83" s="56">
        <v>6.158056829848717</v>
      </c>
      <c r="E83" s="56">
        <v>100</v>
      </c>
      <c r="F83" s="56"/>
      <c r="G83" s="56">
        <v>48.05620608899297</v>
      </c>
      <c r="H83" s="56">
        <v>41.170960187353636</v>
      </c>
      <c r="I83" s="56">
        <v>10.772833723653397</v>
      </c>
      <c r="J83" s="56">
        <v>100</v>
      </c>
      <c r="K83" s="56"/>
      <c r="L83" s="56">
        <v>47.20718341476298</v>
      </c>
      <c r="M83" s="56">
        <v>24.389277697081738</v>
      </c>
      <c r="N83" s="56">
        <v>28.40353888815529</v>
      </c>
      <c r="O83" s="56">
        <v>100</v>
      </c>
    </row>
    <row r="84" spans="1:15" ht="9.75" customHeight="1">
      <c r="A84" s="100" t="s">
        <v>17</v>
      </c>
      <c r="B84" s="74">
        <v>45.3125</v>
      </c>
      <c r="C84" s="56">
        <v>32.11805555555556</v>
      </c>
      <c r="D84" s="56">
        <v>22.569444444444446</v>
      </c>
      <c r="E84" s="56">
        <v>100</v>
      </c>
      <c r="F84" s="56"/>
      <c r="G84" s="56">
        <v>53.54927636113026</v>
      </c>
      <c r="H84" s="56">
        <v>35.69951757408683</v>
      </c>
      <c r="I84" s="56">
        <v>10.75120606478291</v>
      </c>
      <c r="J84" s="56">
        <v>100</v>
      </c>
      <c r="K84" s="56"/>
      <c r="L84" s="56">
        <v>91.58415841584159</v>
      </c>
      <c r="M84" s="56">
        <v>8.415841584158416</v>
      </c>
      <c r="N84" s="56">
        <v>0</v>
      </c>
      <c r="O84" s="56">
        <v>100</v>
      </c>
    </row>
    <row r="85" spans="1:15" ht="9.75" customHeight="1">
      <c r="A85" s="100" t="s">
        <v>18</v>
      </c>
      <c r="B85" s="74">
        <v>73.88059701492537</v>
      </c>
      <c r="C85" s="56">
        <v>19.98341625207297</v>
      </c>
      <c r="D85" s="56">
        <v>6.135986733001658</v>
      </c>
      <c r="E85" s="56">
        <v>100</v>
      </c>
      <c r="F85" s="56"/>
      <c r="G85" s="56">
        <v>88.12199036918138</v>
      </c>
      <c r="H85" s="56">
        <v>5.617977528089887</v>
      </c>
      <c r="I85" s="56">
        <v>6.260032102728733</v>
      </c>
      <c r="J85" s="56">
        <v>100</v>
      </c>
      <c r="K85" s="56"/>
      <c r="L85" s="56">
        <v>73.92344497607655</v>
      </c>
      <c r="M85" s="56">
        <v>4.545454545454546</v>
      </c>
      <c r="N85" s="56">
        <v>21.5311004784689</v>
      </c>
      <c r="O85" s="56">
        <v>100</v>
      </c>
    </row>
    <row r="86" spans="1:15" ht="9.75" customHeight="1">
      <c r="A86" s="100" t="s">
        <v>19</v>
      </c>
      <c r="B86" s="74">
        <v>30.89392812617046</v>
      </c>
      <c r="C86" s="56">
        <v>55.67195177860207</v>
      </c>
      <c r="D86" s="56">
        <v>13.434120095227472</v>
      </c>
      <c r="E86" s="56">
        <v>100</v>
      </c>
      <c r="F86" s="56"/>
      <c r="G86" s="56">
        <v>32.52496433666191</v>
      </c>
      <c r="H86" s="56">
        <v>52.63908701854494</v>
      </c>
      <c r="I86" s="56">
        <v>14.835948644793154</v>
      </c>
      <c r="J86" s="56">
        <v>100</v>
      </c>
      <c r="K86" s="56"/>
      <c r="L86" s="56">
        <v>3.6414565826330527</v>
      </c>
      <c r="M86" s="56">
        <v>29.31839402427638</v>
      </c>
      <c r="N86" s="56">
        <v>67.04014939309056</v>
      </c>
      <c r="O86" s="56">
        <v>100</v>
      </c>
    </row>
    <row r="87" spans="1:15" ht="9.75" customHeight="1">
      <c r="A87" s="100" t="s">
        <v>20</v>
      </c>
      <c r="B87" s="74">
        <v>48.73362445414847</v>
      </c>
      <c r="C87" s="56">
        <v>51.26637554585153</v>
      </c>
      <c r="D87" s="56">
        <v>0</v>
      </c>
      <c r="E87" s="56">
        <v>100</v>
      </c>
      <c r="F87" s="56"/>
      <c r="G87" s="56">
        <v>55.97569209993247</v>
      </c>
      <c r="H87" s="56">
        <v>37.069547602970964</v>
      </c>
      <c r="I87" s="56">
        <v>6.954760297096556</v>
      </c>
      <c r="J87" s="56">
        <v>100</v>
      </c>
      <c r="K87" s="56"/>
      <c r="L87" s="56">
        <v>28.292682926829265</v>
      </c>
      <c r="M87" s="56">
        <v>24.390243902439025</v>
      </c>
      <c r="N87" s="56">
        <v>47.3170731707317</v>
      </c>
      <c r="O87" s="56">
        <v>100</v>
      </c>
    </row>
    <row r="88" spans="1:15" ht="9.75" customHeight="1">
      <c r="A88" s="100" t="s">
        <v>21</v>
      </c>
      <c r="B88" s="74">
        <v>21.13022113022113</v>
      </c>
      <c r="C88" s="56">
        <v>62.40786240786241</v>
      </c>
      <c r="D88" s="56">
        <v>16.461916461916463</v>
      </c>
      <c r="E88" s="56">
        <v>100</v>
      </c>
      <c r="F88" s="56"/>
      <c r="G88" s="56">
        <v>7.009345794392523</v>
      </c>
      <c r="H88" s="56">
        <v>82.71028037383178</v>
      </c>
      <c r="I88" s="56">
        <v>10.2803738317757</v>
      </c>
      <c r="J88" s="56">
        <v>100</v>
      </c>
      <c r="K88" s="56"/>
      <c r="L88" s="56">
        <v>0</v>
      </c>
      <c r="M88" s="56">
        <v>100</v>
      </c>
      <c r="N88" s="56">
        <v>0</v>
      </c>
      <c r="O88" s="56">
        <v>100</v>
      </c>
    </row>
    <row r="89" spans="1:15" ht="9.75" customHeight="1">
      <c r="A89" s="100" t="s">
        <v>22</v>
      </c>
      <c r="B89" s="74">
        <v>27.242531076099752</v>
      </c>
      <c r="C89" s="56">
        <v>46.56115881485968</v>
      </c>
      <c r="D89" s="56">
        <v>26.196310109040578</v>
      </c>
      <c r="E89" s="56">
        <v>100</v>
      </c>
      <c r="F89" s="56"/>
      <c r="G89" s="56">
        <v>27.59493670886076</v>
      </c>
      <c r="H89" s="56">
        <v>0</v>
      </c>
      <c r="I89" s="56">
        <v>72.40506329113924</v>
      </c>
      <c r="J89" s="56">
        <v>100</v>
      </c>
      <c r="K89" s="56"/>
      <c r="L89" s="56">
        <v>0</v>
      </c>
      <c r="M89" s="56">
        <v>18.01801801801802</v>
      </c>
      <c r="N89" s="56">
        <v>81.98198198198197</v>
      </c>
      <c r="O89" s="56">
        <v>100</v>
      </c>
    </row>
    <row r="90" spans="1:15" ht="9.75" customHeight="1">
      <c r="A90" s="100" t="s">
        <v>23</v>
      </c>
      <c r="B90" s="74">
        <v>17.151405325694107</v>
      </c>
      <c r="C90" s="56">
        <v>65.389493751622</v>
      </c>
      <c r="D90" s="56">
        <v>17.007748150955102</v>
      </c>
      <c r="E90" s="56">
        <v>100</v>
      </c>
      <c r="F90" s="56"/>
      <c r="G90" s="56">
        <v>9.58560066973629</v>
      </c>
      <c r="H90" s="56">
        <v>56.42528254499791</v>
      </c>
      <c r="I90" s="56">
        <v>33.9891167852658</v>
      </c>
      <c r="J90" s="56">
        <v>100</v>
      </c>
      <c r="K90" s="56"/>
      <c r="L90" s="56">
        <v>47.5</v>
      </c>
      <c r="M90" s="56">
        <v>52.5</v>
      </c>
      <c r="N90" s="56">
        <v>0</v>
      </c>
      <c r="O90" s="56">
        <v>100</v>
      </c>
    </row>
    <row r="91" spans="1:15" ht="9.75" customHeight="1">
      <c r="A91" s="100" t="s">
        <v>24</v>
      </c>
      <c r="B91" s="74">
        <v>56.970740103270224</v>
      </c>
      <c r="C91" s="56">
        <v>36.48881239242685</v>
      </c>
      <c r="D91" s="56">
        <v>6.540447504302927</v>
      </c>
      <c r="E91" s="56">
        <v>100</v>
      </c>
      <c r="F91" s="56"/>
      <c r="G91" s="56">
        <v>78.26086956521739</v>
      </c>
      <c r="H91" s="56">
        <v>21.73913043478261</v>
      </c>
      <c r="I91" s="56">
        <v>0</v>
      </c>
      <c r="J91" s="56">
        <v>100</v>
      </c>
      <c r="K91" s="56"/>
      <c r="L91" s="56">
        <v>0</v>
      </c>
      <c r="M91" s="56">
        <v>100</v>
      </c>
      <c r="N91" s="56">
        <v>0</v>
      </c>
      <c r="O91" s="56">
        <v>100</v>
      </c>
    </row>
    <row r="92" spans="1:15" ht="9.75" customHeight="1">
      <c r="A92" s="100" t="s">
        <v>25</v>
      </c>
      <c r="B92" s="74">
        <v>27.28531855955679</v>
      </c>
      <c r="C92" s="56">
        <v>59.2797783933518</v>
      </c>
      <c r="D92" s="56">
        <v>13.434903047091412</v>
      </c>
      <c r="E92" s="56">
        <v>100</v>
      </c>
      <c r="F92" s="56"/>
      <c r="G92" s="56">
        <v>18.92361111111111</v>
      </c>
      <c r="H92" s="56">
        <v>62.5</v>
      </c>
      <c r="I92" s="56">
        <v>18.57638888888889</v>
      </c>
      <c r="J92" s="56">
        <v>100</v>
      </c>
      <c r="K92" s="56"/>
      <c r="L92" s="56">
        <v>1.3192612137203166</v>
      </c>
      <c r="M92" s="56">
        <v>86.80738786279683</v>
      </c>
      <c r="N92" s="56">
        <v>11.87335092348285</v>
      </c>
      <c r="O92" s="56">
        <v>100</v>
      </c>
    </row>
    <row r="93" spans="1:15" ht="9.75" customHeight="1">
      <c r="A93" s="100" t="s">
        <v>26</v>
      </c>
      <c r="B93" s="74">
        <v>41.944401079847566</v>
      </c>
      <c r="C93" s="56">
        <v>45.64609693863919</v>
      </c>
      <c r="D93" s="56">
        <v>12.40950198151324</v>
      </c>
      <c r="E93" s="56">
        <v>100</v>
      </c>
      <c r="F93" s="56"/>
      <c r="G93" s="56">
        <v>30.19169329073483</v>
      </c>
      <c r="H93" s="56">
        <v>38.418530351437695</v>
      </c>
      <c r="I93" s="56">
        <v>31.389776357827476</v>
      </c>
      <c r="J93" s="56">
        <v>100</v>
      </c>
      <c r="K93" s="56"/>
      <c r="L93" s="56">
        <v>0</v>
      </c>
      <c r="M93" s="56">
        <v>72.22222222222221</v>
      </c>
      <c r="N93" s="56">
        <v>27.77777777777778</v>
      </c>
      <c r="O93" s="56">
        <v>100</v>
      </c>
    </row>
    <row r="94" spans="1:15" ht="9.75" customHeight="1">
      <c r="A94" s="100" t="s">
        <v>27</v>
      </c>
      <c r="B94" s="74">
        <v>31.502862933868155</v>
      </c>
      <c r="C94" s="56">
        <v>55.935036229760456</v>
      </c>
      <c r="D94" s="56">
        <v>11.283634135733314</v>
      </c>
      <c r="E94" s="56">
        <v>100</v>
      </c>
      <c r="F94" s="56"/>
      <c r="G94" s="56">
        <v>59.25553319919518</v>
      </c>
      <c r="H94" s="56">
        <v>38.732394366197184</v>
      </c>
      <c r="I94" s="56">
        <v>2.0120724346076457</v>
      </c>
      <c r="J94" s="56">
        <v>100</v>
      </c>
      <c r="K94" s="56"/>
      <c r="L94" s="56">
        <v>12.345679012345679</v>
      </c>
      <c r="M94" s="56">
        <v>87.65432098765432</v>
      </c>
      <c r="N94" s="56">
        <v>0</v>
      </c>
      <c r="O94" s="56">
        <v>100</v>
      </c>
    </row>
    <row r="95" spans="1:15" ht="9.75" customHeight="1">
      <c r="A95" s="104" t="s">
        <v>28</v>
      </c>
      <c r="B95" s="137">
        <v>41.842124552325494</v>
      </c>
      <c r="C95" s="109">
        <v>35.733381306747205</v>
      </c>
      <c r="D95" s="109">
        <v>22.424494140927305</v>
      </c>
      <c r="E95" s="109">
        <v>100</v>
      </c>
      <c r="F95" s="109"/>
      <c r="G95" s="109">
        <v>65.73410898631175</v>
      </c>
      <c r="H95" s="109">
        <v>20.297616139242518</v>
      </c>
      <c r="I95" s="109">
        <v>13.968274874445715</v>
      </c>
      <c r="J95" s="109">
        <v>100</v>
      </c>
      <c r="K95" s="109"/>
      <c r="L95" s="109">
        <v>62.35255175306992</v>
      </c>
      <c r="M95" s="109">
        <v>29.725657234752095</v>
      </c>
      <c r="N95" s="109">
        <v>7.921791012177989</v>
      </c>
      <c r="O95" s="109">
        <v>100</v>
      </c>
    </row>
    <row r="96" spans="1:15" ht="9.75" customHeight="1">
      <c r="A96" s="104" t="s">
        <v>29</v>
      </c>
      <c r="B96" s="137">
        <v>43.682033201804686</v>
      </c>
      <c r="C96" s="109">
        <v>46.349719796077764</v>
      </c>
      <c r="D96" s="109">
        <v>9.968247002117545</v>
      </c>
      <c r="E96" s="109">
        <v>100</v>
      </c>
      <c r="F96" s="109"/>
      <c r="G96" s="109">
        <v>56.458961131824914</v>
      </c>
      <c r="H96" s="109">
        <v>33.26982991981205</v>
      </c>
      <c r="I96" s="109">
        <v>10.271208948363043</v>
      </c>
      <c r="J96" s="109">
        <v>100</v>
      </c>
      <c r="K96" s="109"/>
      <c r="L96" s="109">
        <v>44.26603219385596</v>
      </c>
      <c r="M96" s="109">
        <v>23.726608680080265</v>
      </c>
      <c r="N96" s="109">
        <v>32.007359126063776</v>
      </c>
      <c r="O96" s="109">
        <v>100</v>
      </c>
    </row>
    <row r="97" spans="1:15" ht="9.75" customHeight="1">
      <c r="A97" s="104" t="s">
        <v>30</v>
      </c>
      <c r="B97" s="137">
        <v>31.697430773702333</v>
      </c>
      <c r="C97" s="109">
        <v>53.40140712589165</v>
      </c>
      <c r="D97" s="109">
        <v>14.901162100406024</v>
      </c>
      <c r="E97" s="109">
        <v>100</v>
      </c>
      <c r="F97" s="109"/>
      <c r="G97" s="109">
        <v>31.361624182597346</v>
      </c>
      <c r="H97" s="109">
        <v>45.48752337599915</v>
      </c>
      <c r="I97" s="109">
        <v>23.150852441403487</v>
      </c>
      <c r="J97" s="109">
        <v>100</v>
      </c>
      <c r="K97" s="109"/>
      <c r="L97" s="109">
        <v>14.861660079051383</v>
      </c>
      <c r="M97" s="109">
        <v>56.28458498023715</v>
      </c>
      <c r="N97" s="109">
        <v>28.85375494071146</v>
      </c>
      <c r="O97" s="109">
        <v>100</v>
      </c>
    </row>
    <row r="98" spans="1:15" ht="9.75" customHeight="1">
      <c r="A98" s="104" t="s">
        <v>84</v>
      </c>
      <c r="B98" s="137">
        <v>39.73728529924799</v>
      </c>
      <c r="C98" s="109">
        <v>42.340761477599514</v>
      </c>
      <c r="D98" s="109">
        <v>17.921953223152503</v>
      </c>
      <c r="E98" s="109">
        <v>100</v>
      </c>
      <c r="F98" s="109"/>
      <c r="G98" s="109">
        <v>61.304240323759714</v>
      </c>
      <c r="H98" s="109">
        <v>24.01666230569857</v>
      </c>
      <c r="I98" s="109">
        <v>14.679097370541704</v>
      </c>
      <c r="J98" s="109">
        <v>100</v>
      </c>
      <c r="K98" s="109"/>
      <c r="L98" s="109">
        <v>58.52363348402847</v>
      </c>
      <c r="M98" s="109">
        <v>29.35439550118854</v>
      </c>
      <c r="N98" s="109">
        <v>12.121971014782991</v>
      </c>
      <c r="O98" s="109">
        <v>100</v>
      </c>
    </row>
    <row r="99" spans="1:15" ht="9">
      <c r="A99" s="110"/>
      <c r="B99" s="26"/>
      <c r="C99" s="26"/>
      <c r="D99" s="26"/>
      <c r="E99" s="117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24" customHeight="1">
      <c r="A100" s="171" t="s">
        <v>0</v>
      </c>
      <c r="B100" s="17"/>
      <c r="C100" s="17"/>
      <c r="D100" s="17"/>
      <c r="E100" s="57"/>
      <c r="F100" s="114"/>
      <c r="G100" s="173" t="s">
        <v>61</v>
      </c>
      <c r="H100" s="173"/>
      <c r="I100" s="173"/>
      <c r="J100" s="173"/>
      <c r="K100" s="113"/>
      <c r="L100" s="173" t="s">
        <v>63</v>
      </c>
      <c r="M100" s="173"/>
      <c r="N100" s="173"/>
      <c r="O100" s="173"/>
    </row>
    <row r="101" spans="1:15" ht="18" customHeight="1">
      <c r="A101" s="172"/>
      <c r="B101" s="25"/>
      <c r="C101" s="25"/>
      <c r="D101" s="25"/>
      <c r="E101" s="118"/>
      <c r="F101" s="25"/>
      <c r="G101" s="136" t="s">
        <v>58</v>
      </c>
      <c r="H101" s="135" t="s">
        <v>59</v>
      </c>
      <c r="I101" s="135" t="s">
        <v>60</v>
      </c>
      <c r="J101" s="135" t="s">
        <v>5</v>
      </c>
      <c r="K101" s="7"/>
      <c r="L101" s="136" t="s">
        <v>58</v>
      </c>
      <c r="M101" s="135" t="s">
        <v>59</v>
      </c>
      <c r="N101" s="136" t="s">
        <v>60</v>
      </c>
      <c r="O101" s="136" t="s">
        <v>5</v>
      </c>
    </row>
    <row r="102" spans="2:6" ht="9">
      <c r="B102" s="17"/>
      <c r="C102" s="17"/>
      <c r="D102" s="17"/>
      <c r="E102" s="57"/>
      <c r="F102" s="17"/>
    </row>
    <row r="103" spans="1:15" ht="9.75" customHeight="1">
      <c r="A103" s="100" t="s">
        <v>6</v>
      </c>
      <c r="B103" s="17"/>
      <c r="C103" s="17"/>
      <c r="D103" s="17"/>
      <c r="E103" s="57"/>
      <c r="F103" s="17"/>
      <c r="G103" s="56">
        <v>56.77321156773212</v>
      </c>
      <c r="H103" s="56">
        <v>5.93607305936073</v>
      </c>
      <c r="I103" s="56">
        <v>37.29071537290715</v>
      </c>
      <c r="J103" s="56">
        <v>100</v>
      </c>
      <c r="K103" s="56"/>
      <c r="L103" s="56">
        <v>46.75254643499101</v>
      </c>
      <c r="M103" s="56">
        <v>32.564409826243256</v>
      </c>
      <c r="N103" s="56">
        <v>20.683043738765726</v>
      </c>
      <c r="O103" s="56">
        <v>100</v>
      </c>
    </row>
    <row r="104" spans="1:15" ht="9.75" customHeight="1">
      <c r="A104" s="100" t="s">
        <v>7</v>
      </c>
      <c r="B104" s="17"/>
      <c r="C104" s="17"/>
      <c r="D104" s="17"/>
      <c r="E104" s="57"/>
      <c r="F104" s="17"/>
      <c r="G104" s="56">
        <v>100</v>
      </c>
      <c r="H104" s="56">
        <v>0</v>
      </c>
      <c r="I104" s="56">
        <v>0</v>
      </c>
      <c r="J104" s="56">
        <v>100</v>
      </c>
      <c r="K104" s="56"/>
      <c r="L104" s="56">
        <v>61.95286195286195</v>
      </c>
      <c r="M104" s="56">
        <v>35.57800224466891</v>
      </c>
      <c r="N104" s="56">
        <v>2.4691358024691357</v>
      </c>
      <c r="O104" s="56">
        <v>100</v>
      </c>
    </row>
    <row r="105" spans="1:15" ht="9.75" customHeight="1">
      <c r="A105" s="100" t="s">
        <v>8</v>
      </c>
      <c r="B105" s="17"/>
      <c r="C105" s="17"/>
      <c r="D105" s="17"/>
      <c r="E105" s="57"/>
      <c r="F105" s="17"/>
      <c r="G105" s="56">
        <v>70.05071228716282</v>
      </c>
      <c r="H105" s="56">
        <v>29.06114066772237</v>
      </c>
      <c r="I105" s="56">
        <v>0.8881470451149163</v>
      </c>
      <c r="J105" s="56">
        <v>100</v>
      </c>
      <c r="K105" s="56"/>
      <c r="L105" s="56">
        <v>61.25910799647283</v>
      </c>
      <c r="M105" s="56">
        <v>30.92541885181232</v>
      </c>
      <c r="N105" s="56">
        <v>7.815473151714857</v>
      </c>
      <c r="O105" s="56">
        <v>100</v>
      </c>
    </row>
    <row r="106" spans="1:15" ht="9.75" customHeight="1">
      <c r="A106" s="100" t="s">
        <v>9</v>
      </c>
      <c r="B106" s="17"/>
      <c r="C106" s="17"/>
      <c r="D106" s="17"/>
      <c r="E106" s="57"/>
      <c r="F106" s="17"/>
      <c r="G106" s="56">
        <v>90.97744360902256</v>
      </c>
      <c r="H106" s="56">
        <v>9.022556390977442</v>
      </c>
      <c r="I106" s="56">
        <v>0</v>
      </c>
      <c r="J106" s="56">
        <v>100</v>
      </c>
      <c r="K106" s="56"/>
      <c r="L106" s="56">
        <v>79.0101801157272</v>
      </c>
      <c r="M106" s="56">
        <v>14.464731192020686</v>
      </c>
      <c r="N106" s="56">
        <v>6.525088692252106</v>
      </c>
      <c r="O106" s="56">
        <v>100</v>
      </c>
    </row>
    <row r="107" spans="1:15" ht="9.75" customHeight="1">
      <c r="A107" s="102" t="s">
        <v>34</v>
      </c>
      <c r="B107" s="17"/>
      <c r="C107" s="17"/>
      <c r="D107" s="17"/>
      <c r="E107" s="57"/>
      <c r="F107" s="17"/>
      <c r="G107" s="108">
        <v>0</v>
      </c>
      <c r="H107" s="108">
        <v>0</v>
      </c>
      <c r="I107" s="108">
        <v>0</v>
      </c>
      <c r="J107" s="108">
        <v>0</v>
      </c>
      <c r="K107" s="108"/>
      <c r="L107" s="108">
        <v>61.52504748160133</v>
      </c>
      <c r="M107" s="108">
        <v>24.174816816546198</v>
      </c>
      <c r="N107" s="108">
        <v>14.30013570185247</v>
      </c>
      <c r="O107" s="108">
        <v>100</v>
      </c>
    </row>
    <row r="108" spans="1:15" ht="9.75" customHeight="1">
      <c r="A108" s="102" t="s">
        <v>11</v>
      </c>
      <c r="B108" s="17"/>
      <c r="C108" s="17"/>
      <c r="D108" s="17"/>
      <c r="E108" s="57"/>
      <c r="F108" s="17"/>
      <c r="G108" s="108">
        <v>90.97744360902256</v>
      </c>
      <c r="H108" s="108">
        <v>9.022556390977442</v>
      </c>
      <c r="I108" s="108">
        <v>0</v>
      </c>
      <c r="J108" s="108">
        <v>100</v>
      </c>
      <c r="K108" s="108"/>
      <c r="L108" s="108">
        <v>91.41662567634037</v>
      </c>
      <c r="M108" s="108">
        <v>7.575012297097884</v>
      </c>
      <c r="N108" s="108">
        <v>1.0083620265617315</v>
      </c>
      <c r="O108" s="108">
        <v>100</v>
      </c>
    </row>
    <row r="109" spans="1:15" ht="9.75" customHeight="1">
      <c r="A109" s="100" t="s">
        <v>12</v>
      </c>
      <c r="B109" s="17"/>
      <c r="C109" s="17"/>
      <c r="D109" s="17"/>
      <c r="E109" s="57"/>
      <c r="F109" s="17"/>
      <c r="G109" s="56">
        <v>43.71140319838988</v>
      </c>
      <c r="H109" s="56">
        <v>48.02424524512936</v>
      </c>
      <c r="I109" s="56">
        <v>8.264351556481012</v>
      </c>
      <c r="J109" s="56">
        <v>100</v>
      </c>
      <c r="K109" s="56"/>
      <c r="L109" s="56">
        <v>68.25918288889666</v>
      </c>
      <c r="M109" s="56">
        <v>25.998671932338446</v>
      </c>
      <c r="N109" s="56">
        <v>5.742145178764897</v>
      </c>
      <c r="O109" s="56">
        <v>100</v>
      </c>
    </row>
    <row r="110" spans="1:15" ht="9.75" customHeight="1">
      <c r="A110" s="100" t="s">
        <v>13</v>
      </c>
      <c r="B110" s="17"/>
      <c r="C110" s="17"/>
      <c r="D110" s="17"/>
      <c r="E110" s="57"/>
      <c r="F110" s="17"/>
      <c r="G110" s="56">
        <v>42.88782342975417</v>
      </c>
      <c r="H110" s="56">
        <v>37.05081617378479</v>
      </c>
      <c r="I110" s="56">
        <v>20.061360396460977</v>
      </c>
      <c r="J110" s="56">
        <v>100</v>
      </c>
      <c r="K110" s="56"/>
      <c r="L110" s="56">
        <v>67.89230221800497</v>
      </c>
      <c r="M110" s="56">
        <v>15.798837623057763</v>
      </c>
      <c r="N110" s="56">
        <v>16.308860158937254</v>
      </c>
      <c r="O110" s="56">
        <v>100</v>
      </c>
    </row>
    <row r="111" spans="1:15" ht="9.75" customHeight="1">
      <c r="A111" s="100" t="s">
        <v>14</v>
      </c>
      <c r="B111" s="17"/>
      <c r="C111" s="17"/>
      <c r="D111" s="17"/>
      <c r="E111" s="57"/>
      <c r="F111" s="17"/>
      <c r="G111" s="56">
        <v>25.297526460012715</v>
      </c>
      <c r="H111" s="56">
        <v>61.57036772935124</v>
      </c>
      <c r="I111" s="56">
        <v>13.132105810636022</v>
      </c>
      <c r="J111" s="56">
        <v>100</v>
      </c>
      <c r="K111" s="56"/>
      <c r="L111" s="56">
        <v>43.656667965199325</v>
      </c>
      <c r="M111" s="56">
        <v>37.358784573432025</v>
      </c>
      <c r="N111" s="56">
        <v>18.984547461368653</v>
      </c>
      <c r="O111" s="56">
        <v>100</v>
      </c>
    </row>
    <row r="112" spans="1:15" ht="9.75" customHeight="1">
      <c r="A112" s="100" t="s">
        <v>15</v>
      </c>
      <c r="B112" s="17"/>
      <c r="C112" s="17"/>
      <c r="D112" s="17"/>
      <c r="E112" s="57"/>
      <c r="F112" s="17"/>
      <c r="G112" s="56">
        <v>26.321297047778593</v>
      </c>
      <c r="H112" s="56">
        <v>37.10033012770043</v>
      </c>
      <c r="I112" s="56">
        <v>36.57837282452071</v>
      </c>
      <c r="J112" s="56">
        <v>100</v>
      </c>
      <c r="K112" s="56"/>
      <c r="L112" s="56">
        <v>50.99768956101659</v>
      </c>
      <c r="M112" s="56">
        <v>20.78134845620668</v>
      </c>
      <c r="N112" s="56">
        <v>28.22096198277673</v>
      </c>
      <c r="O112" s="56">
        <v>100</v>
      </c>
    </row>
    <row r="113" spans="1:15" ht="9.75" customHeight="1">
      <c r="A113" s="100" t="s">
        <v>16</v>
      </c>
      <c r="B113" s="17"/>
      <c r="C113" s="17"/>
      <c r="D113" s="17"/>
      <c r="E113" s="57"/>
      <c r="F113" s="17"/>
      <c r="G113" s="56">
        <v>45.79224483267475</v>
      </c>
      <c r="H113" s="56">
        <v>50.101595713046585</v>
      </c>
      <c r="I113" s="56">
        <v>4.106159454279257</v>
      </c>
      <c r="J113" s="56">
        <v>100</v>
      </c>
      <c r="K113" s="56"/>
      <c r="L113" s="56">
        <v>44.80568785807966</v>
      </c>
      <c r="M113" s="56">
        <v>36.88134189273142</v>
      </c>
      <c r="N113" s="56">
        <v>18.31297024918893</v>
      </c>
      <c r="O113" s="56">
        <v>100</v>
      </c>
    </row>
    <row r="114" spans="1:15" ht="9.75" customHeight="1">
      <c r="A114" s="100" t="s">
        <v>17</v>
      </c>
      <c r="B114" s="17"/>
      <c r="C114" s="17"/>
      <c r="D114" s="17"/>
      <c r="E114" s="57"/>
      <c r="F114" s="17"/>
      <c r="G114" s="56">
        <v>0</v>
      </c>
      <c r="H114" s="56">
        <v>62.06896551724138</v>
      </c>
      <c r="I114" s="56">
        <v>37.93103448275862</v>
      </c>
      <c r="J114" s="56">
        <v>100</v>
      </c>
      <c r="K114" s="56"/>
      <c r="L114" s="56">
        <v>51.51642796967144</v>
      </c>
      <c r="M114" s="56">
        <v>34.11962931760741</v>
      </c>
      <c r="N114" s="56">
        <v>14.363942712721144</v>
      </c>
      <c r="O114" s="56">
        <v>100</v>
      </c>
    </row>
    <row r="115" spans="1:15" ht="9.75" customHeight="1">
      <c r="A115" s="100" t="s">
        <v>18</v>
      </c>
      <c r="B115" s="17"/>
      <c r="C115" s="17"/>
      <c r="D115" s="17"/>
      <c r="E115" s="57"/>
      <c r="F115" s="17"/>
      <c r="G115" s="56">
        <v>71.42857142857143</v>
      </c>
      <c r="H115" s="56">
        <v>28.57142857142857</v>
      </c>
      <c r="I115" s="56">
        <v>0</v>
      </c>
      <c r="J115" s="56">
        <v>100</v>
      </c>
      <c r="K115" s="56"/>
      <c r="L115" s="56">
        <v>77.16741405082213</v>
      </c>
      <c r="M115" s="56">
        <v>15.54559043348281</v>
      </c>
      <c r="N115" s="56">
        <v>7.286995515695067</v>
      </c>
      <c r="O115" s="56">
        <v>100</v>
      </c>
    </row>
    <row r="116" spans="1:15" ht="9.75" customHeight="1">
      <c r="A116" s="100" t="s">
        <v>19</v>
      </c>
      <c r="B116" s="17"/>
      <c r="C116" s="17"/>
      <c r="D116" s="17"/>
      <c r="E116" s="57"/>
      <c r="F116" s="17"/>
      <c r="G116" s="56">
        <v>12.667089584627206</v>
      </c>
      <c r="H116" s="56">
        <v>58.17525646221503</v>
      </c>
      <c r="I116" s="56">
        <v>29.15765395315777</v>
      </c>
      <c r="J116" s="56">
        <v>100</v>
      </c>
      <c r="K116" s="56"/>
      <c r="L116" s="56">
        <v>26.301311891663136</v>
      </c>
      <c r="M116" s="56">
        <v>52.71900126957259</v>
      </c>
      <c r="N116" s="56">
        <v>20.979686838764284</v>
      </c>
      <c r="O116" s="56">
        <v>100</v>
      </c>
    </row>
    <row r="117" spans="1:15" ht="9.75" customHeight="1">
      <c r="A117" s="100" t="s">
        <v>20</v>
      </c>
      <c r="B117" s="17"/>
      <c r="C117" s="17"/>
      <c r="D117" s="17"/>
      <c r="E117" s="57"/>
      <c r="F117" s="17"/>
      <c r="G117" s="56">
        <v>32.84602766540195</v>
      </c>
      <c r="H117" s="56">
        <v>30.9317869159843</v>
      </c>
      <c r="I117" s="56">
        <v>36.22218541861377</v>
      </c>
      <c r="J117" s="56">
        <v>100</v>
      </c>
      <c r="K117" s="56"/>
      <c r="L117" s="56">
        <v>47.74424858081864</v>
      </c>
      <c r="M117" s="56">
        <v>39.67732297579922</v>
      </c>
      <c r="N117" s="56">
        <v>12.578428443382133</v>
      </c>
      <c r="O117" s="56">
        <v>100</v>
      </c>
    </row>
    <row r="118" spans="1:15" ht="9.75" customHeight="1">
      <c r="A118" s="100" t="s">
        <v>21</v>
      </c>
      <c r="B118" s="17"/>
      <c r="C118" s="17"/>
      <c r="D118" s="17"/>
      <c r="E118" s="57"/>
      <c r="F118" s="17"/>
      <c r="G118" s="56">
        <v>18.41348843490171</v>
      </c>
      <c r="H118" s="56">
        <v>53.164727897061915</v>
      </c>
      <c r="I118" s="56">
        <v>28.421783668036348</v>
      </c>
      <c r="J118" s="56">
        <v>100</v>
      </c>
      <c r="K118" s="56"/>
      <c r="L118" s="56">
        <v>14.346895074946467</v>
      </c>
      <c r="M118" s="56">
        <v>70.66381156316916</v>
      </c>
      <c r="N118" s="56">
        <v>14.989293361884368</v>
      </c>
      <c r="O118" s="56">
        <v>100</v>
      </c>
    </row>
    <row r="119" spans="1:15" ht="9.75" customHeight="1">
      <c r="A119" s="100" t="s">
        <v>22</v>
      </c>
      <c r="B119" s="17"/>
      <c r="C119" s="17"/>
      <c r="D119" s="17"/>
      <c r="E119" s="57"/>
      <c r="F119" s="17"/>
      <c r="G119" s="56">
        <v>14.631674396441191</v>
      </c>
      <c r="H119" s="56">
        <v>43.509458058275875</v>
      </c>
      <c r="I119" s="56">
        <v>41.85886754528288</v>
      </c>
      <c r="J119" s="56">
        <v>100</v>
      </c>
      <c r="K119" s="56"/>
      <c r="L119" s="56">
        <v>24.937965260545905</v>
      </c>
      <c r="M119" s="56">
        <v>41.01736972704715</v>
      </c>
      <c r="N119" s="56">
        <v>34.04466501240695</v>
      </c>
      <c r="O119" s="56">
        <v>100</v>
      </c>
    </row>
    <row r="120" spans="1:15" ht="9.75" customHeight="1">
      <c r="A120" s="100" t="s">
        <v>23</v>
      </c>
      <c r="B120" s="17"/>
      <c r="C120" s="17"/>
      <c r="D120" s="17"/>
      <c r="E120" s="57"/>
      <c r="F120" s="17"/>
      <c r="G120" s="56">
        <v>0.15699835984564348</v>
      </c>
      <c r="H120" s="56">
        <v>76.43124320718016</v>
      </c>
      <c r="I120" s="56">
        <v>30.507071405354548</v>
      </c>
      <c r="J120" s="56">
        <v>100</v>
      </c>
      <c r="K120" s="56"/>
      <c r="L120" s="56">
        <v>14.489650249821553</v>
      </c>
      <c r="M120" s="56">
        <v>62.64097073518915</v>
      </c>
      <c r="N120" s="56">
        <v>22.869379014989292</v>
      </c>
      <c r="O120" s="56">
        <v>100</v>
      </c>
    </row>
    <row r="121" spans="1:15" ht="9.75" customHeight="1">
      <c r="A121" s="100" t="s">
        <v>24</v>
      </c>
      <c r="B121" s="17"/>
      <c r="C121" s="17"/>
      <c r="D121" s="17"/>
      <c r="E121" s="57"/>
      <c r="F121" s="17"/>
      <c r="G121" s="56">
        <v>0</v>
      </c>
      <c r="H121" s="56">
        <v>100</v>
      </c>
      <c r="I121" s="56">
        <v>0</v>
      </c>
      <c r="J121" s="56">
        <v>100</v>
      </c>
      <c r="K121" s="56"/>
      <c r="L121" s="56">
        <v>56.014150943396224</v>
      </c>
      <c r="M121" s="56">
        <v>39.50471698113208</v>
      </c>
      <c r="N121" s="56">
        <v>4.481132075471698</v>
      </c>
      <c r="O121" s="56">
        <v>100</v>
      </c>
    </row>
    <row r="122" spans="1:15" ht="9.75" customHeight="1">
      <c r="A122" s="100" t="s">
        <v>25</v>
      </c>
      <c r="B122" s="17"/>
      <c r="C122" s="17"/>
      <c r="D122" s="17"/>
      <c r="E122" s="57"/>
      <c r="F122" s="17"/>
      <c r="G122" s="56">
        <v>0</v>
      </c>
      <c r="H122" s="56">
        <v>81.10831234256926</v>
      </c>
      <c r="I122" s="56">
        <v>18.89168765743073</v>
      </c>
      <c r="J122" s="56">
        <v>100</v>
      </c>
      <c r="K122" s="56"/>
      <c r="L122" s="56">
        <v>14.995178399228543</v>
      </c>
      <c r="M122" s="56">
        <v>69.38283510125362</v>
      </c>
      <c r="N122" s="56">
        <v>15.62198649951784</v>
      </c>
      <c r="O122" s="56">
        <v>100</v>
      </c>
    </row>
    <row r="123" spans="1:15" ht="9.75" customHeight="1">
      <c r="A123" s="100" t="s">
        <v>26</v>
      </c>
      <c r="B123" s="17"/>
      <c r="C123" s="17"/>
      <c r="D123" s="17"/>
      <c r="E123" s="57"/>
      <c r="F123" s="17"/>
      <c r="G123" s="56">
        <v>20.481102202784466</v>
      </c>
      <c r="H123" s="56">
        <v>51.726925551974276</v>
      </c>
      <c r="I123" s="56">
        <v>27.79197224524132</v>
      </c>
      <c r="J123" s="56">
        <v>100</v>
      </c>
      <c r="K123" s="56"/>
      <c r="L123" s="56">
        <v>35.95711665961348</v>
      </c>
      <c r="M123" s="56">
        <v>45.549442798702216</v>
      </c>
      <c r="N123" s="56">
        <v>18.4934405416843</v>
      </c>
      <c r="O123" s="56">
        <v>100</v>
      </c>
    </row>
    <row r="124" spans="1:15" ht="9.75" customHeight="1">
      <c r="A124" s="100" t="s">
        <v>27</v>
      </c>
      <c r="B124" s="17"/>
      <c r="C124" s="17"/>
      <c r="D124" s="17"/>
      <c r="E124" s="57"/>
      <c r="F124" s="17"/>
      <c r="G124" s="56">
        <v>73.87543492872574</v>
      </c>
      <c r="H124" s="56">
        <v>90.19198004183202</v>
      </c>
      <c r="I124" s="56">
        <v>0.6107533128734282</v>
      </c>
      <c r="J124" s="56">
        <v>100</v>
      </c>
      <c r="K124" s="56"/>
      <c r="L124" s="56">
        <v>38.30979055041402</v>
      </c>
      <c r="M124" s="56">
        <v>52.97126156843643</v>
      </c>
      <c r="N124" s="56">
        <v>8.718947881149537</v>
      </c>
      <c r="O124" s="56">
        <v>100</v>
      </c>
    </row>
    <row r="125" spans="1:15" ht="9.75" customHeight="1">
      <c r="A125" s="104" t="s">
        <v>28</v>
      </c>
      <c r="B125" s="17"/>
      <c r="C125" s="17"/>
      <c r="D125" s="17"/>
      <c r="E125" s="57"/>
      <c r="F125" s="17"/>
      <c r="G125" s="109">
        <v>56.57260992226148</v>
      </c>
      <c r="H125" s="109">
        <v>26.80212001296942</v>
      </c>
      <c r="I125" s="109">
        <v>16.625270064769108</v>
      </c>
      <c r="J125" s="109">
        <v>100</v>
      </c>
      <c r="K125" s="109"/>
      <c r="L125" s="109">
        <v>58.09902497490174</v>
      </c>
      <c r="M125" s="109">
        <v>27.55908191958184</v>
      </c>
      <c r="N125" s="109">
        <v>14.341893105516403</v>
      </c>
      <c r="O125" s="109">
        <v>100</v>
      </c>
    </row>
    <row r="126" spans="1:15" ht="9.75" customHeight="1">
      <c r="A126" s="104" t="s">
        <v>29</v>
      </c>
      <c r="B126" s="17"/>
      <c r="C126" s="17"/>
      <c r="D126" s="17"/>
      <c r="E126" s="57"/>
      <c r="F126" s="17"/>
      <c r="G126" s="109">
        <v>20.15787460987628</v>
      </c>
      <c r="H126" s="109">
        <v>55.629167930306586</v>
      </c>
      <c r="I126" s="109">
        <v>24.212957459817126</v>
      </c>
      <c r="J126" s="109">
        <v>100</v>
      </c>
      <c r="K126" s="109"/>
      <c r="L126" s="109">
        <v>45.10900521038675</v>
      </c>
      <c r="M126" s="109">
        <v>37.90371698842796</v>
      </c>
      <c r="N126" s="109">
        <v>16.987277801185293</v>
      </c>
      <c r="O126" s="109">
        <v>100</v>
      </c>
    </row>
    <row r="127" spans="1:15" ht="9.75" customHeight="1">
      <c r="A127" s="104" t="s">
        <v>30</v>
      </c>
      <c r="B127" s="17"/>
      <c r="C127" s="17"/>
      <c r="D127" s="17"/>
      <c r="E127" s="57"/>
      <c r="F127" s="17"/>
      <c r="G127" s="109">
        <v>16.448221284210035</v>
      </c>
      <c r="H127" s="109">
        <v>54.670369472571544</v>
      </c>
      <c r="I127" s="109">
        <v>28.88140924321842</v>
      </c>
      <c r="J127" s="109">
        <v>100</v>
      </c>
      <c r="K127" s="109"/>
      <c r="L127" s="109">
        <v>29.447925678262454</v>
      </c>
      <c r="M127" s="109">
        <v>51.587651135900046</v>
      </c>
      <c r="N127" s="109">
        <v>18.964423185837497</v>
      </c>
      <c r="O127" s="109">
        <v>100</v>
      </c>
    </row>
    <row r="128" spans="1:15" ht="9.75" customHeight="1">
      <c r="A128" s="104" t="s">
        <v>84</v>
      </c>
      <c r="B128" s="17"/>
      <c r="C128" s="17"/>
      <c r="D128" s="17"/>
      <c r="E128" s="57"/>
      <c r="F128" s="17"/>
      <c r="G128" s="109">
        <v>37.9272134966565</v>
      </c>
      <c r="H128" s="109">
        <v>40.27929537120021</v>
      </c>
      <c r="I128" s="109">
        <v>21.793491132143288</v>
      </c>
      <c r="J128" s="109">
        <v>100</v>
      </c>
      <c r="K128" s="109"/>
      <c r="L128" s="109">
        <v>52.13299596181691</v>
      </c>
      <c r="M128" s="109">
        <v>32.48097511199928</v>
      </c>
      <c r="N128" s="109">
        <v>15.386028926183817</v>
      </c>
      <c r="O128" s="109">
        <v>100</v>
      </c>
    </row>
    <row r="129" spans="1:15" ht="9">
      <c r="A129" s="110"/>
      <c r="B129" s="25"/>
      <c r="C129" s="25"/>
      <c r="D129" s="25"/>
      <c r="E129" s="118"/>
      <c r="F129" s="25"/>
      <c r="G129" s="60"/>
      <c r="H129" s="60"/>
      <c r="I129" s="60"/>
      <c r="J129" s="60"/>
      <c r="K129" s="60"/>
      <c r="L129" s="60"/>
      <c r="M129" s="60"/>
      <c r="N129" s="60"/>
      <c r="O129" s="60"/>
    </row>
    <row r="130" ht="9">
      <c r="E130" s="107"/>
    </row>
    <row r="131" spans="1:15" ht="12.7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</row>
    <row r="133" ht="9">
      <c r="E133" s="107"/>
    </row>
    <row r="134" ht="9">
      <c r="E134" s="107"/>
    </row>
    <row r="135" ht="9">
      <c r="E135" s="107"/>
    </row>
    <row r="136" ht="9">
      <c r="E136" s="107"/>
    </row>
    <row r="137" ht="9">
      <c r="E137" s="107"/>
    </row>
    <row r="138" ht="9">
      <c r="E138" s="107"/>
    </row>
    <row r="139" ht="9">
      <c r="E139" s="107"/>
    </row>
    <row r="140" ht="9">
      <c r="E140" s="107"/>
    </row>
    <row r="141" ht="9">
      <c r="E141" s="107"/>
    </row>
    <row r="142" ht="9">
      <c r="E142" s="107"/>
    </row>
    <row r="143" ht="9">
      <c r="E143" s="107"/>
    </row>
    <row r="144" ht="9">
      <c r="E144" s="107"/>
    </row>
    <row r="145" ht="9">
      <c r="E145" s="107"/>
    </row>
    <row r="146" ht="9">
      <c r="E146" s="107"/>
    </row>
    <row r="147" ht="9">
      <c r="E147" s="107"/>
    </row>
    <row r="148" ht="9">
      <c r="E148" s="107"/>
    </row>
    <row r="149" ht="9">
      <c r="E149" s="107"/>
    </row>
    <row r="150" ht="9">
      <c r="E150" s="107"/>
    </row>
  </sheetData>
  <mergeCells count="14">
    <mergeCell ref="G100:J100"/>
    <mergeCell ref="L100:O100"/>
    <mergeCell ref="A70:A71"/>
    <mergeCell ref="B70:E70"/>
    <mergeCell ref="G70:J70"/>
    <mergeCell ref="L70:O70"/>
    <mergeCell ref="A4:A5"/>
    <mergeCell ref="L34:O34"/>
    <mergeCell ref="B4:E4"/>
    <mergeCell ref="G4:J4"/>
    <mergeCell ref="L4:O4"/>
    <mergeCell ref="G34:J34"/>
    <mergeCell ref="A34:A35"/>
    <mergeCell ref="A100:A101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&amp;C62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9"/>
  <dimension ref="A1:N37"/>
  <sheetViews>
    <sheetView tabSelected="1" workbookViewId="0" topLeftCell="A9">
      <selection activeCell="C19" sqref="C19"/>
    </sheetView>
  </sheetViews>
  <sheetFormatPr defaultColWidth="9.140625" defaultRowHeight="12.75"/>
  <cols>
    <col min="1" max="1" width="30.28125" style="125" customWidth="1"/>
    <col min="2" max="2" width="6.140625" style="125" customWidth="1"/>
    <col min="3" max="3" width="6.421875" style="125" customWidth="1"/>
    <col min="4" max="4" width="7.00390625" style="68" customWidth="1"/>
    <col min="5" max="5" width="6.7109375" style="68" customWidth="1"/>
    <col min="6" max="6" width="6.8515625" style="125" customWidth="1"/>
    <col min="7" max="7" width="6.7109375" style="125" customWidth="1"/>
    <col min="8" max="8" width="9.8515625" style="125" customWidth="1"/>
    <col min="9" max="9" width="0.71875" style="125" customWidth="1"/>
    <col min="10" max="10" width="6.00390625" style="125" customWidth="1"/>
    <col min="11" max="11" width="5.7109375" style="125" customWidth="1"/>
    <col min="12" max="12" width="13.57421875" style="125" bestFit="1" customWidth="1"/>
    <col min="13" max="13" width="11.00390625" style="125" bestFit="1" customWidth="1"/>
    <col min="14" max="16384" width="9.140625" style="125" customWidth="1"/>
  </cols>
  <sheetData>
    <row r="1" spans="1:5" s="1" customFormat="1" ht="13.5" customHeight="1">
      <c r="A1" s="119" t="s">
        <v>98</v>
      </c>
      <c r="B1" s="120"/>
      <c r="C1" s="120"/>
      <c r="D1" s="121"/>
      <c r="E1" s="121"/>
    </row>
    <row r="2" spans="1:10" s="1" customFormat="1" ht="9" customHeight="1">
      <c r="A2" s="120"/>
      <c r="B2" s="120"/>
      <c r="C2" s="120"/>
      <c r="D2" s="121"/>
      <c r="E2" s="121"/>
      <c r="G2" s="122"/>
      <c r="H2" s="122"/>
      <c r="I2" s="122"/>
      <c r="J2" s="122"/>
    </row>
    <row r="3" spans="1:5" s="1" customFormat="1" ht="13.5" customHeight="1" hidden="1">
      <c r="A3" s="120"/>
      <c r="B3" s="120"/>
      <c r="C3" s="120"/>
      <c r="D3" s="121"/>
      <c r="E3" s="121"/>
    </row>
    <row r="4" spans="1:5" s="1" customFormat="1" ht="13.5" customHeight="1" hidden="1">
      <c r="A4" s="120"/>
      <c r="B4" s="120"/>
      <c r="C4" s="120"/>
      <c r="D4" s="121"/>
      <c r="E4" s="121"/>
    </row>
    <row r="5" spans="1:11" s="123" customFormat="1" ht="13.5" customHeight="1">
      <c r="A5" s="152" t="s">
        <v>65</v>
      </c>
      <c r="B5" s="176" t="s">
        <v>66</v>
      </c>
      <c r="C5" s="176" t="s">
        <v>67</v>
      </c>
      <c r="D5" s="176" t="s">
        <v>68</v>
      </c>
      <c r="E5" s="204"/>
      <c r="F5" s="176" t="s">
        <v>69</v>
      </c>
      <c r="G5" s="204"/>
      <c r="H5" s="193" t="s">
        <v>70</v>
      </c>
      <c r="J5" s="203" t="s">
        <v>99</v>
      </c>
      <c r="K5" s="204"/>
    </row>
    <row r="6" spans="1:11" s="124" customFormat="1" ht="18" customHeight="1">
      <c r="A6" s="196"/>
      <c r="B6" s="177"/>
      <c r="C6" s="177"/>
      <c r="D6" s="207"/>
      <c r="E6" s="207"/>
      <c r="F6" s="207"/>
      <c r="G6" s="207"/>
      <c r="H6" s="202"/>
      <c r="I6" s="209"/>
      <c r="J6" s="195"/>
      <c r="K6" s="195"/>
    </row>
    <row r="7" spans="1:14" s="124" customFormat="1" ht="25.5" customHeight="1">
      <c r="A7" s="192"/>
      <c r="B7" s="178"/>
      <c r="C7" s="178"/>
      <c r="D7" s="195"/>
      <c r="E7" s="195"/>
      <c r="F7" s="195"/>
      <c r="G7" s="195"/>
      <c r="H7" s="200"/>
      <c r="I7" s="205"/>
      <c r="J7" s="6" t="s">
        <v>71</v>
      </c>
      <c r="K7" s="6" t="s">
        <v>72</v>
      </c>
      <c r="M7" s="5"/>
      <c r="N7" s="5"/>
    </row>
    <row r="8" spans="1:14" s="123" customFormat="1" ht="10.5" customHeight="1">
      <c r="A8" s="170"/>
      <c r="B8" s="170"/>
      <c r="C8" s="170"/>
      <c r="D8" s="170"/>
      <c r="E8" s="170"/>
      <c r="F8" s="170"/>
      <c r="G8" s="180"/>
      <c r="H8" s="180"/>
      <c r="I8" s="180"/>
      <c r="J8" s="180"/>
      <c r="K8" s="180"/>
      <c r="M8" s="5"/>
      <c r="N8" s="5"/>
    </row>
    <row r="9" spans="1:11" s="123" customFormat="1" ht="10.5" customHeight="1">
      <c r="A9" s="100" t="s">
        <v>73</v>
      </c>
      <c r="B9" s="12">
        <v>826</v>
      </c>
      <c r="C9" s="12">
        <v>25340</v>
      </c>
      <c r="D9" s="197">
        <v>336196477.33322316</v>
      </c>
      <c r="E9" s="180"/>
      <c r="F9" s="197">
        <v>341565583.29726744</v>
      </c>
      <c r="G9" s="180"/>
      <c r="H9" s="198">
        <f>D9-F9</f>
        <v>-5369105.964044273</v>
      </c>
      <c r="J9" s="12">
        <f>F9/C9</f>
        <v>13479.304786790348</v>
      </c>
      <c r="K9" s="12">
        <f>J9/12</f>
        <v>1123.2753988991956</v>
      </c>
    </row>
    <row r="10" spans="1:11" ht="12.75">
      <c r="A10" s="100" t="s">
        <v>74</v>
      </c>
      <c r="B10" s="12">
        <v>621</v>
      </c>
      <c r="C10" s="12">
        <v>33692</v>
      </c>
      <c r="D10" s="197">
        <v>738988730.2850325</v>
      </c>
      <c r="E10" s="180"/>
      <c r="F10" s="197">
        <v>756048056.1409308</v>
      </c>
      <c r="G10" s="180"/>
      <c r="H10" s="198">
        <f>D10-F10</f>
        <v>-17059325.85589826</v>
      </c>
      <c r="J10" s="12">
        <f>F10/C10</f>
        <v>22439.9874195931</v>
      </c>
      <c r="K10" s="12">
        <f>J10/12</f>
        <v>1869.9989516327585</v>
      </c>
    </row>
    <row r="11" spans="1:11" ht="12.75">
      <c r="A11" s="100" t="s">
        <v>101</v>
      </c>
      <c r="B11" s="12">
        <v>628</v>
      </c>
      <c r="C11" s="12">
        <v>46063</v>
      </c>
      <c r="D11" s="197">
        <v>1259669883.2611156</v>
      </c>
      <c r="E11" s="180"/>
      <c r="F11" s="197">
        <v>1279124725.2402816</v>
      </c>
      <c r="G11" s="180"/>
      <c r="H11" s="198">
        <f>D11-F11</f>
        <v>-19454841.97916603</v>
      </c>
      <c r="J11" s="12">
        <f>F11/C11</f>
        <v>27769.02774982701</v>
      </c>
      <c r="K11" s="12">
        <f>J11/12</f>
        <v>2314.085645818918</v>
      </c>
    </row>
    <row r="12" spans="1:11" s="126" customFormat="1" ht="12.75">
      <c r="A12" s="17" t="s">
        <v>84</v>
      </c>
      <c r="B12" s="18">
        <f>SUM(B10:B11)</f>
        <v>1249</v>
      </c>
      <c r="C12" s="18">
        <f>SUM(C10:C11)</f>
        <v>79755</v>
      </c>
      <c r="D12" s="199">
        <v>1998658614</v>
      </c>
      <c r="E12" s="180"/>
      <c r="F12" s="199">
        <v>2035172781</v>
      </c>
      <c r="G12" s="180"/>
      <c r="H12" s="201">
        <f>D12-F12</f>
        <v>-36514167</v>
      </c>
      <c r="J12" s="18">
        <f>F12/C12</f>
        <v>25517.80804965206</v>
      </c>
      <c r="K12" s="18">
        <f>J12/12</f>
        <v>2126.4840041376715</v>
      </c>
    </row>
    <row r="13" spans="1:11" ht="9" customHeight="1">
      <c r="A13" s="26"/>
      <c r="B13" s="26"/>
      <c r="C13" s="26"/>
      <c r="D13" s="78"/>
      <c r="E13" s="78"/>
      <c r="F13" s="26"/>
      <c r="G13" s="26"/>
      <c r="H13" s="26"/>
      <c r="I13" s="26"/>
      <c r="J13" s="127"/>
      <c r="K13" s="127"/>
    </row>
    <row r="14" spans="1:10" ht="9" customHeight="1">
      <c r="A14" s="141"/>
      <c r="B14" s="141"/>
      <c r="C14" s="141"/>
      <c r="D14" s="77"/>
      <c r="E14" s="77"/>
      <c r="F14" s="141"/>
      <c r="G14" s="141"/>
      <c r="H14" s="141"/>
      <c r="I14" s="141"/>
      <c r="J14" s="123"/>
    </row>
    <row r="15" spans="1:8" ht="12">
      <c r="A15" s="142" t="s">
        <v>75</v>
      </c>
      <c r="B15" s="128"/>
      <c r="C15" s="128"/>
      <c r="D15" s="129"/>
      <c r="E15" s="129"/>
      <c r="F15" s="128"/>
      <c r="G15" s="128"/>
      <c r="H15" s="128"/>
    </row>
    <row r="16" spans="1:11" ht="9.75" customHeight="1">
      <c r="A16" s="175" t="s">
        <v>107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94"/>
    </row>
    <row r="17" spans="1:10" ht="9" customHeight="1">
      <c r="A17" s="174" t="s">
        <v>108</v>
      </c>
      <c r="B17" s="174"/>
      <c r="C17" s="174"/>
      <c r="D17" s="174"/>
      <c r="E17" s="174"/>
      <c r="F17" s="174"/>
      <c r="G17" s="174"/>
      <c r="H17" s="174"/>
      <c r="I17" s="174"/>
      <c r="J17" s="174"/>
    </row>
    <row r="18" ht="9.75" customHeight="1">
      <c r="A18" s="128" t="s">
        <v>76</v>
      </c>
    </row>
    <row r="19" spans="1:4" ht="12">
      <c r="A19" s="76"/>
      <c r="B19" s="76"/>
      <c r="C19" s="130"/>
      <c r="D19" s="71"/>
    </row>
    <row r="20" spans="1:14" ht="12">
      <c r="A20" s="76"/>
      <c r="B20" s="76"/>
      <c r="C20" s="76"/>
      <c r="D20" s="71"/>
      <c r="N20" s="5"/>
    </row>
    <row r="21" spans="1:14" ht="12">
      <c r="A21" s="76"/>
      <c r="B21" s="76"/>
      <c r="C21" s="76"/>
      <c r="D21" s="71"/>
      <c r="N21" s="5"/>
    </row>
    <row r="22" spans="1:14" ht="12">
      <c r="A22" s="76"/>
      <c r="B22" s="76"/>
      <c r="C22" s="76"/>
      <c r="D22" s="71"/>
      <c r="N22" s="5"/>
    </row>
    <row r="23" spans="1:14" ht="12">
      <c r="A23" s="76"/>
      <c r="B23" s="76"/>
      <c r="C23" s="76"/>
      <c r="D23" s="71"/>
      <c r="N23" s="5"/>
    </row>
    <row r="24" spans="2:11" ht="12">
      <c r="B24" s="120"/>
      <c r="C24" s="120"/>
      <c r="D24" s="121"/>
      <c r="E24" s="121"/>
      <c r="F24" s="1"/>
      <c r="G24" s="1"/>
      <c r="H24" s="1"/>
      <c r="I24" s="1"/>
      <c r="J24" s="1"/>
      <c r="K24" s="1"/>
    </row>
    <row r="25" spans="1:11" ht="12">
      <c r="A25" s="120" t="s">
        <v>100</v>
      </c>
      <c r="B25" s="120"/>
      <c r="C25" s="120"/>
      <c r="D25" s="121"/>
      <c r="E25" s="121"/>
      <c r="F25" s="1"/>
      <c r="G25" s="1"/>
      <c r="H25" s="1"/>
      <c r="I25" s="1"/>
      <c r="J25" s="1"/>
      <c r="K25" s="1"/>
    </row>
    <row r="26" spans="1:11" ht="12">
      <c r="A26" s="120"/>
      <c r="B26" s="120"/>
      <c r="C26" s="120"/>
      <c r="D26" s="121"/>
      <c r="E26" s="121"/>
      <c r="F26" s="1"/>
      <c r="G26" s="1"/>
      <c r="H26" s="1"/>
      <c r="I26" s="1"/>
      <c r="J26" s="1"/>
      <c r="K26" s="1"/>
    </row>
    <row r="27" spans="1:11" ht="13.5" customHeight="1">
      <c r="A27" s="152" t="s">
        <v>65</v>
      </c>
      <c r="B27" s="212" t="s">
        <v>77</v>
      </c>
      <c r="C27" s="176" t="s">
        <v>78</v>
      </c>
      <c r="D27" s="176" t="s">
        <v>79</v>
      </c>
      <c r="E27" s="176" t="s">
        <v>80</v>
      </c>
      <c r="F27" s="146" t="s">
        <v>104</v>
      </c>
      <c r="G27" s="176" t="s">
        <v>81</v>
      </c>
      <c r="H27" s="176" t="s">
        <v>82</v>
      </c>
      <c r="I27" s="206"/>
      <c r="J27" s="176" t="s">
        <v>56</v>
      </c>
      <c r="K27" s="176" t="s">
        <v>5</v>
      </c>
    </row>
    <row r="28" spans="1:11" ht="10.5" customHeight="1">
      <c r="A28" s="196"/>
      <c r="B28" s="207"/>
      <c r="C28" s="207"/>
      <c r="D28" s="207"/>
      <c r="E28" s="207"/>
      <c r="F28" s="208" t="s">
        <v>105</v>
      </c>
      <c r="G28" s="207"/>
      <c r="H28" s="207"/>
      <c r="I28" s="210"/>
      <c r="J28" s="207"/>
      <c r="K28" s="207"/>
    </row>
    <row r="29" spans="1:11" ht="14.25" customHeight="1">
      <c r="A29" s="192"/>
      <c r="B29" s="195"/>
      <c r="C29" s="195"/>
      <c r="D29" s="195"/>
      <c r="E29" s="195"/>
      <c r="F29" s="213" t="s">
        <v>106</v>
      </c>
      <c r="G29" s="195"/>
      <c r="H29" s="195"/>
      <c r="I29" s="211"/>
      <c r="J29" s="195"/>
      <c r="K29" s="195"/>
    </row>
    <row r="31" spans="1:11" ht="12">
      <c r="A31" s="9" t="s">
        <v>73</v>
      </c>
      <c r="B31" s="131">
        <v>78.26086956521739</v>
      </c>
      <c r="C31" s="131">
        <v>8.695652173913043</v>
      </c>
      <c r="D31" s="131">
        <v>0</v>
      </c>
      <c r="E31" s="131">
        <v>2.1739130434782608</v>
      </c>
      <c r="F31" s="131">
        <v>3.260869565217391</v>
      </c>
      <c r="G31" s="131">
        <v>1.0869565217391304</v>
      </c>
      <c r="H31" s="132">
        <v>1.0869565217391304</v>
      </c>
      <c r="J31" s="132">
        <v>5.434782608695652</v>
      </c>
      <c r="K31" s="132">
        <v>100</v>
      </c>
    </row>
    <row r="32" spans="1:11" ht="12">
      <c r="A32" s="9" t="s">
        <v>74</v>
      </c>
      <c r="B32" s="133">
        <v>61.855670103092784</v>
      </c>
      <c r="C32" s="133">
        <v>8.24742268041237</v>
      </c>
      <c r="D32" s="133">
        <v>0</v>
      </c>
      <c r="E32" s="133">
        <v>4.123711340206185</v>
      </c>
      <c r="F32" s="133">
        <v>20.61855670103093</v>
      </c>
      <c r="G32" s="133">
        <v>1.0309278350515463</v>
      </c>
      <c r="H32" s="133">
        <v>0</v>
      </c>
      <c r="J32" s="133">
        <v>4.123711340206185</v>
      </c>
      <c r="K32" s="133">
        <v>100</v>
      </c>
    </row>
    <row r="33" spans="1:11" ht="12">
      <c r="A33" s="9" t="s">
        <v>101</v>
      </c>
      <c r="B33" s="133">
        <v>46.391752577319586</v>
      </c>
      <c r="C33" s="133">
        <v>5.154639175257732</v>
      </c>
      <c r="D33" s="133">
        <v>1.0309278350515463</v>
      </c>
      <c r="E33" s="133">
        <v>20.61855670103093</v>
      </c>
      <c r="F33" s="133">
        <v>20.61855670103093</v>
      </c>
      <c r="G33" s="133">
        <v>0</v>
      </c>
      <c r="H33" s="133">
        <v>1.0309278350515463</v>
      </c>
      <c r="J33" s="133">
        <v>5.154639175257732</v>
      </c>
      <c r="K33" s="133">
        <v>100</v>
      </c>
    </row>
    <row r="34" spans="1:11" ht="12">
      <c r="A34" s="17" t="s">
        <v>84</v>
      </c>
      <c r="B34" s="134">
        <v>63.1578947368421</v>
      </c>
      <c r="C34" s="134">
        <v>7.368421052631579</v>
      </c>
      <c r="D34" s="134">
        <v>1.0526315789473684</v>
      </c>
      <c r="E34" s="134">
        <v>8.421052631578947</v>
      </c>
      <c r="F34" s="134">
        <v>13.68421052631579</v>
      </c>
      <c r="G34" s="134">
        <v>1.0526315789473684</v>
      </c>
      <c r="H34" s="134">
        <v>1.0526315789473684</v>
      </c>
      <c r="J34" s="134">
        <v>4.2105263157894735</v>
      </c>
      <c r="K34" s="134">
        <v>100</v>
      </c>
    </row>
    <row r="35" spans="1:11" ht="12">
      <c r="A35" s="127"/>
      <c r="B35" s="26"/>
      <c r="C35" s="26"/>
      <c r="D35" s="78"/>
      <c r="E35" s="78"/>
      <c r="F35" s="26"/>
      <c r="G35" s="26"/>
      <c r="H35" s="26"/>
      <c r="J35" s="26"/>
      <c r="K35" s="26"/>
    </row>
    <row r="37" ht="12">
      <c r="A37" s="9" t="s">
        <v>83</v>
      </c>
    </row>
  </sheetData>
  <mergeCells count="27">
    <mergeCell ref="A16:K16"/>
    <mergeCell ref="D12:E12"/>
    <mergeCell ref="D9:E9"/>
    <mergeCell ref="D10:E10"/>
    <mergeCell ref="D11:E11"/>
    <mergeCell ref="D5:E7"/>
    <mergeCell ref="C27:C29"/>
    <mergeCell ref="D27:D29"/>
    <mergeCell ref="E27:E29"/>
    <mergeCell ref="G27:G29"/>
    <mergeCell ref="F9:G9"/>
    <mergeCell ref="F10:G10"/>
    <mergeCell ref="F11:G11"/>
    <mergeCell ref="F12:G12"/>
    <mergeCell ref="J5:K6"/>
    <mergeCell ref="F5:G7"/>
    <mergeCell ref="A8:K8"/>
    <mergeCell ref="J27:J29"/>
    <mergeCell ref="K27:K29"/>
    <mergeCell ref="H27:H29"/>
    <mergeCell ref="A27:A29"/>
    <mergeCell ref="B27:B29"/>
    <mergeCell ref="A17:J17"/>
    <mergeCell ref="B5:B7"/>
    <mergeCell ref="C5:C7"/>
    <mergeCell ref="A5:A7"/>
    <mergeCell ref="H5:H7"/>
  </mergeCells>
  <printOptions horizontalCentered="1"/>
  <pageMargins left="0.63" right="0.52" top="0.984251968503937" bottom="1.3779527559055118" header="0" footer="0.8661417322834646"/>
  <pageSetup horizontalDpi="600" verticalDpi="600" orientation="portrait" paperSize="9" r:id="rId2"/>
  <headerFooter alignWithMargins="0">
    <oddFooter>&amp;C64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Petricone Letizia</cp:lastModifiedBy>
  <cp:lastPrinted>2005-07-12T11:20:18Z</cp:lastPrinted>
  <dcterms:created xsi:type="dcterms:W3CDTF">2005-03-04T13:58:54Z</dcterms:created>
  <dcterms:modified xsi:type="dcterms:W3CDTF">2005-07-12T11:20:53Z</dcterms:modified>
  <cp:category/>
  <cp:version/>
  <cp:contentType/>
  <cp:contentStatus/>
</cp:coreProperties>
</file>