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783" activeTab="0"/>
  </bookViews>
  <sheets>
    <sheet name="Indice" sheetId="1" r:id="rId1"/>
    <sheet name="I.3.4.1" sheetId="2" r:id="rId2"/>
    <sheet name="I.3.4.2" sheetId="3" r:id="rId3"/>
    <sheet name="I.3.4.3" sheetId="4" r:id="rId4"/>
    <sheet name="I.3.4.4" sheetId="5" r:id="rId5"/>
    <sheet name="I.3.4.5" sheetId="6" r:id="rId6"/>
    <sheet name="I.3.4.6" sheetId="7" r:id="rId7"/>
    <sheet name="I.3.4.7" sheetId="8" r:id="rId8"/>
    <sheet name="I.3.4.8" sheetId="9" r:id="rId9"/>
    <sheet name="I.3.4.9" sheetId="10" r:id="rId10"/>
    <sheet name="I.3.4.10" sheetId="11" r:id="rId11"/>
    <sheet name="I.3.4.11" sheetId="12" r:id="rId12"/>
    <sheet name="I.3.4.12" sheetId="13" r:id="rId13"/>
    <sheet name="I.3.4.13" sheetId="14" r:id="rId14"/>
    <sheet name="I.3.4.14" sheetId="15" r:id="rId15"/>
    <sheet name="I.3.4.15" sheetId="16" r:id="rId16"/>
  </sheets>
  <externalReferences>
    <externalReference r:id="rId19"/>
    <externalReference r:id="rId20"/>
  </externalReferences>
  <definedNames>
    <definedName name="_xlnm.Print_Area" localSheetId="1">'I.3.4.1'!$A$1:$D$23</definedName>
    <definedName name="_xlnm.Print_Area" localSheetId="10">'I.3.4.10'!$A$1:$I$21</definedName>
    <definedName name="_xlnm.Print_Area" localSheetId="14">'I.3.4.14'!$A$1:$F$27</definedName>
    <definedName name="_xlnm.Print_Area" localSheetId="15">'I.3.4.15'!$A$1:$L$43</definedName>
    <definedName name="_xlnm.Print_Area" localSheetId="2">'I.3.4.2'!$A$1:$L$22</definedName>
    <definedName name="_xlnm.Print_Area" localSheetId="3">'I.3.4.3'!$A$1:$L$42</definedName>
    <definedName name="_xlnm.Print_Area" localSheetId="4">'I.3.4.4'!$A$1:$L$39</definedName>
    <definedName name="_xlnm.Print_Area" localSheetId="5">'I.3.4.5'!$A$1:$L$39</definedName>
    <definedName name="_xlnm.Print_Area" localSheetId="9">'I.3.4.9'!$A$1:$I$30</definedName>
    <definedName name="_xlnm.Print_Area" localSheetId="0">'Indice'!$A$1:$A$33</definedName>
    <definedName name="DATI">#REF!</definedName>
    <definedName name="Gini_coecas_area_tot">#REF!</definedName>
    <definedName name="SBFIG1">#REF!</definedName>
    <definedName name="SBFIG1_1">#REF!</definedName>
    <definedName name="SBPR1_1">#REF!</definedName>
    <definedName name="SBPR1_10_PROV">#REF!</definedName>
    <definedName name="SBPR1_10_REG">#REF!</definedName>
    <definedName name="SBPR1_10_RIPGEO">#REF!</definedName>
    <definedName name="SBPR1_10_TOT">#REF!</definedName>
    <definedName name="SBPR1_15_PROV">#REF!</definedName>
    <definedName name="SBPR1_15_PROVT">#REF!</definedName>
    <definedName name="SBPR1_15_REG">#REF!</definedName>
    <definedName name="SBPR1_15_REGT">#REF!</definedName>
    <definedName name="SBPR1_15_RIPGEO">#REF!</definedName>
    <definedName name="SBPR1_15_RIPGEOT">#REF!</definedName>
    <definedName name="SBPR1_15_TOT">#REF!</definedName>
    <definedName name="SBPR1_15_TOTT">#REF!</definedName>
    <definedName name="SBPR1_16_PROV">#REF!</definedName>
    <definedName name="SBPR1_16_PROVT">#REF!</definedName>
    <definedName name="SBPR1_16_REG">#REF!</definedName>
    <definedName name="SBPR1_16_REGT">#REF!</definedName>
    <definedName name="SBPR1_16_RIPGEO">#REF!</definedName>
    <definedName name="SBPR1_16_RIPGEOT">#REF!</definedName>
    <definedName name="SBPR1_16_TOT">#REF!</definedName>
    <definedName name="SBPR1_16_TOTT">#REF!</definedName>
    <definedName name="SBPR1_18_BOLTRE">#REF!</definedName>
    <definedName name="SBPR1_18_REG">#REF!</definedName>
    <definedName name="SBPR1_18_RIPGEO">#REF!</definedName>
    <definedName name="SBPR1_18_TOT">#REF!</definedName>
    <definedName name="SBPR1_2">#REF!</definedName>
    <definedName name="SBPR1_2BIS">#REF!</definedName>
    <definedName name="SBPR1_3">#REF!</definedName>
    <definedName name="SBPR1_4">#REF!</definedName>
    <definedName name="SBPR1_5">#REF!</definedName>
    <definedName name="SBPR1_6">#REF!</definedName>
    <definedName name="SBPR1_7">#REF!</definedName>
    <definedName name="SBPR1_8">#REF!</definedName>
    <definedName name="SBPR1_8_PROV">#REF!</definedName>
    <definedName name="SBPR1_8_REG">#REF!</definedName>
    <definedName name="SBPR1_8_RIPGEO">#REF!</definedName>
    <definedName name="SBPR1_8_TOT">#REF!</definedName>
    <definedName name="SBPR1_8BIS">#REF!</definedName>
    <definedName name="SBPR1_9_PROV">#REF!</definedName>
    <definedName name="SBPR1_9_PROVT">#REF!</definedName>
    <definedName name="SBPR1_9_REG">#REF!</definedName>
    <definedName name="SBPR1_9_REGT">#REF!</definedName>
    <definedName name="SBPR1_9_RIPGEO">#REF!</definedName>
    <definedName name="SBPR1_9_RIPGEOT">#REF!</definedName>
    <definedName name="SBPR1_9_TOT">#REF!</definedName>
    <definedName name="SBPR1_9_TOTT">#REF!</definedName>
    <definedName name="SBTAV1">#REF!</definedName>
    <definedName name="SBTAV1_2003">#REF!</definedName>
    <definedName name="SBTAV10">#REF!</definedName>
    <definedName name="SBTAV11">#REF!</definedName>
    <definedName name="SBTAV2">#REF!</definedName>
    <definedName name="SBTAV3">#REF!</definedName>
    <definedName name="SBTAV4">#REF!</definedName>
    <definedName name="SBTAV5">#REF!</definedName>
    <definedName name="SBTAV6">#REF!</definedName>
    <definedName name="SBTAV7">#REF!</definedName>
    <definedName name="SBTAV8">#REF!</definedName>
    <definedName name="SBTAV9">#REF!</definedName>
  </definedNames>
  <calcPr fullCalcOnLoad="1"/>
</workbook>
</file>

<file path=xl/sharedStrings.xml><?xml version="1.0" encoding="utf-8"?>
<sst xmlns="http://schemas.openxmlformats.org/spreadsheetml/2006/main" count="469" uniqueCount="207">
  <si>
    <t>Collaboratori</t>
  </si>
  <si>
    <t>Professionisti</t>
  </si>
  <si>
    <t>Totale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</si>
  <si>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</si>
  <si>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</si>
  <si>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</si>
  <si>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</si>
  <si>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</si>
  <si>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</si>
  <si>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</si>
  <si>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</si>
  <si>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</si>
  <si>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</si>
  <si>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</si>
  <si>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</si>
  <si>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</si>
  <si>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2009*</t>
  </si>
  <si>
    <t>(*) dati provvisori</t>
  </si>
  <si>
    <t>MODALITA' SVOLGIMENTO ATTIVITA'
SESSO</t>
  </si>
  <si>
    <t>2009**</t>
  </si>
  <si>
    <t>Concorrenti</t>
  </si>
  <si>
    <t>Esclusivi</t>
  </si>
  <si>
    <t>Maschi</t>
  </si>
  <si>
    <t>Femmine</t>
  </si>
  <si>
    <t>Collaboratori e professionisti</t>
  </si>
  <si>
    <t>(*) Sono definiti "esclusivi" i lavoratori che pagano l'aliquota massima (25% ivs + 0,72% prestazioni temporanee, nel 2009), '"concorrenti" quelli che pagano l'aliquota minima (17% ivs, nel 2009)</t>
  </si>
  <si>
    <t>(**) dati provvisori</t>
  </si>
  <si>
    <t>CLASSI DI ETA'</t>
  </si>
  <si>
    <t>COLLABORATORI</t>
  </si>
  <si>
    <t>Fino a 24</t>
  </si>
  <si>
    <t>25-29 anni</t>
  </si>
  <si>
    <t>30-39 anni</t>
  </si>
  <si>
    <t>40-49 anni</t>
  </si>
  <si>
    <t>50-59 anni</t>
  </si>
  <si>
    <t>60-64 anni</t>
  </si>
  <si>
    <t>65 anni e più</t>
  </si>
  <si>
    <t>PROFESSIONISTI</t>
  </si>
  <si>
    <t>COLLABORATORI E PROFESSIONISTI</t>
  </si>
  <si>
    <t>Piemonte</t>
  </si>
  <si>
    <t>Valle d'Aosta/Vallée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</si>
  <si>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</si>
  <si>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</si>
  <si>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</si>
  <si>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</si>
  <si>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</si>
  <si>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</si>
  <si>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</si>
  <si>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</si>
  <si>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</si>
  <si>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</si>
  <si>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</si>
  <si>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</si>
  <si>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</si>
  <si>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</si>
  <si>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</si>
  <si>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</si>
  <si>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</si>
  <si>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</si>
  <si>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</si>
  <si>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</si>
  <si>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</si>
  <si>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</si>
  <si>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SESSO 
MODALITA' SVOLGIMENTO ATTIVITA'</t>
  </si>
  <si>
    <t>Maschi e femmine</t>
  </si>
  <si>
    <t>CLASSI DI REDDITO ANNUO</t>
  </si>
  <si>
    <t>Fino a 499.99</t>
  </si>
  <si>
    <t>500.00-4999.99</t>
  </si>
  <si>
    <t>5000.00-9999.99</t>
  </si>
  <si>
    <t>10000.00-24999.99</t>
  </si>
  <si>
    <t>25000.00-49999.99</t>
  </si>
  <si>
    <t>50000.00-74999.99</t>
  </si>
  <si>
    <t>75000.00 e più</t>
  </si>
  <si>
    <t xml:space="preserve">MODALITA' SVOLGIMENTO ATTIVITA'
SESSO </t>
  </si>
  <si>
    <t xml:space="preserve">(*) Valori del 2009 provvisori sia per i collaboratori che, soprattutto, per i professionisti, per i quali manca una parte della contribuzione da versare a saldo nel 2010; di conseguenza, tale carenza si riflette nel basso livello di reddito attualmente registrato </t>
  </si>
  <si>
    <t>CARATTERISTICHE PROFESSIONALI 
TIPO DI RAPPORTO DI LAVORO</t>
  </si>
  <si>
    <t>Numero</t>
  </si>
  <si>
    <t>Reddito medio</t>
  </si>
  <si>
    <t>Caratteristiche professionali definite</t>
  </si>
  <si>
    <t>Amministratore, sindaco, ecc.</t>
  </si>
  <si>
    <t>Collaboratori di giornali, riviste</t>
  </si>
  <si>
    <t>Collegi e commissioni</t>
  </si>
  <si>
    <t>Enti locali</t>
  </si>
  <si>
    <t>Dottorato, assegni, ecc.</t>
  </si>
  <si>
    <t>Venditori porta a porta</t>
  </si>
  <si>
    <t>Associati in partecipazione</t>
  </si>
  <si>
    <t>Medici specializzandi</t>
  </si>
  <si>
    <t>Volontari servizio civile**</t>
  </si>
  <si>
    <t>Caratteristiche professionali non definite</t>
  </si>
  <si>
    <t>Collaboratori a progetto</t>
  </si>
  <si>
    <t>Collaboratori occasionali</t>
  </si>
  <si>
    <t>Autonomi occasionali</t>
  </si>
  <si>
    <t>Collaboratori PA</t>
  </si>
  <si>
    <t>Altre collaborazioni</t>
  </si>
  <si>
    <t>(**) A partire dal 1° gennaio 2009 è cessato l'obbligo contributivo per i volontari del servizio civile; nel 2009 si sono verificati comunque dei versamenti contributivi per gli anni pregressi</t>
  </si>
  <si>
    <t>TIPO DI ALTRA ASSICURAZIONE PREVIDENZIALE</t>
  </si>
  <si>
    <t>Reddito medio
annuo</t>
  </si>
  <si>
    <t>Titolare pensione indiretta</t>
  </si>
  <si>
    <t>Titolare pensione diretta</t>
  </si>
  <si>
    <t>Lavoratore dipendente (INPS-FPLD)</t>
  </si>
  <si>
    <t>Artigiano (INPS)</t>
  </si>
  <si>
    <t>Commerciante (INPS)</t>
  </si>
  <si>
    <t>Con altra contribuzione INPS</t>
  </si>
  <si>
    <t>Dipendente enti locali e amm. dello Stato (INPDAP)</t>
  </si>
  <si>
    <t>Professionista (Casse professionali)</t>
  </si>
  <si>
    <t>Con altra contribuzione non INPS</t>
  </si>
  <si>
    <t xml:space="preserve">Totale   </t>
  </si>
  <si>
    <t>(*) Sono definiti '"concorrenti" i lavoratori che pagano l'aliquota minima (17%) in quanto hanno un'altra forma di previdenza</t>
  </si>
  <si>
    <t>SESSO
MESI ACCREDITATI</t>
  </si>
  <si>
    <t>Meno di 1 mese</t>
  </si>
  <si>
    <t xml:space="preserve"> 1 - 5 mesi</t>
  </si>
  <si>
    <t xml:space="preserve"> 6 - 11 mesi</t>
  </si>
  <si>
    <t xml:space="preserve"> 12 mesi</t>
  </si>
  <si>
    <t>(*) Sono i mesi utili ai fini del diritto alla pensione, accreditati sulla base del reddito imponibile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</si>
  <si>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</si>
  <si>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</si>
  <si>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</si>
  <si>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</si>
  <si>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</si>
  <si>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</si>
  <si>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</si>
  <si>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</si>
  <si>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</si>
  <si>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</si>
  <si>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</si>
  <si>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</si>
  <si>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</si>
  <si>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annua</t>
  </si>
  <si>
    <t>Anni</t>
  </si>
  <si>
    <r>
      <t>Fonte</t>
    </r>
    <r>
      <rPr>
        <sz val="7"/>
        <rFont val="Arial"/>
        <family val="2"/>
      </rPr>
      <t>: INPS - Coordinamento Generale Statistico Attuariale</t>
    </r>
  </si>
  <si>
    <t>REGIONI</t>
  </si>
  <si>
    <r>
      <t>Fonte</t>
    </r>
    <r>
      <rPr>
        <sz val="7"/>
        <rFont val="Arial"/>
        <family val="0"/>
      </rPr>
      <t>: INPS - Coordinamento Generale Statistico Attuariale</t>
    </r>
  </si>
  <si>
    <t>Sud</t>
  </si>
  <si>
    <t>Nord-Ovest</t>
  </si>
  <si>
    <t>Nord-Est</t>
  </si>
  <si>
    <t>Isole</t>
  </si>
  <si>
    <t>I CONTESTI</t>
  </si>
  <si>
    <t>TIPOLOGIE</t>
  </si>
  <si>
    <t>Valori assoluti</t>
  </si>
  <si>
    <t>Valori %</t>
  </si>
  <si>
    <t>Con età inferiore a 30 anni nel 2005</t>
  </si>
  <si>
    <t>Coorte iniziale: nuovi collaboratori contribuenti con età &lt; 30 anni</t>
  </si>
  <si>
    <t>Ancora contribuenti alla Gestione separata</t>
  </si>
  <si>
    <t>Non più contribuenti alla Gestione separata:</t>
  </si>
  <si>
    <t>A - Contribuenti in altra gestione previdenziale</t>
  </si>
  <si>
    <t>B - Pensionati</t>
  </si>
  <si>
    <t>C - Deceduti</t>
  </si>
  <si>
    <t>D - Non trovati*</t>
  </si>
  <si>
    <t>Con 30 anni e oltre di età nel 2005</t>
  </si>
  <si>
    <t>Coorte iniziale: nuovi collaboratori contribuenti con età  =&gt; 30 anni</t>
  </si>
  <si>
    <t>A - Contribuenti in altra gestione 
     previdenziale</t>
  </si>
  <si>
    <t>Complesso</t>
  </si>
  <si>
    <t xml:space="preserve">Coorte iniziale: totale nuovi collaboratori contribuenti </t>
  </si>
  <si>
    <t>*Si tratta della classe residuale, per la quale non è presente nell'anno né una posizione da attivo né da pensionato, né risulta valorizzata la data di morte</t>
  </si>
  <si>
    <t xml:space="preserve">Coorte iniziale: nuovi collaboratori contribuenti </t>
  </si>
  <si>
    <t>Contribuenti in altra gestione previdenziale</t>
  </si>
  <si>
    <t>1) Con una sola posizione contributiva nell'anno</t>
  </si>
  <si>
    <t>- nel Fondo pensione lavoratori dipendenti INPS</t>
  </si>
  <si>
    <t>- nelle Gestioni autonome INPS</t>
  </si>
  <si>
    <t>- in altri fondi INPS</t>
  </si>
  <si>
    <t>- nell'INPDAP</t>
  </si>
  <si>
    <t>- nelle Casse professionali</t>
  </si>
  <si>
    <t>- altre previdenze*</t>
  </si>
  <si>
    <t>2) Con due posizioni contributive nell'anno</t>
  </si>
  <si>
    <t>- nel Fondo pensione lavoratori dipendenti INPS
  e nell'INPDAP</t>
  </si>
  <si>
    <t>- nel Fondo pensione lavoratori dipendenti INPS
  e in altre previdenze*</t>
  </si>
  <si>
    <t>- nelle Gestioni autonome INPS e in altre
  previdenze</t>
  </si>
  <si>
    <t>- nel Fondo pensione lavoratori dipendenti INPS
  e nelle Gestioni autonome INPS</t>
  </si>
  <si>
    <t>- altre combinazioni</t>
  </si>
  <si>
    <t>3) Con tre o più posizioni contributive nell'anno</t>
  </si>
  <si>
    <t>* ENASARCO, INPGI, ENPALS…</t>
  </si>
  <si>
    <t xml:space="preserve">Di cui:  
numero buoni lavoro 
da 10 euro venduti
dal 1° agosto 2008
al 31 dicembre 2008 </t>
  </si>
  <si>
    <t>Numero buoni lavoro venduti dal 01 agosto 2008 al 30 giugno 2010</t>
  </si>
  <si>
    <t>Numero buoni lavoro
da 10 euro</t>
  </si>
  <si>
    <t>Numero buoni lavoro 
da 50 euro</t>
  </si>
  <si>
    <t>Numero buoni lavoro
da 20 euro</t>
  </si>
  <si>
    <t>Numero buoni lavoro 
da 10 euro PEA 
dal 17 maggio 2010</t>
  </si>
  <si>
    <t>BUONI LAVORO CARTACEI</t>
  </si>
  <si>
    <t>Valle d'Aosta - Vallée d'Aoste</t>
  </si>
  <si>
    <t xml:space="preserve"> Bolzano-Bozen</t>
  </si>
  <si>
    <t xml:space="preserve"> Trento</t>
  </si>
  <si>
    <t>Nord</t>
  </si>
  <si>
    <t>BUONI LAVORO VENDUTI TELEMATICAMENTE</t>
  </si>
  <si>
    <t>BUONI LAVORO VENDUTI DA POSTE S.p.A.</t>
  </si>
  <si>
    <t>TOTALE BUONI LAVORO</t>
  </si>
  <si>
    <t xml:space="preserve">Totale </t>
  </si>
  <si>
    <t>Fonte: INPS - Archivio gestionale a novembre 2010.</t>
  </si>
  <si>
    <r>
      <t>Totale buoni lavoro 
resi equivalenti  a quelli 
da 10 euro</t>
    </r>
    <r>
      <rPr>
        <vertAlign val="superscript"/>
        <sz val="7"/>
        <rFont val="Arial"/>
        <family val="2"/>
      </rPr>
      <t xml:space="preserve"> (2)</t>
    </r>
  </si>
  <si>
    <r>
      <t>Italia</t>
    </r>
    <r>
      <rPr>
        <b/>
        <vertAlign val="superscript"/>
        <sz val="7"/>
        <rFont val="Arial"/>
        <family val="2"/>
      </rPr>
      <t>(1)</t>
    </r>
  </si>
  <si>
    <r>
      <t>(1)</t>
    </r>
    <r>
      <rPr>
        <sz val="7"/>
        <rFont val="Arial"/>
        <family val="2"/>
      </rPr>
      <t xml:space="preserve"> Buoni lavoro </t>
    </r>
    <r>
      <rPr>
        <sz val="7"/>
        <color indexed="8"/>
        <rFont val="Arial"/>
        <family val="2"/>
      </rPr>
      <t>da 10 euro</t>
    </r>
    <r>
      <rPr>
        <sz val="7"/>
        <rFont val="Arial"/>
        <family val="2"/>
      </rPr>
      <t xml:space="preserve"> venduti da Poste S.p.A. nel periodo sperimentale della vendemmia 2008.</t>
    </r>
  </si>
  <si>
    <r>
      <t>(2)</t>
    </r>
    <r>
      <rPr>
        <sz val="7"/>
        <rFont val="Arial"/>
        <family val="2"/>
      </rPr>
      <t xml:space="preserve"> I dati si riferiscono alla somma dei buoni lavoro da 10 euro e dei buoni lavoro da 50 euro e 20 euro, resi equivalenti a quelli da 10 euro moltiplicandoli rispettivamente per 5 e per 2, e ai buoni da 10 euro  emessi nelle tabaccherie (PEA), venduti nel complesso dall'avvio del sistema del Lavoro Occasionale Accessorio (agosto 2008) fino alla data riportata.</t>
    </r>
  </si>
  <si>
    <r>
      <t xml:space="preserve">Tavola I.3.4.1 - Numero di contribuenti con almeno un versamento nell'anno per modalità di svolgimento dell'attività - Anni 1996-2009 </t>
    </r>
    <r>
      <rPr>
        <i/>
        <sz val="9"/>
        <rFont val="Arial"/>
        <family val="2"/>
      </rPr>
      <t>(valori assoluti)</t>
    </r>
  </si>
  <si>
    <r>
      <t xml:space="preserve">Tavola I.3.4.2 - Numero di contribuenti con almeno un versamento nell'anno per sesso e modalità di svolgimento dell'attività (*) - Anni 2007-2009 </t>
    </r>
    <r>
      <rPr>
        <i/>
        <sz val="9"/>
        <rFont val="Arial"/>
        <family val="2"/>
      </rPr>
      <t>(valori assoluti)</t>
    </r>
  </si>
  <si>
    <r>
      <t xml:space="preserve">Tavola I.3.4.3 - Numero di contribuenti con almeno un versamento nell'anno, per classe di età e modalità di svolgimento dell'attività - Anni 2007-2009 </t>
    </r>
    <r>
      <rPr>
        <i/>
        <sz val="9"/>
        <rFont val="Arial"/>
        <family val="2"/>
      </rPr>
      <t>(valori assoluti)</t>
    </r>
  </si>
  <si>
    <r>
      <t xml:space="preserve">Tavola I.3.4.5 - Numero di contribuenti con almeno un versamento nell'anno per regione di contribuzione e modalità di svolgimento dell'attività - Anni 2007-2009 </t>
    </r>
    <r>
      <rPr>
        <i/>
        <sz val="9"/>
        <rFont val="Arial"/>
        <family val="2"/>
      </rPr>
      <t>(valori assoluti)</t>
    </r>
  </si>
  <si>
    <r>
      <t xml:space="preserve">Tavola I.3.4.6 - Età media dei contribuenti con almeno un versamento nell'anno, per sesso e modalità di svolgimento dell'attività - Anni 2007-2009 </t>
    </r>
    <r>
      <rPr>
        <i/>
        <sz val="9"/>
        <rFont val="Arial"/>
        <family val="2"/>
      </rPr>
      <t>(valori medi)</t>
    </r>
  </si>
  <si>
    <r>
      <t xml:space="preserve">Tavola I.3.4.7 - Numero di contribuenti con almeno un versamento nell'anno, per classe di reddito annuo e modalità di svolgimento dell'attività - Anni 2007-2009 </t>
    </r>
    <r>
      <rPr>
        <i/>
        <sz val="9"/>
        <rFont val="Arial"/>
        <family val="2"/>
      </rPr>
      <t>(valori assoluti)</t>
    </r>
  </si>
  <si>
    <r>
      <t>Tavola I.3.4.8 - Reddito medio annuo dei contribuenti con almeno un versamento nell'anno, per sesso e modalità di svolgimento dell'attività - Anni 2007-2009</t>
    </r>
    <r>
      <rPr>
        <i/>
        <sz val="9"/>
        <rFont val="Arial"/>
        <family val="2"/>
      </rPr>
      <t xml:space="preserve"> (importi in euro)</t>
    </r>
  </si>
  <si>
    <r>
      <t xml:space="preserve">Tavola I.3.4.9 - Numero e reddito medio dei collaboratori contribuenti con almeno un versamento nell'anno, per caratteristiche professionali e tipo di rapporto di lavoro - Anni 2007-2009 </t>
    </r>
    <r>
      <rPr>
        <i/>
        <sz val="9"/>
        <rFont val="Arial"/>
        <family val="2"/>
      </rPr>
      <t>(valori assoluti)</t>
    </r>
  </si>
  <si>
    <r>
      <t xml:space="preserve">Tavola I.3.4.10 - Numero e reddito medio annuo dei collaboratori concorrenti (*) contribuenti, con almeno un versamento nell'anno, per tipo di altra assicurazione previdenziale dichiarata - Anni 2007-2009 </t>
    </r>
    <r>
      <rPr>
        <i/>
        <sz val="9"/>
        <rFont val="Arial"/>
        <family val="2"/>
      </rPr>
      <t>(importi in euro)</t>
    </r>
  </si>
  <si>
    <r>
      <t xml:space="preserve">Tavola I.3.4.11 - Numero di collaboratori contribuenti con almeno un versamento nell'anno, per sesso, numero di mesi accreditati (*) e modalità di svolgimento dell'attività - Anni 2007-2009 </t>
    </r>
    <r>
      <rPr>
        <i/>
        <sz val="9"/>
        <rFont val="Arial"/>
        <family val="2"/>
      </rPr>
      <t>(valori assoluti)</t>
    </r>
  </si>
  <si>
    <r>
      <t xml:space="preserve">Tavola I.3.4.12 - Numero di collaboratori contribuenti, per mese di pagamento del compenso e per modalità di svolgimento dell'attività - Anni 2007-2009 </t>
    </r>
    <r>
      <rPr>
        <i/>
        <sz val="9"/>
        <rFont val="Arial"/>
        <family val="2"/>
      </rPr>
      <t>(valori assoluti)</t>
    </r>
  </si>
  <si>
    <r>
      <t xml:space="preserve">Tavola I.3.4.13 - Numero di nuovi collaboratori contribuenti alla Gestione separata nel 2005 seguiti fino al 2009 </t>
    </r>
    <r>
      <rPr>
        <i/>
        <sz val="9"/>
        <rFont val="Arial"/>
        <family val="2"/>
      </rPr>
      <t>(valori assoluti e percentuali)</t>
    </r>
  </si>
  <si>
    <r>
      <t xml:space="preserve">Tavola I.3.4.14 - Numero di nuovi collaboratori contribuenti alla Gestione separata nel 2005 seguiti fino al 2009 - dettagli sui contribuenti in altra gestione previdenziale </t>
    </r>
    <r>
      <rPr>
        <i/>
        <sz val="9"/>
        <rFont val="Arial"/>
        <family val="2"/>
      </rPr>
      <t>(valori assoluti)</t>
    </r>
  </si>
  <si>
    <r>
      <t xml:space="preserve">Tavola I.3.4.15 - Lavoro occasionale accessorio - Numero dei buoni lavoro venduti nel periodo dal 1° agosto 2008 al 30 giugno 2010 per regione, valore del buono e modalità di vendita </t>
    </r>
    <r>
      <rPr>
        <i/>
        <sz val="9"/>
        <rFont val="Arial"/>
        <family val="2"/>
      </rPr>
      <t>(valori assoluti)</t>
    </r>
  </si>
  <si>
    <r>
      <t xml:space="preserve">Tavola I.3.4.4 - Numero di contribuenti con almeno un versamento nell'anno, per regione di contribuzione e modalità di svolgimento dell'attività - Anni 2007-2009 </t>
    </r>
    <r>
      <rPr>
        <i/>
        <sz val="9"/>
        <rFont val="Arial"/>
        <family val="2"/>
      </rPr>
      <t>(valori assoluti)</t>
    </r>
  </si>
  <si>
    <t>I.3.4 Lavoratori parasubordinati</t>
  </si>
  <si>
    <t>I.3 MERCATO DEL LAVORO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</si>
</sst>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_ ;\-#,##0\ "/>
    <numFmt numFmtId="167" formatCode="_-* #,##0.0_-;\-* #,##0.0_-;_-* &quot;-&quot;??_-;_-@_-"/>
    <numFmt numFmtId="168" formatCode="#,##0.0"/>
    <numFmt numFmtId="169" formatCode="#,##0;;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* #,##0_);_(* \(#,##0\);_(* &quot;-&quot;_);_(@_)"/>
    <numFmt numFmtId="182" formatCode="_(&quot;€&quot;* #,##0.00_);_(&quot;€&quot;* \(#,##0.00\);_(&quot;€&quot;* &quot;-&quot;??_);_(@_)"/>
    <numFmt numFmtId="183" formatCode="_(* #,##0.00_);_(* \(#,##0.00\);_(* &quot;-&quot;??_);_(@_)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[$-1010410]General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-* #,##0.0000000_-;\-* #,##0.000000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7"/>
      <name val="Arial"/>
      <family val="2"/>
    </font>
    <font>
      <sz val="8"/>
      <name val="MS Sans Serif"/>
      <family val="0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7"/>
      <name val="Arial"/>
      <family val="2"/>
    </font>
    <font>
      <i/>
      <sz val="7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7"/>
      <name val="Arial"/>
      <family val="2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194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2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47" applyNumberFormat="1" applyFont="1" applyBorder="1" applyAlignment="1">
      <alignment vertical="center"/>
    </xf>
    <xf numFmtId="41" fontId="2" fillId="0" borderId="10" xfId="47" applyFont="1" applyBorder="1" applyAlignment="1">
      <alignment horizontal="right" wrapText="1"/>
    </xf>
    <xf numFmtId="41" fontId="2" fillId="0" borderId="10" xfId="47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5" fillId="0" borderId="0" xfId="52" applyFont="1" applyBorder="1" applyAlignment="1">
      <alignment horizontal="left"/>
      <protection/>
    </xf>
    <xf numFmtId="3" fontId="5" fillId="0" borderId="0" xfId="46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2" fillId="0" borderId="0" xfId="46" applyNumberFormat="1" applyFont="1" applyBorder="1" applyAlignment="1">
      <alignment/>
    </xf>
    <xf numFmtId="3" fontId="2" fillId="0" borderId="0" xfId="46" applyNumberFormat="1" applyFont="1" applyBorder="1" applyAlignment="1">
      <alignment horizontal="right" wrapText="1"/>
    </xf>
    <xf numFmtId="49" fontId="2" fillId="0" borderId="0" xfId="47" applyNumberFormat="1" applyFont="1" applyBorder="1" applyAlignment="1">
      <alignment vertical="center"/>
    </xf>
    <xf numFmtId="49" fontId="5" fillId="0" borderId="0" xfId="47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47" applyNumberFormat="1" applyFont="1" applyBorder="1" applyAlignment="1">
      <alignment horizontal="left" vertical="center"/>
    </xf>
    <xf numFmtId="3" fontId="2" fillId="0" borderId="0" xfId="46" applyNumberFormat="1" applyFont="1" applyFill="1" applyBorder="1" applyAlignment="1">
      <alignment horizontal="right" vertical="center" wrapText="1"/>
    </xf>
    <xf numFmtId="49" fontId="2" fillId="0" borderId="0" xfId="47" applyNumberFormat="1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47" applyNumberFormat="1" applyFont="1" applyBorder="1" applyAlignment="1">
      <alignment horizontal="left" vertical="center"/>
    </xf>
    <xf numFmtId="3" fontId="2" fillId="0" borderId="0" xfId="47" applyNumberFormat="1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2" fillId="0" borderId="0" xfId="46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3" fontId="5" fillId="0" borderId="0" xfId="46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46" applyNumberFormat="1" applyFont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5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0" xfId="46" applyNumberFormat="1" applyFont="1" applyBorder="1" applyAlignment="1">
      <alignment/>
    </xf>
    <xf numFmtId="0" fontId="6" fillId="0" borderId="0" xfId="0" applyFont="1" applyAlignment="1">
      <alignment/>
    </xf>
    <xf numFmtId="165" fontId="2" fillId="0" borderId="0" xfId="46" applyNumberFormat="1" applyFont="1" applyAlignment="1">
      <alignment/>
    </xf>
    <xf numFmtId="3" fontId="4" fillId="0" borderId="0" xfId="0" applyNumberFormat="1" applyFont="1" applyAlignment="1">
      <alignment/>
    </xf>
    <xf numFmtId="166" fontId="2" fillId="0" borderId="0" xfId="46" applyNumberFormat="1" applyFont="1" applyFill="1" applyBorder="1" applyAlignment="1">
      <alignment horizontal="right" vertical="center" wrapText="1"/>
    </xf>
    <xf numFmtId="166" fontId="2" fillId="0" borderId="0" xfId="46" applyNumberFormat="1" applyFont="1" applyBorder="1" applyAlignment="1">
      <alignment/>
    </xf>
    <xf numFmtId="3" fontId="5" fillId="0" borderId="0" xfId="47" applyNumberFormat="1" applyFont="1" applyBorder="1" applyAlignment="1">
      <alignment horizontal="right" wrapText="1"/>
    </xf>
    <xf numFmtId="166" fontId="5" fillId="0" borderId="0" xfId="46" applyNumberFormat="1" applyFont="1" applyBorder="1" applyAlignment="1">
      <alignment/>
    </xf>
    <xf numFmtId="49" fontId="5" fillId="0" borderId="0" xfId="47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6" fillId="0" borderId="0" xfId="46" applyNumberFormat="1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10" xfId="46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2" fillId="0" borderId="0" xfId="47" applyFont="1" applyBorder="1" applyAlignment="1">
      <alignment horizontal="right" wrapText="1"/>
    </xf>
    <xf numFmtId="41" fontId="2" fillId="0" borderId="0" xfId="47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47" applyNumberFormat="1" applyFont="1" applyAlignment="1">
      <alignment wrapText="1"/>
    </xf>
    <xf numFmtId="3" fontId="2" fillId="0" borderId="0" xfId="47" applyNumberFormat="1" applyFont="1" applyBorder="1" applyAlignment="1">
      <alignment wrapText="1"/>
    </xf>
    <xf numFmtId="0" fontId="7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2" fillId="0" borderId="0" xfId="46" applyNumberFormat="1" applyFont="1" applyFill="1" applyBorder="1" applyAlignment="1">
      <alignment horizontal="right" vertical="center" wrapText="1"/>
    </xf>
    <xf numFmtId="165" fontId="2" fillId="0" borderId="0" xfId="46" applyNumberFormat="1" applyFont="1" applyBorder="1" applyAlignment="1">
      <alignment horizontal="right" wrapText="1"/>
    </xf>
    <xf numFmtId="165" fontId="2" fillId="0" borderId="0" xfId="46" applyNumberFormat="1" applyFont="1" applyBorder="1" applyAlignment="1">
      <alignment/>
    </xf>
    <xf numFmtId="3" fontId="5" fillId="0" borderId="0" xfId="47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5" fontId="2" fillId="0" borderId="0" xfId="46" applyNumberFormat="1" applyFont="1" applyFill="1" applyBorder="1" applyAlignment="1">
      <alignment horizontal="right" wrapText="1"/>
    </xf>
    <xf numFmtId="165" fontId="7" fillId="0" borderId="0" xfId="46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168" fontId="5" fillId="0" borderId="0" xfId="46" applyNumberFormat="1" applyFont="1" applyFill="1" applyBorder="1" applyAlignment="1">
      <alignment horizontal="right" vertical="center" wrapText="1"/>
    </xf>
    <xf numFmtId="168" fontId="2" fillId="0" borderId="0" xfId="46" applyNumberFormat="1" applyFont="1" applyBorder="1" applyAlignment="1">
      <alignment/>
    </xf>
    <xf numFmtId="168" fontId="2" fillId="0" borderId="0" xfId="46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left" vertical="center"/>
    </xf>
    <xf numFmtId="169" fontId="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left" vertical="center"/>
    </xf>
    <xf numFmtId="169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2" xfId="53" applyFont="1" applyBorder="1" applyAlignment="1">
      <alignment horizontal="center" vertical="top"/>
      <protection/>
    </xf>
    <xf numFmtId="0" fontId="2" fillId="0" borderId="11" xfId="53" applyFont="1" applyBorder="1" applyAlignment="1">
      <alignment vertical="top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vertical="top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Font="1" applyBorder="1" applyAlignment="1">
      <alignment vertical="top"/>
      <protection/>
    </xf>
    <xf numFmtId="0" fontId="2" fillId="0" borderId="10" xfId="53" applyFont="1" applyBorder="1" applyAlignment="1">
      <alignment horizontal="right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3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left" wrapText="1"/>
      <protection/>
    </xf>
    <xf numFmtId="165" fontId="2" fillId="0" borderId="0" xfId="53" applyNumberFormat="1" applyFont="1" applyAlignment="1">
      <alignment horizontal="right"/>
      <protection/>
    </xf>
    <xf numFmtId="165" fontId="5" fillId="0" borderId="0" xfId="53" applyNumberFormat="1" applyFont="1" applyAlignment="1">
      <alignment horizontal="right"/>
      <protection/>
    </xf>
    <xf numFmtId="166" fontId="2" fillId="0" borderId="0" xfId="46" applyNumberFormat="1" applyFont="1" applyAlignment="1">
      <alignment horizontal="right"/>
    </xf>
    <xf numFmtId="175" fontId="2" fillId="0" borderId="0" xfId="57" applyNumberFormat="1" applyFont="1" applyAlignment="1">
      <alignment horizontal="right"/>
    </xf>
    <xf numFmtId="175" fontId="2" fillId="0" borderId="0" xfId="57" applyNumberFormat="1" applyFont="1" applyFill="1" applyAlignment="1">
      <alignment horizontal="right"/>
    </xf>
    <xf numFmtId="0" fontId="2" fillId="0" borderId="0" xfId="53" applyFont="1" applyAlignment="1">
      <alignment horizontal="left"/>
      <protection/>
    </xf>
    <xf numFmtId="166" fontId="2" fillId="0" borderId="0" xfId="53" applyNumberFormat="1" applyFont="1" applyAlignment="1">
      <alignment horizontal="right"/>
      <protection/>
    </xf>
    <xf numFmtId="0" fontId="2" fillId="0" borderId="10" xfId="53" applyFont="1" applyBorder="1">
      <alignment/>
      <protection/>
    </xf>
    <xf numFmtId="0" fontId="2" fillId="0" borderId="0" xfId="53" applyFont="1" applyAlignment="1" quotePrefix="1">
      <alignment horizontal="left"/>
      <protection/>
    </xf>
    <xf numFmtId="0" fontId="2" fillId="0" borderId="0" xfId="53" applyFont="1" applyAlignment="1">
      <alignment/>
      <protection/>
    </xf>
    <xf numFmtId="0" fontId="7" fillId="0" borderId="0" xfId="53" applyFont="1" applyAlignment="1">
      <alignment horizontal="left"/>
      <protection/>
    </xf>
    <xf numFmtId="0" fontId="0" fillId="0" borderId="0" xfId="54" applyFont="1" applyAlignment="1">
      <alignment horizontal="right"/>
      <protection/>
    </xf>
    <xf numFmtId="0" fontId="34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/>
      <protection/>
    </xf>
    <xf numFmtId="0" fontId="2" fillId="0" borderId="12" xfId="54" applyFont="1" applyBorder="1" applyAlignment="1">
      <alignment horizontal="right"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left"/>
      <protection/>
    </xf>
    <xf numFmtId="165" fontId="2" fillId="0" borderId="0" xfId="54" applyNumberFormat="1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2" fillId="0" borderId="0" xfId="54" applyFont="1" applyAlignment="1" quotePrefix="1">
      <alignment horizontal="left"/>
      <protection/>
    </xf>
    <xf numFmtId="0" fontId="7" fillId="0" borderId="0" xfId="54" applyFont="1" applyAlignment="1">
      <alignment horizontal="center"/>
      <protection/>
    </xf>
    <xf numFmtId="166" fontId="2" fillId="0" borderId="0" xfId="54" applyNumberFormat="1" applyFont="1" applyAlignment="1">
      <alignment horizontal="right"/>
      <protection/>
    </xf>
    <xf numFmtId="0" fontId="7" fillId="0" borderId="0" xfId="54" applyFont="1">
      <alignment/>
      <protection/>
    </xf>
    <xf numFmtId="0" fontId="2" fillId="0" borderId="0" xfId="54" applyFont="1" applyFill="1" applyAlignment="1">
      <alignment horizontal="right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0" xfId="54" applyFont="1" applyFill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right"/>
      <protection/>
    </xf>
    <xf numFmtId="0" fontId="0" fillId="0" borderId="0" xfId="54" applyFont="1" applyFill="1" applyAlignment="1">
      <alignment horizontal="right"/>
      <protection/>
    </xf>
    <xf numFmtId="0" fontId="35" fillId="0" borderId="0" xfId="54" applyFont="1" applyFill="1" applyBorder="1" applyAlignment="1">
      <alignment horizontal="center"/>
      <protection/>
    </xf>
    <xf numFmtId="0" fontId="35" fillId="0" borderId="0" xfId="54" applyFont="1" applyFill="1">
      <alignment/>
      <protection/>
    </xf>
    <xf numFmtId="0" fontId="7" fillId="0" borderId="0" xfId="54" applyFont="1" applyAlignment="1">
      <alignment horizontal="left"/>
      <protection/>
    </xf>
    <xf numFmtId="0" fontId="0" fillId="0" borderId="0" xfId="54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36" applyFont="1" applyAlignment="1">
      <alignment/>
    </xf>
    <xf numFmtId="3" fontId="2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65" fontId="2" fillId="0" borderId="0" xfId="46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3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3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left"/>
    </xf>
    <xf numFmtId="43" fontId="2" fillId="0" borderId="0" xfId="46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4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5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1" fillId="0" borderId="0" xfId="54" applyFont="1" applyAlignment="1">
      <alignment wrapText="1"/>
      <protection/>
    </xf>
    <xf numFmtId="3" fontId="36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3 2 2" xfId="48"/>
    <cellStyle name="Migliaia 6" xfId="49"/>
    <cellStyle name="Neutrale" xfId="50"/>
    <cellStyle name="Normale 4" xfId="51"/>
    <cellStyle name="Normale_A.26-A.27" xfId="52"/>
    <cellStyle name="Normale_Coorte 10 nov2010" xfId="53"/>
    <cellStyle name="Normale_Lavoratori parasubordinati_transizioni_2005-2009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cap1%20(2)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AAA.DOCUMENTI\01%20CASELLARIO\CAS2008\ANNUARIO2008\PENSIONATI\CAP1\Prospetti%20cap1\Prospetti%20annuario%20pensionati2004\Cap1\Pensionati%20estero%20e%20non%20rip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.9"/>
      <sheetName val="P1.9 (2)"/>
      <sheetName val="P1.10"/>
      <sheetName val="P1.10 (2)"/>
      <sheetName val="P1.11"/>
      <sheetName val="P1.11 (2)"/>
      <sheetName val="P1.12"/>
      <sheetName val="P1.13"/>
      <sheetName val="P1.13 (2)"/>
      <sheetName val="F1.4"/>
      <sheetName val="F1.5"/>
      <sheetName val="P1.14"/>
      <sheetName val="F1.6"/>
      <sheetName val="P1.15"/>
      <sheetName val="P1.15 (2)"/>
      <sheetName val="F1.7"/>
      <sheetName val="P1.16"/>
      <sheetName val="P1.16 (2)"/>
      <sheetName val="P1.17"/>
      <sheetName val="P1.18"/>
      <sheetName val="F1.8"/>
      <sheetName val="F1.9"/>
      <sheetName val="F1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-Nori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196.8515625" style="0" bestFit="1" customWidth="1"/>
  </cols>
  <sheetData>
    <row r="1" spans="1:18" ht="12.75">
      <c r="A1" s="114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12.75">
      <c r="A2" s="167" t="s">
        <v>206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12.75">
      <c r="A3" s="200" t="s">
        <v>205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ht="12.7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12.75">
      <c r="A5" s="167" t="str">
        <f>+'I.3.4.1'!A1</f>
        <v>Tavola I.3.4.1 - Numero di contribuenti con almeno un versamento nell'anno per modalità di svolgimento dell'attività - Anni 1996-2009 (valori assoluti)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ht="12.75">
      <c r="A6" s="168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ht="12.75">
      <c r="A7" s="167" t="str">
        <f>+'I.3.4.2'!A1</f>
        <v>Tavola I.3.4.2 - Numero di contribuenti con almeno un versamento nell'anno per sesso e modalità di svolgimento dell'attività (*) - Anni 2007-2009 (valori assoluti)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ht="12.75">
      <c r="A8" s="168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</row>
    <row r="9" spans="1:18" ht="12.75">
      <c r="A9" s="167" t="str">
        <f>+'I.3.4.3'!A1</f>
        <v>Tavola I.3.4.3 - Numero di contribuenti con almeno un versamento nell'anno, per classe di età e modalità di svolgimento dell'attività - Anni 2007-2009 (valori assoluti)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</row>
    <row r="10" spans="1:18" ht="12.75">
      <c r="A10" s="168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</row>
    <row r="11" spans="1:18" ht="12.75">
      <c r="A11" t="str">
        <f>+'I.3.4.4'!A1</f>
        <v>Tavola I.3.4.4 - Numero di contribuenti con almeno un versamento nell'anno, per regione di contribuzione e modalità di svolgimento dell'attività - Anni 2007-2009 (valori assoluti)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</row>
    <row r="12" spans="2:18" ht="12.75"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</row>
    <row r="13" spans="1:18" ht="12.75">
      <c r="A13" t="str">
        <f>+'I.3.4.5'!A1</f>
        <v>Tavola I.3.4.5 - Numero di contribuenti con almeno un versamento nell'anno per regione di contribuzione e modalità di svolgimento dell'attività - Anni 2007-2009 (valori assoluti)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</row>
    <row r="14" spans="1:18" ht="12.75">
      <c r="A14" s="168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</row>
    <row r="15" spans="1:18" ht="12.75">
      <c r="A15" s="167" t="str">
        <f>+'I.3.4.6'!A1</f>
        <v>Tavola I.3.4.6 - Età media dei contribuenti con almeno un versamento nell'anno, per sesso e modalità di svolgimento dell'attività - Anni 2007-2009 (valori medi)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1:18" ht="12.75">
      <c r="A16" s="168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ht="12.75">
      <c r="A17" s="167" t="str">
        <f>+'I.3.4.7'!A1</f>
        <v>Tavola I.3.4.7 - Numero di contribuenti con almeno un versamento nell'anno, per classe di reddito annuo e modalità di svolgimento dell'attività - Anni 2007-2009 (valori assoluti)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12.75">
      <c r="A18" s="168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8" ht="12.75">
      <c r="A19" s="167" t="str">
        <f>+'I.3.4.8'!A1</f>
        <v>Tavola I.3.4.8 - Reddito medio annuo dei contribuenti con almeno un versamento nell'anno, per sesso e modalità di svolgimento dell'attività - Anni 2007-2009 (importi in euro)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</row>
    <row r="20" spans="1:18" ht="12.75">
      <c r="A20" s="168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ht="12.75">
      <c r="A21" s="167" t="str">
        <f>+'I.3.4.9'!A1</f>
        <v>Tavola I.3.4.9 - Numero e reddito medio dei collaboratori contribuenti con almeno un versamento nell'anno, per caratteristiche professionali e tipo di rapporto di lavoro - Anni 2007-2009 (valori assoluti)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8" ht="12.75">
      <c r="A22" s="168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</row>
    <row r="23" spans="1:18" ht="12.75">
      <c r="A23" s="167" t="str">
        <f>+'I.3.4.10'!A1</f>
        <v>Tavola I.3.4.10 - Numero e reddito medio annuo dei collaboratori concorrenti (*) contribuenti, con almeno un versamento nell'anno, per tipo di altra assicurazione previdenziale dichiarata - Anni 2007-2009 (importi in euro)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</row>
    <row r="24" spans="1:18" ht="12.75">
      <c r="A24" s="168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</row>
    <row r="25" spans="1:18" ht="12.75">
      <c r="A25" s="167" t="str">
        <f>+'I.3.4.11'!A1</f>
        <v>Tavola I.3.4.11 - Numero di collaboratori contribuenti con almeno un versamento nell'anno, per sesso, numero di mesi accreditati (*) e modalità di svolgimento dell'attività - Anni 2007-2009 (valori assoluti)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</row>
    <row r="26" spans="1:18" ht="12.75">
      <c r="A26" s="168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</row>
    <row r="27" spans="1:18" ht="12.75">
      <c r="A27" s="167" t="str">
        <f>+'I.3.4.12'!A1</f>
        <v>Tavola I.3.4.12 - Numero di collaboratori contribuenti, per mese di pagamento del compenso e per modalità di svolgimento dell'attività - Anni 2007-2009 (valori assoluti)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</row>
    <row r="28" spans="1:18" ht="12.75">
      <c r="A28" s="168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  <row r="29" spans="1:18" ht="12.75">
      <c r="A29" s="168" t="str">
        <f>+'I.3.4.13'!A1</f>
        <v>Tavola I.3.4.13 - Numero di nuovi collaboratori contribuenti alla Gestione separata nel 2005 seguiti fino al 2009 (valori assoluti e percentuali)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</row>
    <row r="30" spans="1:18" ht="12.75">
      <c r="A30" s="168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</row>
    <row r="31" spans="1:18" ht="12.75">
      <c r="A31" s="168" t="str">
        <f>+'I.3.4.14'!A1</f>
        <v>Tavola I.3.4.14 - Numero di nuovi collaboratori contribuenti alla Gestione separata nel 2005 seguiti fino al 2009 - dettagli sui contribuenti in altra gestione previdenziale (valori assoluti)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</row>
    <row r="32" spans="1:18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</row>
    <row r="33" spans="1:18" ht="12.75">
      <c r="A33" s="167" t="str">
        <f>+'I.3.4.15'!A1:L1</f>
        <v>Tavola I.3.4.15 - Lavoro occasionale accessorio - Numero dei buoni lavoro venduti nel periodo dal 1° agosto 2008 al 30 giugno 2010 per regione, valore del buono e modalità di vendita (valori assoluti)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</row>
  </sheetData>
  <printOptions/>
  <pageMargins left="0.51" right="0.75" top="1" bottom="1" header="0.5" footer="0.5"/>
  <pageSetup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SheetLayoutView="130" workbookViewId="0" topLeftCell="A1">
      <selection activeCell="A29" sqref="A29:I29"/>
    </sheetView>
  </sheetViews>
  <sheetFormatPr defaultColWidth="9.140625" defaultRowHeight="12.75"/>
  <cols>
    <col min="1" max="1" width="31.8515625" style="11" bestFit="1" customWidth="1"/>
    <col min="2" max="3" width="12.140625" style="12" customWidth="1"/>
    <col min="4" max="4" width="0.71875" style="12" customWidth="1"/>
    <col min="5" max="6" width="12.140625" style="0" customWidth="1"/>
    <col min="7" max="7" width="0.71875" style="0" customWidth="1"/>
    <col min="8" max="9" width="12.140625" style="0" customWidth="1"/>
  </cols>
  <sheetData>
    <row r="1" spans="1:9" ht="26.25" customHeight="1">
      <c r="A1" s="206" t="s">
        <v>197</v>
      </c>
      <c r="B1" s="221"/>
      <c r="C1" s="221"/>
      <c r="D1" s="221"/>
      <c r="E1" s="221"/>
      <c r="F1" s="221"/>
      <c r="G1" s="221"/>
      <c r="H1" s="221"/>
      <c r="I1" s="221"/>
    </row>
    <row r="2" s="2" customFormat="1" ht="12" customHeight="1">
      <c r="A2" s="53"/>
    </row>
    <row r="3" spans="1:9" s="2" customFormat="1" ht="14.25" customHeight="1">
      <c r="A3" s="208" t="s">
        <v>74</v>
      </c>
      <c r="B3" s="216">
        <v>2007</v>
      </c>
      <c r="C3" s="216"/>
      <c r="D3" s="13"/>
      <c r="E3" s="216">
        <v>2008</v>
      </c>
      <c r="F3" s="216"/>
      <c r="G3" s="13"/>
      <c r="H3" s="216" t="s">
        <v>16</v>
      </c>
      <c r="I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9" s="2" customFormat="1" ht="14.25" customHeight="1">
      <c r="A5" s="209"/>
      <c r="B5" s="87" t="s">
        <v>75</v>
      </c>
      <c r="C5" s="87" t="s">
        <v>76</v>
      </c>
      <c r="D5" s="87"/>
      <c r="E5" s="87" t="s">
        <v>75</v>
      </c>
      <c r="F5" s="87" t="s">
        <v>76</v>
      </c>
      <c r="G5" s="87"/>
      <c r="H5" s="87" t="s">
        <v>75</v>
      </c>
      <c r="I5" s="87" t="s">
        <v>76</v>
      </c>
    </row>
    <row r="6" s="2" customFormat="1" ht="12" customHeight="1">
      <c r="A6" s="53"/>
    </row>
    <row r="7" spans="1:9" s="2" customFormat="1" ht="9" customHeight="1">
      <c r="A7" s="21" t="s">
        <v>77</v>
      </c>
      <c r="B7" s="47">
        <f>SUM(B8:B16)</f>
        <v>694764</v>
      </c>
      <c r="C7" s="47">
        <v>24190</v>
      </c>
      <c r="D7" s="47"/>
      <c r="E7" s="47">
        <f>SUM(E8:E16)</f>
        <v>739045</v>
      </c>
      <c r="F7" s="54">
        <v>24450</v>
      </c>
      <c r="G7" s="54"/>
      <c r="H7" s="16">
        <f>SUM(H8:H16)</f>
        <v>685965</v>
      </c>
      <c r="I7" s="58">
        <v>25010</v>
      </c>
    </row>
    <row r="8" spans="1:9" s="5" customFormat="1" ht="9" customHeight="1">
      <c r="A8" s="20" t="s">
        <v>78</v>
      </c>
      <c r="B8" s="34">
        <v>501089</v>
      </c>
      <c r="C8" s="34">
        <v>30380</v>
      </c>
      <c r="D8" s="34"/>
      <c r="E8" s="18">
        <v>506550</v>
      </c>
      <c r="F8" s="18">
        <v>31240</v>
      </c>
      <c r="G8" s="18"/>
      <c r="H8" s="52">
        <v>492902</v>
      </c>
      <c r="I8" s="52">
        <v>30930</v>
      </c>
    </row>
    <row r="9" spans="1:9" s="5" customFormat="1" ht="9" customHeight="1">
      <c r="A9" s="20" t="s">
        <v>79</v>
      </c>
      <c r="B9" s="34">
        <v>7319</v>
      </c>
      <c r="C9" s="34">
        <v>6990</v>
      </c>
      <c r="D9" s="34"/>
      <c r="E9" s="18">
        <v>6059</v>
      </c>
      <c r="F9" s="18">
        <v>7850</v>
      </c>
      <c r="G9" s="18"/>
      <c r="H9" s="52">
        <v>4932</v>
      </c>
      <c r="I9" s="52">
        <v>7950</v>
      </c>
    </row>
    <row r="10" spans="1:9" s="5" customFormat="1" ht="9" customHeight="1">
      <c r="A10" s="20" t="s">
        <v>80</v>
      </c>
      <c r="B10" s="34">
        <v>14646</v>
      </c>
      <c r="C10" s="34">
        <v>5940</v>
      </c>
      <c r="D10" s="34"/>
      <c r="E10" s="18">
        <v>14043</v>
      </c>
      <c r="F10" s="18">
        <v>6750</v>
      </c>
      <c r="G10" s="18"/>
      <c r="H10" s="52">
        <v>14902</v>
      </c>
      <c r="I10" s="52">
        <v>6900</v>
      </c>
    </row>
    <row r="11" spans="1:9" s="5" customFormat="1" ht="9" customHeight="1">
      <c r="A11" s="20" t="s">
        <v>81</v>
      </c>
      <c r="B11" s="34">
        <v>1044</v>
      </c>
      <c r="C11" s="34">
        <v>14800</v>
      </c>
      <c r="D11" s="34"/>
      <c r="E11" s="18">
        <v>1033</v>
      </c>
      <c r="F11" s="18">
        <v>14190</v>
      </c>
      <c r="G11" s="18"/>
      <c r="H11" s="52">
        <v>1176</v>
      </c>
      <c r="I11" s="52">
        <v>12030</v>
      </c>
    </row>
    <row r="12" spans="1:9" s="5" customFormat="1" ht="9" customHeight="1">
      <c r="A12" s="20" t="s">
        <v>82</v>
      </c>
      <c r="B12" s="34">
        <v>44257</v>
      </c>
      <c r="C12" s="34">
        <v>10700</v>
      </c>
      <c r="D12" s="34"/>
      <c r="E12" s="18">
        <v>45260</v>
      </c>
      <c r="F12" s="18">
        <v>13270</v>
      </c>
      <c r="G12" s="18"/>
      <c r="H12" s="52">
        <v>49668</v>
      </c>
      <c r="I12" s="52">
        <v>13080</v>
      </c>
    </row>
    <row r="13" spans="1:9" s="5" customFormat="1" ht="9" customHeight="1">
      <c r="A13" s="20" t="s">
        <v>83</v>
      </c>
      <c r="B13" s="34">
        <v>12602</v>
      </c>
      <c r="C13" s="34">
        <v>9450</v>
      </c>
      <c r="D13" s="34"/>
      <c r="E13" s="18">
        <v>12751</v>
      </c>
      <c r="F13" s="18">
        <v>9740</v>
      </c>
      <c r="G13" s="18"/>
      <c r="H13" s="52">
        <v>12420</v>
      </c>
      <c r="I13" s="52">
        <v>9870</v>
      </c>
    </row>
    <row r="14" spans="1:9" s="5" customFormat="1" ht="9" customHeight="1">
      <c r="A14" s="20" t="s">
        <v>84</v>
      </c>
      <c r="B14" s="34">
        <v>50382</v>
      </c>
      <c r="C14" s="34">
        <v>8860</v>
      </c>
      <c r="D14" s="34"/>
      <c r="E14" s="18">
        <v>51407</v>
      </c>
      <c r="F14" s="18">
        <v>9050</v>
      </c>
      <c r="G14" s="18"/>
      <c r="H14" s="52">
        <v>51652</v>
      </c>
      <c r="I14" s="52">
        <v>8970</v>
      </c>
    </row>
    <row r="15" spans="1:9" s="5" customFormat="1" ht="9" customHeight="1">
      <c r="A15" s="20" t="s">
        <v>85</v>
      </c>
      <c r="B15" s="34">
        <v>14004</v>
      </c>
      <c r="C15" s="34">
        <v>14460</v>
      </c>
      <c r="D15" s="34"/>
      <c r="E15" s="18">
        <v>25251</v>
      </c>
      <c r="F15" s="18">
        <v>27050</v>
      </c>
      <c r="G15" s="18"/>
      <c r="H15" s="52">
        <v>22941</v>
      </c>
      <c r="I15" s="52">
        <v>19210</v>
      </c>
    </row>
    <row r="16" spans="1:9" s="5" customFormat="1" ht="9" customHeight="1">
      <c r="A16" s="20" t="s">
        <v>86</v>
      </c>
      <c r="B16" s="34">
        <v>49421</v>
      </c>
      <c r="C16" s="34">
        <v>3790</v>
      </c>
      <c r="D16" s="34"/>
      <c r="E16" s="18">
        <v>76691</v>
      </c>
      <c r="F16" s="18">
        <v>2800</v>
      </c>
      <c r="G16" s="18"/>
      <c r="H16" s="52">
        <v>35372</v>
      </c>
      <c r="I16" s="52">
        <v>2250</v>
      </c>
    </row>
    <row r="17" spans="1:9" s="5" customFormat="1" ht="12" customHeight="1">
      <c r="A17" s="20"/>
      <c r="B17" s="59"/>
      <c r="C17" s="59"/>
      <c r="D17" s="59"/>
      <c r="E17" s="29"/>
      <c r="F17" s="29"/>
      <c r="G17" s="29"/>
      <c r="H17" s="18"/>
      <c r="I17" s="18"/>
    </row>
    <row r="18" spans="1:9" s="5" customFormat="1" ht="9" customHeight="1">
      <c r="A18" s="21" t="s">
        <v>87</v>
      </c>
      <c r="B18" s="60">
        <f>SUM(B19:B23)</f>
        <v>977857</v>
      </c>
      <c r="C18" s="60">
        <v>9030</v>
      </c>
      <c r="D18" s="60"/>
      <c r="E18" s="55">
        <f>SUM(E19:E23)</f>
        <v>871549</v>
      </c>
      <c r="F18" s="54">
        <v>9860</v>
      </c>
      <c r="G18" s="54"/>
      <c r="H18" s="54">
        <f>SUM(H19:H23)</f>
        <v>777249</v>
      </c>
      <c r="I18" s="58">
        <v>10000</v>
      </c>
    </row>
    <row r="19" spans="1:9" s="5" customFormat="1" ht="9" customHeight="1">
      <c r="A19" s="20" t="s">
        <v>88</v>
      </c>
      <c r="B19" s="34">
        <v>824935</v>
      </c>
      <c r="C19" s="34">
        <v>8840</v>
      </c>
      <c r="D19" s="34"/>
      <c r="E19" s="18">
        <v>726886</v>
      </c>
      <c r="F19" s="18">
        <v>9780</v>
      </c>
      <c r="G19" s="18"/>
      <c r="H19" s="52">
        <v>652182</v>
      </c>
      <c r="I19" s="52">
        <v>9950</v>
      </c>
    </row>
    <row r="20" spans="1:9" s="5" customFormat="1" ht="9" customHeight="1">
      <c r="A20" s="20" t="s">
        <v>89</v>
      </c>
      <c r="B20" s="34">
        <v>23650</v>
      </c>
      <c r="C20" s="34">
        <v>3920</v>
      </c>
      <c r="D20" s="34"/>
      <c r="E20" s="18">
        <v>24189</v>
      </c>
      <c r="F20" s="18">
        <v>3820</v>
      </c>
      <c r="G20" s="18"/>
      <c r="H20" s="52">
        <v>25059</v>
      </c>
      <c r="I20" s="52">
        <v>3390</v>
      </c>
    </row>
    <row r="21" spans="1:9" s="5" customFormat="1" ht="9" customHeight="1">
      <c r="A21" s="20" t="s">
        <v>90</v>
      </c>
      <c r="B21" s="34">
        <v>10017</v>
      </c>
      <c r="C21" s="34">
        <v>7380</v>
      </c>
      <c r="D21" s="34"/>
      <c r="E21" s="18">
        <v>11119</v>
      </c>
      <c r="F21" s="18">
        <v>7560</v>
      </c>
      <c r="G21" s="18"/>
      <c r="H21" s="52">
        <v>9705</v>
      </c>
      <c r="I21" s="52">
        <v>6740</v>
      </c>
    </row>
    <row r="22" spans="1:9" s="5" customFormat="1" ht="9" customHeight="1">
      <c r="A22" s="20" t="s">
        <v>91</v>
      </c>
      <c r="B22" s="34">
        <v>87597</v>
      </c>
      <c r="C22" s="34">
        <v>9950</v>
      </c>
      <c r="D22" s="34"/>
      <c r="E22" s="18">
        <v>78701</v>
      </c>
      <c r="F22" s="18">
        <v>10140</v>
      </c>
      <c r="G22" s="18"/>
      <c r="H22" s="52">
        <v>62018</v>
      </c>
      <c r="I22" s="52">
        <v>10480</v>
      </c>
    </row>
    <row r="23" spans="1:9" s="5" customFormat="1" ht="9" customHeight="1">
      <c r="A23" s="20" t="s">
        <v>92</v>
      </c>
      <c r="B23" s="34">
        <v>31658</v>
      </c>
      <c r="C23" s="34">
        <v>15600</v>
      </c>
      <c r="D23" s="34"/>
      <c r="E23" s="18">
        <v>30654</v>
      </c>
      <c r="F23" s="18">
        <v>16860</v>
      </c>
      <c r="G23" s="18"/>
      <c r="H23" s="52">
        <v>28285</v>
      </c>
      <c r="I23" s="52">
        <v>16950</v>
      </c>
    </row>
    <row r="24" spans="1:9" s="5" customFormat="1" ht="12.75" customHeight="1">
      <c r="A24" s="20"/>
      <c r="B24" s="59"/>
      <c r="C24" s="59"/>
      <c r="D24" s="59"/>
      <c r="E24" s="29"/>
      <c r="F24" s="29"/>
      <c r="G24" s="29"/>
      <c r="H24" s="29"/>
      <c r="I24" s="18"/>
    </row>
    <row r="25" spans="1:9" s="5" customFormat="1" ht="9" customHeight="1">
      <c r="A25" s="21" t="s">
        <v>2</v>
      </c>
      <c r="B25" s="55">
        <f>+B7+B18</f>
        <v>1672621</v>
      </c>
      <c r="C25" s="60">
        <v>15320</v>
      </c>
      <c r="D25" s="60"/>
      <c r="E25" s="55">
        <f>+E7+E18</f>
        <v>1610594</v>
      </c>
      <c r="F25" s="54">
        <v>16560</v>
      </c>
      <c r="G25" s="54"/>
      <c r="H25" s="55">
        <f>+H7+H18</f>
        <v>1463214</v>
      </c>
      <c r="I25" s="58">
        <v>17040</v>
      </c>
    </row>
    <row r="26" spans="1:9" s="5" customFormat="1" ht="4.5" customHeight="1">
      <c r="A26" s="6"/>
      <c r="B26" s="61"/>
      <c r="C26" s="61"/>
      <c r="D26" s="61"/>
      <c r="E26" s="61"/>
      <c r="F26" s="62"/>
      <c r="G26" s="62"/>
      <c r="H26" s="61"/>
      <c r="I26" s="61"/>
    </row>
    <row r="27" spans="1:9" s="5" customFormat="1" ht="12" customHeight="1">
      <c r="A27" s="20"/>
      <c r="B27" s="107"/>
      <c r="C27" s="107"/>
      <c r="D27" s="107"/>
      <c r="E27" s="107"/>
      <c r="F27" s="96"/>
      <c r="G27" s="96"/>
      <c r="H27" s="107"/>
      <c r="I27" s="107"/>
    </row>
    <row r="28" s="5" customFormat="1" ht="9" customHeight="1">
      <c r="A28" s="9" t="s">
        <v>17</v>
      </c>
    </row>
    <row r="29" spans="1:9" s="5" customFormat="1" ht="19.5" customHeight="1">
      <c r="A29" s="223" t="s">
        <v>93</v>
      </c>
      <c r="B29" s="213"/>
      <c r="C29" s="213"/>
      <c r="D29" s="213"/>
      <c r="E29" s="213"/>
      <c r="F29" s="213"/>
      <c r="G29" s="213"/>
      <c r="H29" s="213"/>
      <c r="I29" s="213"/>
    </row>
    <row r="30" s="5" customFormat="1" ht="9" customHeight="1">
      <c r="A30" s="86" t="s">
        <v>128</v>
      </c>
    </row>
    <row r="31" s="5" customFormat="1" ht="11.25" customHeight="1">
      <c r="A31" s="10"/>
    </row>
    <row r="32" spans="2:9" ht="11.25" customHeight="1">
      <c r="B32" s="64"/>
      <c r="C32" s="65"/>
      <c r="E32" s="64"/>
      <c r="F32" s="65"/>
      <c r="G32" s="64"/>
      <c r="I32" s="65"/>
    </row>
    <row r="33" spans="2:9" ht="11.25" customHeight="1">
      <c r="B33" s="64"/>
      <c r="C33" s="65"/>
      <c r="E33" s="64"/>
      <c r="F33" s="65"/>
      <c r="G33" s="64"/>
      <c r="I33" s="65"/>
    </row>
    <row r="34" spans="2:9" ht="12.75">
      <c r="B34" s="64"/>
      <c r="C34" s="65"/>
      <c r="D34" s="64"/>
      <c r="E34" s="64"/>
      <c r="F34" s="65"/>
      <c r="G34" s="64"/>
      <c r="I34" s="65"/>
    </row>
    <row r="35" spans="1:9" ht="12.75">
      <c r="A35" s="57"/>
      <c r="B35" s="63"/>
      <c r="C35" s="65"/>
      <c r="D35" s="64"/>
      <c r="E35" s="64"/>
      <c r="F35" s="65"/>
      <c r="G35" s="64"/>
      <c r="I35" s="65"/>
    </row>
    <row r="36" spans="3:9" ht="12.75">
      <c r="C36" s="65"/>
      <c r="F36" s="65"/>
      <c r="I36" s="65"/>
    </row>
    <row r="37" spans="3:9" ht="12.75">
      <c r="C37" s="65"/>
      <c r="F37" s="65"/>
      <c r="I37" s="65"/>
    </row>
    <row r="38" spans="3:9" ht="12.75">
      <c r="C38" s="65"/>
      <c r="F38" s="65"/>
      <c r="I38" s="65"/>
    </row>
    <row r="39" spans="3:9" ht="12.75">
      <c r="C39" s="65"/>
      <c r="F39" s="65"/>
      <c r="I39" s="65"/>
    </row>
    <row r="40" spans="3:9" ht="12.75">
      <c r="C40" s="65"/>
      <c r="F40" s="65"/>
      <c r="I40" s="65"/>
    </row>
    <row r="41" spans="3:9" ht="12.75">
      <c r="C41" s="65"/>
      <c r="F41" s="65"/>
      <c r="I41" s="65"/>
    </row>
    <row r="42" spans="3:9" ht="12.75">
      <c r="C42" s="65"/>
      <c r="F42" s="65"/>
      <c r="I42" s="65"/>
    </row>
    <row r="43" spans="3:9" ht="12.75">
      <c r="C43" s="65"/>
      <c r="F43" s="65"/>
      <c r="I43" s="65"/>
    </row>
    <row r="44" spans="3:9" ht="12.75">
      <c r="C44" s="65"/>
      <c r="F44" s="65"/>
      <c r="I44" s="65"/>
    </row>
    <row r="45" spans="3:9" ht="12.75">
      <c r="C45" s="65"/>
      <c r="F45" s="65"/>
      <c r="I45" s="65"/>
    </row>
    <row r="46" spans="3:9" ht="12.75">
      <c r="C46" s="65"/>
      <c r="F46" s="65"/>
      <c r="I46" s="65"/>
    </row>
    <row r="47" spans="3:9" ht="12.75">
      <c r="C47" s="65"/>
      <c r="F47" s="65"/>
      <c r="I47" s="65"/>
    </row>
    <row r="48" spans="3:9" ht="12.75">
      <c r="C48" s="65"/>
      <c r="F48" s="65"/>
      <c r="I48" s="65"/>
    </row>
    <row r="49" spans="3:9" ht="12.75">
      <c r="C49" s="65"/>
      <c r="F49" s="65"/>
      <c r="I49" s="65"/>
    </row>
    <row r="50" spans="3:9" ht="12.75">
      <c r="C50" s="65"/>
      <c r="F50" s="65"/>
      <c r="I50" s="65"/>
    </row>
    <row r="51" ht="12.75">
      <c r="I51" s="65"/>
    </row>
  </sheetData>
  <mergeCells count="6">
    <mergeCell ref="A1:I1"/>
    <mergeCell ref="A29:I29"/>
    <mergeCell ref="A3:A5"/>
    <mergeCell ref="B3:C3"/>
    <mergeCell ref="E3:F3"/>
    <mergeCell ref="H3:I3"/>
  </mergeCells>
  <printOptions/>
  <pageMargins left="0.75" right="0.75" top="1" bottom="1" header="0.5" footer="0.5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I1"/>
    </sheetView>
  </sheetViews>
  <sheetFormatPr defaultColWidth="9.140625" defaultRowHeight="12.75"/>
  <cols>
    <col min="1" max="1" width="31.8515625" style="11" bestFit="1" customWidth="1"/>
    <col min="2" max="3" width="10.7109375" style="12" customWidth="1"/>
    <col min="4" max="4" width="0.71875" style="12" customWidth="1"/>
    <col min="5" max="6" width="10.7109375" style="0" customWidth="1"/>
    <col min="7" max="7" width="0.71875" style="0" customWidth="1"/>
    <col min="8" max="9" width="10.7109375" style="0" customWidth="1"/>
  </cols>
  <sheetData>
    <row r="1" spans="1:9" s="71" customFormat="1" ht="22.5" customHeight="1">
      <c r="A1" s="224" t="s">
        <v>198</v>
      </c>
      <c r="B1" s="213"/>
      <c r="C1" s="213"/>
      <c r="D1" s="213"/>
      <c r="E1" s="213"/>
      <c r="F1" s="213"/>
      <c r="G1" s="213"/>
      <c r="H1" s="213"/>
      <c r="I1" s="213"/>
    </row>
    <row r="2" spans="1:9" ht="12" customHeight="1">
      <c r="A2" s="102"/>
      <c r="B2" s="1"/>
      <c r="C2" s="1"/>
      <c r="D2" s="102"/>
      <c r="E2" s="1"/>
      <c r="F2" s="1"/>
      <c r="G2" s="102"/>
      <c r="H2" s="1"/>
      <c r="I2" s="1"/>
    </row>
    <row r="3" spans="1:9" s="2" customFormat="1" ht="14.25" customHeight="1">
      <c r="A3" s="208" t="s">
        <v>94</v>
      </c>
      <c r="B3" s="216">
        <v>2007</v>
      </c>
      <c r="C3" s="216"/>
      <c r="D3" s="13"/>
      <c r="E3" s="216">
        <v>2008</v>
      </c>
      <c r="F3" s="216"/>
      <c r="G3" s="13"/>
      <c r="H3" s="216" t="s">
        <v>19</v>
      </c>
      <c r="I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9" s="2" customFormat="1" ht="26.25" customHeight="1">
      <c r="A5" s="209"/>
      <c r="B5" s="87" t="s">
        <v>75</v>
      </c>
      <c r="C5" s="87" t="s">
        <v>95</v>
      </c>
      <c r="D5" s="87"/>
      <c r="E5" s="87" t="s">
        <v>75</v>
      </c>
      <c r="F5" s="87" t="s">
        <v>95</v>
      </c>
      <c r="G5" s="87"/>
      <c r="H5" s="87" t="s">
        <v>75</v>
      </c>
      <c r="I5" s="87" t="s">
        <v>95</v>
      </c>
    </row>
    <row r="6" s="2" customFormat="1" ht="12" customHeight="1">
      <c r="A6" s="53"/>
    </row>
    <row r="7" spans="1:9" s="2" customFormat="1" ht="9" customHeight="1">
      <c r="A7" s="20" t="s">
        <v>96</v>
      </c>
      <c r="B7" s="39">
        <v>24520</v>
      </c>
      <c r="C7" s="39">
        <v>17780</v>
      </c>
      <c r="D7" s="39"/>
      <c r="E7" s="66">
        <v>31809</v>
      </c>
      <c r="F7" s="66">
        <v>19630</v>
      </c>
      <c r="G7" s="66"/>
      <c r="H7" s="39">
        <v>35898</v>
      </c>
      <c r="I7" s="39">
        <v>19870</v>
      </c>
    </row>
    <row r="8" spans="1:9" s="5" customFormat="1" ht="9" customHeight="1">
      <c r="A8" s="20" t="s">
        <v>97</v>
      </c>
      <c r="B8" s="59">
        <v>120830</v>
      </c>
      <c r="C8" s="59">
        <v>22650</v>
      </c>
      <c r="D8" s="59"/>
      <c r="E8" s="67">
        <v>118325</v>
      </c>
      <c r="F8" s="67">
        <v>24470</v>
      </c>
      <c r="G8" s="67"/>
      <c r="H8" s="29">
        <v>108283</v>
      </c>
      <c r="I8" s="29">
        <v>24700</v>
      </c>
    </row>
    <row r="9" spans="1:9" s="5" customFormat="1" ht="9" customHeight="1">
      <c r="A9" s="20" t="s">
        <v>98</v>
      </c>
      <c r="B9" s="59">
        <v>101026</v>
      </c>
      <c r="C9" s="59">
        <v>14060</v>
      </c>
      <c r="D9" s="59"/>
      <c r="E9" s="67">
        <v>100412</v>
      </c>
      <c r="F9" s="67">
        <v>14990</v>
      </c>
      <c r="G9" s="67"/>
      <c r="H9" s="29">
        <v>94271</v>
      </c>
      <c r="I9" s="29">
        <v>16430</v>
      </c>
    </row>
    <row r="10" spans="1:9" s="5" customFormat="1" ht="9" customHeight="1">
      <c r="A10" s="20" t="s">
        <v>99</v>
      </c>
      <c r="B10" s="59">
        <v>62886</v>
      </c>
      <c r="C10" s="59">
        <v>24110</v>
      </c>
      <c r="D10" s="59"/>
      <c r="E10" s="67">
        <v>65941</v>
      </c>
      <c r="F10" s="67">
        <v>25080</v>
      </c>
      <c r="G10" s="67"/>
      <c r="H10" s="29">
        <v>65879</v>
      </c>
      <c r="I10" s="29">
        <v>24020</v>
      </c>
    </row>
    <row r="11" spans="1:9" s="5" customFormat="1" ht="9" customHeight="1">
      <c r="A11" s="20" t="s">
        <v>100</v>
      </c>
      <c r="B11" s="59">
        <v>103715</v>
      </c>
      <c r="C11" s="59">
        <v>27510</v>
      </c>
      <c r="D11" s="59"/>
      <c r="E11" s="67">
        <v>105411</v>
      </c>
      <c r="F11" s="67">
        <v>28200</v>
      </c>
      <c r="G11" s="67"/>
      <c r="H11" s="29">
        <v>104362</v>
      </c>
      <c r="I11" s="29">
        <v>27880</v>
      </c>
    </row>
    <row r="12" spans="1:9" s="5" customFormat="1" ht="9" customHeight="1">
      <c r="A12" s="20" t="s">
        <v>101</v>
      </c>
      <c r="B12" s="59">
        <v>10800</v>
      </c>
      <c r="C12" s="59">
        <v>10330</v>
      </c>
      <c r="D12" s="59"/>
      <c r="E12" s="67">
        <v>10799</v>
      </c>
      <c r="F12" s="67">
        <v>10620</v>
      </c>
      <c r="G12" s="67"/>
      <c r="H12" s="29">
        <v>10521</v>
      </c>
      <c r="I12" s="29">
        <v>10890</v>
      </c>
    </row>
    <row r="13" spans="1:9" s="5" customFormat="1" ht="9" customHeight="1">
      <c r="A13" s="20" t="s">
        <v>102</v>
      </c>
      <c r="B13" s="59">
        <v>33006</v>
      </c>
      <c r="C13" s="59">
        <v>8040</v>
      </c>
      <c r="D13" s="59"/>
      <c r="E13" s="67">
        <v>32503</v>
      </c>
      <c r="F13" s="67">
        <v>8380</v>
      </c>
      <c r="G13" s="67"/>
      <c r="H13" s="29">
        <v>28977</v>
      </c>
      <c r="I13" s="29">
        <v>8290</v>
      </c>
    </row>
    <row r="14" spans="1:9" s="5" customFormat="1" ht="9" customHeight="1">
      <c r="A14" s="20" t="s">
        <v>103</v>
      </c>
      <c r="B14" s="59">
        <v>35548</v>
      </c>
      <c r="C14" s="59">
        <v>15840</v>
      </c>
      <c r="D14" s="59"/>
      <c r="E14" s="67">
        <v>46717</v>
      </c>
      <c r="F14" s="67">
        <v>22520</v>
      </c>
      <c r="G14" s="67"/>
      <c r="H14" s="29">
        <v>47833</v>
      </c>
      <c r="I14" s="29">
        <v>17940</v>
      </c>
    </row>
    <row r="15" spans="1:9" s="5" customFormat="1" ht="9" customHeight="1">
      <c r="A15" s="20" t="s">
        <v>104</v>
      </c>
      <c r="B15" s="59">
        <v>1945</v>
      </c>
      <c r="C15" s="59">
        <v>7460</v>
      </c>
      <c r="D15" s="59"/>
      <c r="E15" s="67">
        <v>2054</v>
      </c>
      <c r="F15" s="67">
        <v>7740</v>
      </c>
      <c r="G15" s="67"/>
      <c r="H15" s="29">
        <v>1882</v>
      </c>
      <c r="I15" s="29">
        <v>7670</v>
      </c>
    </row>
    <row r="16" spans="1:9" s="5" customFormat="1" ht="9" customHeight="1">
      <c r="A16" s="21" t="s">
        <v>105</v>
      </c>
      <c r="B16" s="68">
        <f>SUM(B7:B15)</f>
        <v>494276</v>
      </c>
      <c r="C16" s="68">
        <v>20060</v>
      </c>
      <c r="D16" s="68"/>
      <c r="E16" s="69">
        <f>SUM(E7:E15)</f>
        <v>513971</v>
      </c>
      <c r="F16" s="69">
        <v>21610</v>
      </c>
      <c r="G16" s="69"/>
      <c r="H16" s="55">
        <f>SUM(H7:H15)</f>
        <v>497906</v>
      </c>
      <c r="I16" s="55">
        <v>21400</v>
      </c>
    </row>
    <row r="17" spans="1:9" s="5" customFormat="1" ht="6" customHeight="1">
      <c r="A17" s="6"/>
      <c r="B17" s="23"/>
      <c r="C17" s="23"/>
      <c r="D17" s="23"/>
      <c r="E17" s="23"/>
      <c r="F17" s="23"/>
      <c r="G17" s="23"/>
      <c r="H17" s="23"/>
      <c r="I17" s="23"/>
    </row>
    <row r="18" spans="1:9" s="5" customFormat="1" ht="12" customHeight="1">
      <c r="A18" s="20"/>
      <c r="B18" s="4"/>
      <c r="C18" s="4"/>
      <c r="D18" s="4"/>
      <c r="E18" s="4"/>
      <c r="F18" s="4"/>
      <c r="G18" s="4"/>
      <c r="H18" s="4"/>
      <c r="I18" s="4"/>
    </row>
    <row r="19" s="5" customFormat="1" ht="9" customHeight="1">
      <c r="A19" s="5" t="s">
        <v>106</v>
      </c>
    </row>
    <row r="20" spans="1:2" s="5" customFormat="1" ht="9" customHeight="1">
      <c r="A20" s="9" t="s">
        <v>26</v>
      </c>
      <c r="B20" s="63"/>
    </row>
    <row r="21" s="5" customFormat="1" ht="9" customHeight="1">
      <c r="A21" s="86" t="s">
        <v>128</v>
      </c>
    </row>
    <row r="22" spans="1:9" s="5" customFormat="1" ht="11.25" customHeight="1">
      <c r="A22" s="24"/>
      <c r="B22" s="64"/>
      <c r="C22" s="64"/>
      <c r="D22" s="64"/>
      <c r="F22" s="34"/>
      <c r="I22" s="34"/>
    </row>
    <row r="23" spans="1:9" s="5" customFormat="1" ht="11.25" customHeight="1">
      <c r="A23" s="10"/>
      <c r="B23" s="64"/>
      <c r="C23" s="64"/>
      <c r="D23" s="64"/>
      <c r="F23" s="34"/>
      <c r="I23" s="34"/>
    </row>
    <row r="24" spans="1:9" s="5" customFormat="1" ht="11.25" customHeight="1">
      <c r="A24" s="10"/>
      <c r="B24" s="64"/>
      <c r="C24" s="64"/>
      <c r="D24" s="64"/>
      <c r="F24" s="34"/>
      <c r="I24" s="34"/>
    </row>
    <row r="25" spans="1:9" s="5" customFormat="1" ht="11.25" customHeight="1">
      <c r="A25" s="10"/>
      <c r="B25" s="64"/>
      <c r="C25" s="64"/>
      <c r="D25" s="64"/>
      <c r="F25" s="34"/>
      <c r="I25" s="34"/>
    </row>
    <row r="26" spans="1:9" s="5" customFormat="1" ht="11.25" customHeight="1">
      <c r="A26" s="10"/>
      <c r="B26" s="64"/>
      <c r="C26" s="64"/>
      <c r="D26" s="64"/>
      <c r="F26" s="34"/>
      <c r="I26" s="34"/>
    </row>
    <row r="27" spans="2:9" s="5" customFormat="1" ht="11.25" customHeight="1">
      <c r="B27" s="64"/>
      <c r="C27" s="64"/>
      <c r="D27" s="64"/>
      <c r="F27" s="34"/>
      <c r="I27" s="34"/>
    </row>
    <row r="28" spans="2:9" s="5" customFormat="1" ht="11.25" customHeight="1">
      <c r="B28" s="64"/>
      <c r="C28" s="64"/>
      <c r="D28" s="64"/>
      <c r="F28" s="34"/>
      <c r="I28" s="34"/>
    </row>
    <row r="29" spans="2:9" s="5" customFormat="1" ht="11.25" customHeight="1">
      <c r="B29" s="64"/>
      <c r="C29" s="64"/>
      <c r="D29" s="64"/>
      <c r="F29" s="34"/>
      <c r="I29" s="34"/>
    </row>
    <row r="30" spans="2:9" s="5" customFormat="1" ht="11.25" customHeight="1">
      <c r="B30" s="64"/>
      <c r="C30" s="64"/>
      <c r="D30" s="64"/>
      <c r="F30" s="34"/>
      <c r="I30" s="34"/>
    </row>
    <row r="31" spans="2:9" s="5" customFormat="1" ht="11.25" customHeight="1">
      <c r="B31" s="64"/>
      <c r="C31" s="64"/>
      <c r="D31" s="64"/>
      <c r="F31" s="34"/>
      <c r="I31" s="34"/>
    </row>
    <row r="32" s="5" customFormat="1" ht="11.25" customHeight="1">
      <c r="C32" s="34"/>
    </row>
    <row r="33" s="5" customFormat="1" ht="11.25" customHeight="1">
      <c r="C33" s="34"/>
    </row>
    <row r="34" s="5" customFormat="1" ht="11.25" customHeight="1">
      <c r="C34" s="34"/>
    </row>
    <row r="35" s="5" customFormat="1" ht="11.25" customHeight="1">
      <c r="C35" s="34"/>
    </row>
    <row r="36" s="5" customFormat="1" ht="11.25" customHeight="1">
      <c r="C36" s="34"/>
    </row>
    <row r="37" s="5" customFormat="1" ht="11.25" customHeight="1">
      <c r="C37" s="34"/>
    </row>
    <row r="38" s="5" customFormat="1" ht="11.25" customHeight="1">
      <c r="C38" s="34"/>
    </row>
    <row r="39" s="5" customFormat="1" ht="11.25" customHeight="1">
      <c r="C39" s="34"/>
    </row>
    <row r="40" s="5" customFormat="1" ht="11.25" customHeight="1">
      <c r="C40" s="34"/>
    </row>
    <row r="41" s="5" customFormat="1" ht="11.25" customHeight="1">
      <c r="C41" s="34"/>
    </row>
    <row r="42" s="5" customFormat="1" ht="11.25" customHeight="1">
      <c r="C42" s="34"/>
    </row>
    <row r="43" s="5" customFormat="1" ht="11.25" customHeight="1">
      <c r="C43" s="34"/>
    </row>
    <row r="44" s="5" customFormat="1" ht="11.25" customHeight="1">
      <c r="C44" s="34"/>
    </row>
    <row r="45" s="5" customFormat="1" ht="11.25" customHeight="1">
      <c r="C45" s="34"/>
    </row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</sheetData>
  <mergeCells count="5">
    <mergeCell ref="A1:I1"/>
    <mergeCell ref="A3:A5"/>
    <mergeCell ref="B3:C3"/>
    <mergeCell ref="E3:F3"/>
    <mergeCell ref="H3:I3"/>
  </mergeCells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L1"/>
    </sheetView>
  </sheetViews>
  <sheetFormatPr defaultColWidth="9.140625" defaultRowHeight="12.75"/>
  <cols>
    <col min="1" max="1" width="16.8515625" style="11" customWidth="1"/>
    <col min="2" max="4" width="12.140625" style="12" customWidth="1"/>
    <col min="5" max="5" width="0.71875" style="12" customWidth="1"/>
    <col min="6" max="8" width="12.140625" style="0" customWidth="1"/>
    <col min="9" max="9" width="0.71875" style="0" customWidth="1"/>
    <col min="10" max="12" width="12.140625" style="0" customWidth="1"/>
  </cols>
  <sheetData>
    <row r="1" spans="1:12" s="71" customFormat="1" ht="24.75" customHeight="1">
      <c r="A1" s="206" t="s">
        <v>199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2" customHeight="1">
      <c r="A2" s="102"/>
      <c r="B2" s="1"/>
      <c r="C2" s="1"/>
      <c r="D2" s="1"/>
      <c r="E2" s="102"/>
      <c r="F2" s="1"/>
      <c r="G2" s="1"/>
      <c r="H2" s="1"/>
      <c r="I2" s="102"/>
      <c r="J2" s="1"/>
      <c r="K2" s="1"/>
      <c r="L2" s="1"/>
    </row>
    <row r="3" spans="1:12" s="2" customFormat="1" ht="14.25" customHeight="1">
      <c r="A3" s="208" t="s">
        <v>107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19</v>
      </c>
      <c r="K3" s="216">
        <v>2009</v>
      </c>
      <c r="L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s="2" customFormat="1" ht="14.25" customHeight="1">
      <c r="A5" s="209"/>
      <c r="B5" s="87" t="s">
        <v>20</v>
      </c>
      <c r="C5" s="87" t="s">
        <v>21</v>
      </c>
      <c r="D5" s="87" t="s">
        <v>2</v>
      </c>
      <c r="E5" s="87"/>
      <c r="F5" s="87" t="s">
        <v>20</v>
      </c>
      <c r="G5" s="87" t="s">
        <v>21</v>
      </c>
      <c r="H5" s="87" t="s">
        <v>2</v>
      </c>
      <c r="I5" s="87"/>
      <c r="J5" s="87" t="s">
        <v>20</v>
      </c>
      <c r="K5" s="87" t="s">
        <v>21</v>
      </c>
      <c r="L5" s="87" t="s">
        <v>2</v>
      </c>
    </row>
    <row r="6" s="2" customFormat="1" ht="12" customHeight="1">
      <c r="A6" s="53"/>
    </row>
    <row r="7" spans="1:12" s="2" customFormat="1" ht="9" customHeight="1">
      <c r="A7" s="70" t="s">
        <v>22</v>
      </c>
      <c r="B7" s="47">
        <f aca="true" t="shared" si="0" ref="B7:L7">SUM(B8:B11)</f>
        <v>372210</v>
      </c>
      <c r="C7" s="47">
        <f t="shared" si="0"/>
        <v>567479</v>
      </c>
      <c r="D7" s="47">
        <f t="shared" si="0"/>
        <v>939689</v>
      </c>
      <c r="E7" s="47"/>
      <c r="F7" s="47">
        <f t="shared" si="0"/>
        <v>383111</v>
      </c>
      <c r="G7" s="47">
        <f t="shared" si="0"/>
        <v>530588</v>
      </c>
      <c r="H7" s="47">
        <f t="shared" si="0"/>
        <v>913699</v>
      </c>
      <c r="I7" s="47"/>
      <c r="J7" s="47">
        <f t="shared" si="0"/>
        <v>370483</v>
      </c>
      <c r="K7" s="47">
        <f t="shared" si="0"/>
        <v>476514</v>
      </c>
      <c r="L7" s="47">
        <f t="shared" si="0"/>
        <v>846997</v>
      </c>
    </row>
    <row r="8" spans="1:12" s="5" customFormat="1" ht="9" customHeight="1">
      <c r="A8" s="26" t="s">
        <v>108</v>
      </c>
      <c r="B8" s="59">
        <v>42439</v>
      </c>
      <c r="C8" s="59">
        <v>74327</v>
      </c>
      <c r="D8" s="29">
        <f>SUM(B8:C8)</f>
        <v>116766</v>
      </c>
      <c r="E8" s="29"/>
      <c r="F8" s="29">
        <v>40548</v>
      </c>
      <c r="G8" s="29">
        <v>68828</v>
      </c>
      <c r="H8" s="29">
        <f>SUM(F8:G8)</f>
        <v>109376</v>
      </c>
      <c r="I8" s="29"/>
      <c r="J8" s="29">
        <v>39534</v>
      </c>
      <c r="K8" s="29">
        <v>62856</v>
      </c>
      <c r="L8" s="29">
        <f>SUM(J8:K8)</f>
        <v>102390</v>
      </c>
    </row>
    <row r="9" spans="1:12" s="5" customFormat="1" ht="9" customHeight="1">
      <c r="A9" s="26" t="s">
        <v>109</v>
      </c>
      <c r="B9" s="59">
        <v>92832</v>
      </c>
      <c r="C9" s="59">
        <v>173093</v>
      </c>
      <c r="D9" s="29">
        <f>SUM(B9:C9)</f>
        <v>265925</v>
      </c>
      <c r="E9" s="29"/>
      <c r="F9" s="29">
        <v>90915</v>
      </c>
      <c r="G9" s="29">
        <v>155562</v>
      </c>
      <c r="H9" s="29">
        <f>SUM(F9:G9)</f>
        <v>246477</v>
      </c>
      <c r="I9" s="29"/>
      <c r="J9" s="29">
        <v>90299</v>
      </c>
      <c r="K9" s="29">
        <v>132808</v>
      </c>
      <c r="L9" s="29">
        <f>SUM(J9:K9)</f>
        <v>223107</v>
      </c>
    </row>
    <row r="10" spans="1:12" s="5" customFormat="1" ht="9" customHeight="1">
      <c r="A10" s="26" t="s">
        <v>110</v>
      </c>
      <c r="B10" s="59">
        <v>62129</v>
      </c>
      <c r="C10" s="59">
        <v>103928</v>
      </c>
      <c r="D10" s="29">
        <f>SUM(B10:C10)</f>
        <v>166057</v>
      </c>
      <c r="E10" s="29"/>
      <c r="F10" s="29">
        <v>64483</v>
      </c>
      <c r="G10" s="29">
        <v>93176</v>
      </c>
      <c r="H10" s="29">
        <f>SUM(F10:G10)</f>
        <v>157659</v>
      </c>
      <c r="I10" s="29"/>
      <c r="J10" s="29">
        <v>60557</v>
      </c>
      <c r="K10" s="29">
        <v>84200</v>
      </c>
      <c r="L10" s="29">
        <f>SUM(J10:K10)</f>
        <v>144757</v>
      </c>
    </row>
    <row r="11" spans="1:12" s="5" customFormat="1" ht="9" customHeight="1">
      <c r="A11" s="26" t="s">
        <v>111</v>
      </c>
      <c r="B11" s="59">
        <v>174810</v>
      </c>
      <c r="C11" s="59">
        <v>216131</v>
      </c>
      <c r="D11" s="29">
        <f>SUM(B11:C11)</f>
        <v>390941</v>
      </c>
      <c r="E11" s="29"/>
      <c r="F11" s="29">
        <v>187165</v>
      </c>
      <c r="G11" s="29">
        <v>213022</v>
      </c>
      <c r="H11" s="29">
        <f>SUM(F11:G11)</f>
        <v>400187</v>
      </c>
      <c r="I11" s="29"/>
      <c r="J11" s="29">
        <v>180093</v>
      </c>
      <c r="K11" s="29">
        <v>196650</v>
      </c>
      <c r="L11" s="29">
        <f>SUM(J11:K11)</f>
        <v>376743</v>
      </c>
    </row>
    <row r="12" spans="1:12" s="5" customFormat="1" ht="12" customHeight="1">
      <c r="A12" s="26"/>
      <c r="B12" s="59"/>
      <c r="C12" s="5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5" customFormat="1" ht="9" customHeight="1">
      <c r="A13" s="70" t="s">
        <v>23</v>
      </c>
      <c r="B13" s="47">
        <f aca="true" t="shared" si="1" ref="B13:L13">SUM(B14:B17)</f>
        <v>122066</v>
      </c>
      <c r="C13" s="47">
        <f t="shared" si="1"/>
        <v>610866</v>
      </c>
      <c r="D13" s="47">
        <f t="shared" si="1"/>
        <v>732932</v>
      </c>
      <c r="E13" s="47"/>
      <c r="F13" s="47">
        <f t="shared" si="1"/>
        <v>130860</v>
      </c>
      <c r="G13" s="47">
        <f t="shared" si="1"/>
        <v>566035</v>
      </c>
      <c r="H13" s="47">
        <f t="shared" si="1"/>
        <v>696895</v>
      </c>
      <c r="I13" s="47"/>
      <c r="J13" s="47">
        <f t="shared" si="1"/>
        <v>127423</v>
      </c>
      <c r="K13" s="47">
        <f t="shared" si="1"/>
        <v>488794</v>
      </c>
      <c r="L13" s="47">
        <f t="shared" si="1"/>
        <v>616217</v>
      </c>
    </row>
    <row r="14" spans="1:12" s="5" customFormat="1" ht="9" customHeight="1">
      <c r="A14" s="20" t="s">
        <v>108</v>
      </c>
      <c r="B14" s="59">
        <v>15394</v>
      </c>
      <c r="C14" s="59">
        <v>126777</v>
      </c>
      <c r="D14" s="29">
        <f>SUM(B14:C14)</f>
        <v>142171</v>
      </c>
      <c r="E14" s="29"/>
      <c r="F14" s="29">
        <v>14851</v>
      </c>
      <c r="G14" s="29">
        <v>120297</v>
      </c>
      <c r="H14" s="29">
        <f>SUM(F14:G14)</f>
        <v>135148</v>
      </c>
      <c r="I14" s="29"/>
      <c r="J14" s="29">
        <v>14768</v>
      </c>
      <c r="K14" s="29">
        <v>107412</v>
      </c>
      <c r="L14" s="29">
        <f>SUM(J14:K14)</f>
        <v>122180</v>
      </c>
    </row>
    <row r="15" spans="1:12" s="5" customFormat="1" ht="9" customHeight="1">
      <c r="A15" s="20" t="s">
        <v>109</v>
      </c>
      <c r="B15" s="59">
        <v>39349</v>
      </c>
      <c r="C15" s="59">
        <v>260932</v>
      </c>
      <c r="D15" s="29">
        <f>SUM(B15:C15)</f>
        <v>300281</v>
      </c>
      <c r="E15" s="29"/>
      <c r="F15" s="29">
        <v>37378</v>
      </c>
      <c r="G15" s="29">
        <v>235118</v>
      </c>
      <c r="H15" s="29">
        <f>SUM(F15:G15)</f>
        <v>272496</v>
      </c>
      <c r="I15" s="29"/>
      <c r="J15" s="29">
        <v>36378</v>
      </c>
      <c r="K15" s="29">
        <v>193287</v>
      </c>
      <c r="L15" s="29">
        <f>SUM(J15:K15)</f>
        <v>229665</v>
      </c>
    </row>
    <row r="16" spans="1:12" s="5" customFormat="1" ht="9" customHeight="1">
      <c r="A16" s="20" t="s">
        <v>110</v>
      </c>
      <c r="B16" s="59">
        <v>23272</v>
      </c>
      <c r="C16" s="59">
        <v>114626</v>
      </c>
      <c r="D16" s="29">
        <f>SUM(B16:C16)</f>
        <v>137898</v>
      </c>
      <c r="E16" s="29"/>
      <c r="F16" s="29">
        <v>25777</v>
      </c>
      <c r="G16" s="29">
        <v>101548</v>
      </c>
      <c r="H16" s="29">
        <f>SUM(F16:G16)</f>
        <v>127325</v>
      </c>
      <c r="I16" s="29"/>
      <c r="J16" s="29">
        <v>24004</v>
      </c>
      <c r="K16" s="29">
        <v>91000</v>
      </c>
      <c r="L16" s="29">
        <f>SUM(J16:K16)</f>
        <v>115004</v>
      </c>
    </row>
    <row r="17" spans="1:12" s="5" customFormat="1" ht="9" customHeight="1">
      <c r="A17" s="20" t="s">
        <v>111</v>
      </c>
      <c r="B17" s="59">
        <v>44051</v>
      </c>
      <c r="C17" s="59">
        <v>108531</v>
      </c>
      <c r="D17" s="29">
        <f>SUM(B17:C17)</f>
        <v>152582</v>
      </c>
      <c r="E17" s="29"/>
      <c r="F17" s="29">
        <v>52854</v>
      </c>
      <c r="G17" s="29">
        <v>109072</v>
      </c>
      <c r="H17" s="29">
        <f>SUM(F17:G17)</f>
        <v>161926</v>
      </c>
      <c r="I17" s="29"/>
      <c r="J17" s="29">
        <v>52273</v>
      </c>
      <c r="K17" s="29">
        <v>97095</v>
      </c>
      <c r="L17" s="29">
        <f>SUM(J17:K17)</f>
        <v>149368</v>
      </c>
    </row>
    <row r="18" spans="1:12" s="5" customFormat="1" ht="12" customHeight="1">
      <c r="A18" s="26"/>
      <c r="B18" s="59"/>
      <c r="C18" s="5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5" customFormat="1" ht="9" customHeight="1">
      <c r="A19" s="70" t="s">
        <v>63</v>
      </c>
      <c r="B19" s="55">
        <f aca="true" t="shared" si="2" ref="B19:L23">+B13+B7</f>
        <v>494276</v>
      </c>
      <c r="C19" s="55">
        <f t="shared" si="2"/>
        <v>1178345</v>
      </c>
      <c r="D19" s="55">
        <f t="shared" si="2"/>
        <v>1672621</v>
      </c>
      <c r="E19" s="55"/>
      <c r="F19" s="55">
        <f t="shared" si="2"/>
        <v>513971</v>
      </c>
      <c r="G19" s="55">
        <f t="shared" si="2"/>
        <v>1096623</v>
      </c>
      <c r="H19" s="55">
        <f t="shared" si="2"/>
        <v>1610594</v>
      </c>
      <c r="I19" s="55"/>
      <c r="J19" s="55">
        <f t="shared" si="2"/>
        <v>497906</v>
      </c>
      <c r="K19" s="55">
        <f t="shared" si="2"/>
        <v>965308</v>
      </c>
      <c r="L19" s="55">
        <f t="shared" si="2"/>
        <v>1463214</v>
      </c>
    </row>
    <row r="20" spans="1:12" s="5" customFormat="1" ht="9" customHeight="1">
      <c r="A20" s="20" t="s">
        <v>108</v>
      </c>
      <c r="B20" s="29">
        <f t="shared" si="2"/>
        <v>57833</v>
      </c>
      <c r="C20" s="29">
        <f t="shared" si="2"/>
        <v>201104</v>
      </c>
      <c r="D20" s="29">
        <f t="shared" si="2"/>
        <v>258937</v>
      </c>
      <c r="E20" s="29"/>
      <c r="F20" s="29">
        <f t="shared" si="2"/>
        <v>55399</v>
      </c>
      <c r="G20" s="29">
        <f t="shared" si="2"/>
        <v>189125</v>
      </c>
      <c r="H20" s="29">
        <f t="shared" si="2"/>
        <v>244524</v>
      </c>
      <c r="I20" s="29"/>
      <c r="J20" s="29">
        <f t="shared" si="2"/>
        <v>54302</v>
      </c>
      <c r="K20" s="29">
        <f t="shared" si="2"/>
        <v>170268</v>
      </c>
      <c r="L20" s="29">
        <f t="shared" si="2"/>
        <v>224570</v>
      </c>
    </row>
    <row r="21" spans="1:12" s="5" customFormat="1" ht="9" customHeight="1">
      <c r="A21" s="20" t="s">
        <v>109</v>
      </c>
      <c r="B21" s="29">
        <f t="shared" si="2"/>
        <v>132181</v>
      </c>
      <c r="C21" s="29">
        <f t="shared" si="2"/>
        <v>434025</v>
      </c>
      <c r="D21" s="29">
        <f t="shared" si="2"/>
        <v>566206</v>
      </c>
      <c r="E21" s="29"/>
      <c r="F21" s="29">
        <f t="shared" si="2"/>
        <v>128293</v>
      </c>
      <c r="G21" s="29">
        <f t="shared" si="2"/>
        <v>390680</v>
      </c>
      <c r="H21" s="29">
        <f t="shared" si="2"/>
        <v>518973</v>
      </c>
      <c r="I21" s="29"/>
      <c r="J21" s="29">
        <f t="shared" si="2"/>
        <v>126677</v>
      </c>
      <c r="K21" s="29">
        <f t="shared" si="2"/>
        <v>326095</v>
      </c>
      <c r="L21" s="29">
        <f t="shared" si="2"/>
        <v>452772</v>
      </c>
    </row>
    <row r="22" spans="1:12" s="5" customFormat="1" ht="9" customHeight="1">
      <c r="A22" s="20" t="s">
        <v>110</v>
      </c>
      <c r="B22" s="29">
        <f t="shared" si="2"/>
        <v>85401</v>
      </c>
      <c r="C22" s="29">
        <f t="shared" si="2"/>
        <v>218554</v>
      </c>
      <c r="D22" s="29">
        <f t="shared" si="2"/>
        <v>303955</v>
      </c>
      <c r="E22" s="29"/>
      <c r="F22" s="29">
        <f t="shared" si="2"/>
        <v>90260</v>
      </c>
      <c r="G22" s="29">
        <f t="shared" si="2"/>
        <v>194724</v>
      </c>
      <c r="H22" s="29">
        <f t="shared" si="2"/>
        <v>284984</v>
      </c>
      <c r="I22" s="29"/>
      <c r="J22" s="29">
        <f t="shared" si="2"/>
        <v>84561</v>
      </c>
      <c r="K22" s="29">
        <f t="shared" si="2"/>
        <v>175200</v>
      </c>
      <c r="L22" s="29">
        <f t="shared" si="2"/>
        <v>259761</v>
      </c>
    </row>
    <row r="23" spans="1:12" s="5" customFormat="1" ht="9" customHeight="1">
      <c r="A23" s="20" t="s">
        <v>111</v>
      </c>
      <c r="B23" s="29">
        <f t="shared" si="2"/>
        <v>218861</v>
      </c>
      <c r="C23" s="29">
        <f t="shared" si="2"/>
        <v>324662</v>
      </c>
      <c r="D23" s="29">
        <f t="shared" si="2"/>
        <v>543523</v>
      </c>
      <c r="E23" s="29"/>
      <c r="F23" s="29">
        <f t="shared" si="2"/>
        <v>240019</v>
      </c>
      <c r="G23" s="29">
        <f t="shared" si="2"/>
        <v>322094</v>
      </c>
      <c r="H23" s="29">
        <f t="shared" si="2"/>
        <v>562113</v>
      </c>
      <c r="I23" s="29"/>
      <c r="J23" s="29">
        <f t="shared" si="2"/>
        <v>232366</v>
      </c>
      <c r="K23" s="29">
        <f t="shared" si="2"/>
        <v>293745</v>
      </c>
      <c r="L23" s="29">
        <f t="shared" si="2"/>
        <v>526111</v>
      </c>
    </row>
    <row r="24" spans="1:12" s="5" customFormat="1" ht="4.5" customHeight="1">
      <c r="A24" s="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5" customFormat="1" ht="12" customHeight="1">
      <c r="A25" s="2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="5" customFormat="1" ht="9" customHeight="1">
      <c r="A26" s="9" t="s">
        <v>112</v>
      </c>
    </row>
    <row r="27" s="5" customFormat="1" ht="9" customHeight="1">
      <c r="A27" s="9" t="s">
        <v>26</v>
      </c>
    </row>
    <row r="28" spans="1:14" s="5" customFormat="1" ht="9" customHeight="1">
      <c r="A28" s="86" t="s">
        <v>128</v>
      </c>
      <c r="J28" s="29"/>
      <c r="K28" s="4"/>
      <c r="L28" s="71"/>
      <c r="M28" s="72"/>
      <c r="N28" s="4"/>
    </row>
    <row r="29" spans="1:14" s="5" customFormat="1" ht="11.25" customHeight="1">
      <c r="A29" s="24"/>
      <c r="J29" s="4"/>
      <c r="K29" s="4"/>
      <c r="L29" s="71"/>
      <c r="M29" s="72"/>
      <c r="N29" s="4"/>
    </row>
    <row r="30" spans="1:14" s="5" customFormat="1" ht="11.25" customHeight="1">
      <c r="A30" s="10"/>
      <c r="J30" s="4"/>
      <c r="K30" s="4"/>
      <c r="L30" s="71"/>
      <c r="M30" s="72"/>
      <c r="N30" s="4"/>
    </row>
    <row r="31" spans="1:14" s="5" customFormat="1" ht="11.25" customHeight="1">
      <c r="A31" s="10"/>
      <c r="J31" s="4"/>
      <c r="K31" s="4"/>
      <c r="L31" s="71"/>
      <c r="M31" s="72"/>
      <c r="N31" s="4"/>
    </row>
    <row r="32" spans="1:14" s="5" customFormat="1" ht="11.25" customHeight="1">
      <c r="A32" s="10"/>
      <c r="C32" s="64"/>
      <c r="D32" s="64"/>
      <c r="E32" s="64"/>
      <c r="F32" s="64"/>
      <c r="J32" s="4"/>
      <c r="K32" s="4"/>
      <c r="L32" s="71"/>
      <c r="M32" s="72"/>
      <c r="N32" s="4"/>
    </row>
    <row r="33" spans="1:14" s="5" customFormat="1" ht="11.25" customHeight="1">
      <c r="A33" s="10"/>
      <c r="C33" s="64"/>
      <c r="D33" s="64"/>
      <c r="E33" s="64"/>
      <c r="F33" s="64"/>
      <c r="H33" s="4"/>
      <c r="I33" s="4"/>
      <c r="J33" s="4"/>
      <c r="K33" s="4"/>
      <c r="L33" s="4"/>
      <c r="M33" s="4"/>
      <c r="N33" s="4"/>
    </row>
    <row r="34" spans="3:14" s="5" customFormat="1" ht="11.25" customHeight="1">
      <c r="C34" s="64"/>
      <c r="D34" s="64"/>
      <c r="E34" s="64"/>
      <c r="F34" s="64"/>
      <c r="H34" s="4"/>
      <c r="I34" s="4"/>
      <c r="J34" s="4"/>
      <c r="K34" s="4"/>
      <c r="L34" s="4"/>
      <c r="M34" s="4"/>
      <c r="N34" s="4"/>
    </row>
    <row r="35" spans="3:14" s="5" customFormat="1" ht="11.25" customHeight="1">
      <c r="C35" s="64"/>
      <c r="D35" s="64"/>
      <c r="E35" s="64"/>
      <c r="F35" s="64"/>
      <c r="H35" s="4"/>
      <c r="I35" s="4"/>
      <c r="J35" s="4"/>
      <c r="K35" s="4"/>
      <c r="L35" s="4"/>
      <c r="M35" s="4"/>
      <c r="N35" s="4"/>
    </row>
    <row r="36" spans="3:14" s="5" customFormat="1" ht="11.25" customHeight="1">
      <c r="C36" s="64"/>
      <c r="D36" s="64"/>
      <c r="E36" s="64"/>
      <c r="F36" s="64"/>
      <c r="H36" s="4"/>
      <c r="I36" s="4"/>
      <c r="J36" s="4"/>
      <c r="K36" s="4"/>
      <c r="L36" s="4"/>
      <c r="M36" s="4"/>
      <c r="N36" s="4"/>
    </row>
    <row r="37" spans="3:14" s="5" customFormat="1" ht="11.25" customHeight="1">
      <c r="C37" s="64"/>
      <c r="D37" s="64"/>
      <c r="E37" s="64"/>
      <c r="F37" s="64"/>
      <c r="H37" s="4"/>
      <c r="I37" s="4"/>
      <c r="J37" s="4"/>
      <c r="K37" s="4"/>
      <c r="L37" s="4"/>
      <c r="M37" s="4"/>
      <c r="N37" s="4"/>
    </row>
    <row r="38" spans="3:14" s="5" customFormat="1" ht="11.25" customHeight="1">
      <c r="C38" s="64"/>
      <c r="D38" s="64"/>
      <c r="E38" s="64"/>
      <c r="F38" s="64"/>
      <c r="H38" s="4"/>
      <c r="I38" s="4"/>
      <c r="J38" s="4"/>
      <c r="K38" s="4"/>
      <c r="L38" s="4"/>
      <c r="M38" s="4"/>
      <c r="N38" s="4"/>
    </row>
    <row r="39" spans="3:14" s="5" customFormat="1" ht="11.25" customHeight="1">
      <c r="C39" s="64"/>
      <c r="D39" s="64"/>
      <c r="E39" s="64"/>
      <c r="F39" s="64"/>
      <c r="H39" s="4"/>
      <c r="I39" s="4"/>
      <c r="J39" s="4"/>
      <c r="K39" s="4"/>
      <c r="L39" s="4"/>
      <c r="M39" s="4"/>
      <c r="N39" s="4"/>
    </row>
    <row r="40" spans="3:14" s="5" customFormat="1" ht="11.25" customHeight="1">
      <c r="C40" s="64"/>
      <c r="D40" s="73"/>
      <c r="E40" s="64"/>
      <c r="F40" s="64"/>
      <c r="H40" s="4"/>
      <c r="I40" s="4"/>
      <c r="J40" s="4"/>
      <c r="K40" s="4"/>
      <c r="L40" s="4"/>
      <c r="M40" s="4"/>
      <c r="N40" s="4"/>
    </row>
    <row r="41" spans="8:14" s="5" customFormat="1" ht="11.25" customHeight="1">
      <c r="H41" s="4"/>
      <c r="I41" s="4"/>
      <c r="J41" s="4"/>
      <c r="K41" s="4"/>
      <c r="L41" s="4"/>
      <c r="M41" s="4"/>
      <c r="N41" s="4"/>
    </row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3" s="5" customFormat="1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5">
    <mergeCell ref="A1:L1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A1" sqref="A1:L1"/>
    </sheetView>
  </sheetViews>
  <sheetFormatPr defaultColWidth="9.140625" defaultRowHeight="12.75"/>
  <cols>
    <col min="1" max="1" width="14.00390625" style="0" customWidth="1"/>
    <col min="2" max="4" width="10.7109375" style="0" customWidth="1"/>
    <col min="5" max="5" width="0.71875" style="0" customWidth="1"/>
    <col min="6" max="8" width="10.7109375" style="0" customWidth="1"/>
    <col min="9" max="9" width="0.71875" style="0" customWidth="1"/>
    <col min="10" max="12" width="10.7109375" style="0" customWidth="1"/>
  </cols>
  <sheetData>
    <row r="1" spans="1:12" s="71" customFormat="1" ht="22.5" customHeight="1">
      <c r="A1" s="224" t="s">
        <v>200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>
      <c r="A3" s="208" t="s">
        <v>113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16</v>
      </c>
      <c r="K3" s="216">
        <v>2009</v>
      </c>
      <c r="L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ht="12.75">
      <c r="A5" s="209"/>
      <c r="B5" s="87" t="s">
        <v>20</v>
      </c>
      <c r="C5" s="87" t="s">
        <v>21</v>
      </c>
      <c r="D5" s="87" t="s">
        <v>2</v>
      </c>
      <c r="E5" s="87"/>
      <c r="F5" s="87" t="s">
        <v>20</v>
      </c>
      <c r="G5" s="87" t="s">
        <v>21</v>
      </c>
      <c r="H5" s="87" t="s">
        <v>2</v>
      </c>
      <c r="I5" s="87"/>
      <c r="J5" s="87" t="s">
        <v>20</v>
      </c>
      <c r="K5" s="87" t="s">
        <v>21</v>
      </c>
      <c r="L5" s="87" t="s">
        <v>2</v>
      </c>
    </row>
    <row r="6" spans="1:11" ht="12" customHeight="1">
      <c r="A6" s="5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9" customHeight="1">
      <c r="A7" s="74" t="s">
        <v>114</v>
      </c>
      <c r="B7" s="39">
        <v>158902</v>
      </c>
      <c r="C7" s="39">
        <v>476309</v>
      </c>
      <c r="D7" s="39">
        <v>635211</v>
      </c>
      <c r="E7" s="39"/>
      <c r="F7" s="39">
        <v>181739</v>
      </c>
      <c r="G7" s="27">
        <v>427516</v>
      </c>
      <c r="H7" s="39">
        <v>609255</v>
      </c>
      <c r="I7" s="39"/>
      <c r="J7" s="39">
        <v>189057</v>
      </c>
      <c r="K7" s="39">
        <v>425252</v>
      </c>
      <c r="L7" s="29">
        <v>614309</v>
      </c>
    </row>
    <row r="8" spans="1:12" ht="9" customHeight="1">
      <c r="A8" s="74" t="s">
        <v>115</v>
      </c>
      <c r="B8" s="29">
        <v>230020</v>
      </c>
      <c r="C8" s="29">
        <v>632128</v>
      </c>
      <c r="D8" s="18">
        <v>862148</v>
      </c>
      <c r="E8" s="18"/>
      <c r="F8" s="18">
        <v>260921</v>
      </c>
      <c r="G8" s="18">
        <v>614927</v>
      </c>
      <c r="H8" s="29">
        <v>875848</v>
      </c>
      <c r="I8" s="29"/>
      <c r="J8" s="29">
        <v>265837</v>
      </c>
      <c r="K8" s="29">
        <v>534498</v>
      </c>
      <c r="L8" s="29">
        <v>800335</v>
      </c>
    </row>
    <row r="9" spans="1:12" ht="9" customHeight="1">
      <c r="A9" s="74" t="s">
        <v>116</v>
      </c>
      <c r="B9" s="29">
        <v>251217</v>
      </c>
      <c r="C9" s="29">
        <v>663363</v>
      </c>
      <c r="D9" s="18">
        <v>914580</v>
      </c>
      <c r="E9" s="18"/>
      <c r="F9" s="18">
        <v>282266</v>
      </c>
      <c r="G9" s="18">
        <v>622303</v>
      </c>
      <c r="H9" s="29">
        <v>904569</v>
      </c>
      <c r="I9" s="29"/>
      <c r="J9" s="29">
        <v>283712</v>
      </c>
      <c r="K9" s="29">
        <v>554976</v>
      </c>
      <c r="L9" s="29">
        <v>838688</v>
      </c>
    </row>
    <row r="10" spans="1:12" ht="9" customHeight="1">
      <c r="A10" s="74" t="s">
        <v>117</v>
      </c>
      <c r="B10" s="29">
        <v>251592</v>
      </c>
      <c r="C10" s="29">
        <v>664998</v>
      </c>
      <c r="D10" s="18">
        <v>916590</v>
      </c>
      <c r="E10" s="18"/>
      <c r="F10" s="18">
        <v>284106</v>
      </c>
      <c r="G10" s="18">
        <v>619755</v>
      </c>
      <c r="H10" s="29">
        <v>903861</v>
      </c>
      <c r="I10" s="29"/>
      <c r="J10" s="29">
        <v>282331</v>
      </c>
      <c r="K10" s="29">
        <v>552656</v>
      </c>
      <c r="L10" s="29">
        <v>834987</v>
      </c>
    </row>
    <row r="11" spans="1:12" ht="9" customHeight="1">
      <c r="A11" s="74" t="s">
        <v>118</v>
      </c>
      <c r="B11" s="29">
        <v>246006</v>
      </c>
      <c r="C11" s="29">
        <v>657732</v>
      </c>
      <c r="D11" s="18">
        <v>903738</v>
      </c>
      <c r="E11" s="18"/>
      <c r="F11" s="18">
        <v>281101</v>
      </c>
      <c r="G11" s="18">
        <v>616055</v>
      </c>
      <c r="H11" s="29">
        <v>897156</v>
      </c>
      <c r="I11" s="29"/>
      <c r="J11" s="29">
        <v>274527</v>
      </c>
      <c r="K11" s="29">
        <v>546890</v>
      </c>
      <c r="L11" s="29">
        <v>821417</v>
      </c>
    </row>
    <row r="12" spans="1:12" ht="9" customHeight="1">
      <c r="A12" s="74" t="s">
        <v>119</v>
      </c>
      <c r="B12" s="29">
        <v>269310</v>
      </c>
      <c r="C12" s="29">
        <v>676474</v>
      </c>
      <c r="D12" s="18">
        <v>945784</v>
      </c>
      <c r="E12" s="18"/>
      <c r="F12" s="18">
        <v>306480</v>
      </c>
      <c r="G12" s="18">
        <v>628346</v>
      </c>
      <c r="H12" s="29">
        <v>934826</v>
      </c>
      <c r="I12" s="29"/>
      <c r="J12" s="29">
        <v>297172</v>
      </c>
      <c r="K12" s="29">
        <v>565465</v>
      </c>
      <c r="L12" s="29">
        <v>862637</v>
      </c>
    </row>
    <row r="13" spans="1:12" ht="9" customHeight="1">
      <c r="A13" s="74" t="s">
        <v>120</v>
      </c>
      <c r="B13" s="29">
        <v>259854</v>
      </c>
      <c r="C13" s="29">
        <v>654626</v>
      </c>
      <c r="D13" s="18">
        <v>914480</v>
      </c>
      <c r="E13" s="18"/>
      <c r="F13" s="18">
        <v>298857</v>
      </c>
      <c r="G13" s="18">
        <v>609332</v>
      </c>
      <c r="H13" s="29">
        <v>908189</v>
      </c>
      <c r="I13" s="29"/>
      <c r="J13" s="29">
        <v>286603</v>
      </c>
      <c r="K13" s="29">
        <v>546289</v>
      </c>
      <c r="L13" s="29">
        <v>832892</v>
      </c>
    </row>
    <row r="14" spans="1:12" ht="9" customHeight="1">
      <c r="A14" s="74" t="s">
        <v>121</v>
      </c>
      <c r="B14" s="29">
        <v>229280</v>
      </c>
      <c r="C14" s="29">
        <v>545579</v>
      </c>
      <c r="D14" s="18">
        <v>774859</v>
      </c>
      <c r="E14" s="18"/>
      <c r="F14" s="18">
        <v>267103</v>
      </c>
      <c r="G14" s="18">
        <v>502631</v>
      </c>
      <c r="H14" s="29">
        <v>769734</v>
      </c>
      <c r="I14" s="29"/>
      <c r="J14" s="29">
        <v>261671</v>
      </c>
      <c r="K14" s="29">
        <v>494444</v>
      </c>
      <c r="L14" s="29">
        <v>756115</v>
      </c>
    </row>
    <row r="15" spans="1:12" ht="9" customHeight="1">
      <c r="A15" s="74" t="s">
        <v>122</v>
      </c>
      <c r="B15" s="29">
        <v>247421</v>
      </c>
      <c r="C15" s="29">
        <v>619992</v>
      </c>
      <c r="D15" s="18">
        <v>867413</v>
      </c>
      <c r="E15" s="18"/>
      <c r="F15" s="18">
        <v>284555</v>
      </c>
      <c r="G15" s="18">
        <v>576303</v>
      </c>
      <c r="H15" s="29">
        <v>860858</v>
      </c>
      <c r="I15" s="29"/>
      <c r="J15" s="29">
        <v>279691</v>
      </c>
      <c r="K15" s="29">
        <v>524922</v>
      </c>
      <c r="L15" s="29">
        <v>804613</v>
      </c>
    </row>
    <row r="16" spans="1:12" ht="9" customHeight="1">
      <c r="A16" s="74" t="s">
        <v>123</v>
      </c>
      <c r="B16" s="29">
        <v>251572</v>
      </c>
      <c r="C16" s="29">
        <v>637874</v>
      </c>
      <c r="D16" s="18">
        <v>889446</v>
      </c>
      <c r="E16" s="18"/>
      <c r="F16" s="18">
        <v>285145</v>
      </c>
      <c r="G16" s="18">
        <v>587656</v>
      </c>
      <c r="H16" s="29">
        <v>872801</v>
      </c>
      <c r="I16" s="29"/>
      <c r="J16" s="29">
        <v>281987</v>
      </c>
      <c r="K16" s="29">
        <v>539220</v>
      </c>
      <c r="L16" s="29">
        <v>821207</v>
      </c>
    </row>
    <row r="17" spans="1:12" ht="9" customHeight="1">
      <c r="A17" s="74" t="s">
        <v>124</v>
      </c>
      <c r="B17" s="59">
        <v>255497</v>
      </c>
      <c r="C17" s="59">
        <v>638828</v>
      </c>
      <c r="D17" s="29">
        <v>894325</v>
      </c>
      <c r="E17" s="29"/>
      <c r="F17" s="29">
        <v>278298</v>
      </c>
      <c r="G17" s="18">
        <v>581875</v>
      </c>
      <c r="H17" s="29">
        <v>860173</v>
      </c>
      <c r="I17" s="29"/>
      <c r="J17" s="29">
        <v>278307</v>
      </c>
      <c r="K17" s="29">
        <v>538007</v>
      </c>
      <c r="L17" s="29">
        <v>816314</v>
      </c>
    </row>
    <row r="18" spans="1:12" ht="9" customHeight="1">
      <c r="A18" s="74" t="s">
        <v>125</v>
      </c>
      <c r="B18" s="29">
        <v>365882</v>
      </c>
      <c r="C18" s="29">
        <v>713715</v>
      </c>
      <c r="D18" s="29">
        <v>1079597</v>
      </c>
      <c r="E18" s="29"/>
      <c r="F18" s="29">
        <v>374701</v>
      </c>
      <c r="G18" s="18">
        <v>660253</v>
      </c>
      <c r="H18" s="29">
        <v>1034954</v>
      </c>
      <c r="I18" s="29"/>
      <c r="J18" s="29">
        <v>374721</v>
      </c>
      <c r="K18" s="29">
        <v>607149</v>
      </c>
      <c r="L18" s="29">
        <v>981870</v>
      </c>
    </row>
    <row r="19" spans="1:12" ht="12" customHeight="1">
      <c r="A19" s="20"/>
      <c r="B19" s="34"/>
      <c r="C19" s="34"/>
      <c r="D19" s="18"/>
      <c r="E19" s="18"/>
      <c r="F19" s="18"/>
      <c r="G19" s="52"/>
      <c r="H19" s="34"/>
      <c r="I19" s="34"/>
      <c r="J19" s="34"/>
      <c r="K19" s="34"/>
      <c r="L19" s="75"/>
    </row>
    <row r="20" spans="1:12" ht="9" customHeight="1">
      <c r="A20" s="21" t="s">
        <v>126</v>
      </c>
      <c r="B20" s="60">
        <v>251379.41666666666</v>
      </c>
      <c r="C20" s="60">
        <v>631801.5</v>
      </c>
      <c r="D20" s="54">
        <v>883180.9166666666</v>
      </c>
      <c r="E20" s="54"/>
      <c r="F20" s="54">
        <v>282106</v>
      </c>
      <c r="G20" s="58">
        <v>587246</v>
      </c>
      <c r="H20" s="60">
        <v>869352</v>
      </c>
      <c r="I20" s="60"/>
      <c r="J20" s="60">
        <v>279634.6666666667</v>
      </c>
      <c r="K20" s="60">
        <v>535814</v>
      </c>
      <c r="L20" s="60">
        <v>815448.6666666667</v>
      </c>
    </row>
    <row r="21" spans="1:12" ht="4.5" customHeight="1">
      <c r="A21" s="6"/>
      <c r="B21" s="56"/>
      <c r="C21" s="56"/>
      <c r="D21" s="76"/>
      <c r="E21" s="76"/>
      <c r="F21" s="76"/>
      <c r="G21" s="76"/>
      <c r="H21" s="23"/>
      <c r="I21" s="23"/>
      <c r="J21" s="23"/>
      <c r="K21" s="23"/>
      <c r="L21" s="77"/>
    </row>
    <row r="22" spans="1:12" ht="12" customHeight="1">
      <c r="A22" s="20"/>
      <c r="B22" s="29"/>
      <c r="C22" s="29"/>
      <c r="D22" s="18"/>
      <c r="E22" s="18"/>
      <c r="F22" s="18"/>
      <c r="G22" s="18"/>
      <c r="H22" s="4"/>
      <c r="I22" s="4"/>
      <c r="J22" s="4"/>
      <c r="K22" s="4"/>
      <c r="L22" s="71"/>
    </row>
    <row r="23" spans="1:11" ht="9" customHeight="1">
      <c r="A23" s="9" t="s">
        <v>17</v>
      </c>
      <c r="B23" s="34"/>
      <c r="C23" s="34"/>
      <c r="D23" s="18"/>
      <c r="E23" s="18"/>
      <c r="F23" s="18"/>
      <c r="G23" s="52"/>
      <c r="H23" s="5"/>
      <c r="I23" s="5"/>
      <c r="J23" s="5"/>
      <c r="K23" s="5"/>
    </row>
    <row r="24" ht="9" customHeight="1">
      <c r="A24" s="86" t="s">
        <v>128</v>
      </c>
    </row>
    <row r="25" ht="12.75">
      <c r="A25" s="78"/>
    </row>
    <row r="37" spans="2:13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2:12" ht="12.7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2:12" ht="12.7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2:12" ht="12.7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2:12" ht="12.7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12" ht="12.7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12" ht="12.7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12" ht="12.7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12" ht="12.7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2:12" ht="12.7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2:12" ht="12.7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2:12" ht="12.7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2:12" ht="12.7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2:12" ht="12.7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 ht="12.7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2:12" ht="12.7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</sheetData>
  <mergeCells count="5">
    <mergeCell ref="A1:L1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1" sqref="A1"/>
    </sheetView>
  </sheetViews>
  <sheetFormatPr defaultColWidth="9.140625" defaultRowHeight="12" customHeight="1"/>
  <cols>
    <col min="1" max="1" width="36.7109375" style="116" customWidth="1"/>
    <col min="2" max="2" width="10.7109375" style="116" customWidth="1"/>
    <col min="3" max="3" width="0.71875" style="116" customWidth="1"/>
    <col min="4" max="5" width="10.7109375" style="116" customWidth="1"/>
    <col min="6" max="6" width="0.71875" style="116" customWidth="1"/>
    <col min="7" max="8" width="10.7109375" style="116" customWidth="1"/>
    <col min="9" max="9" width="0.71875" style="116" customWidth="1"/>
    <col min="10" max="11" width="10.7109375" style="116" customWidth="1"/>
    <col min="12" max="12" width="0.71875" style="116" customWidth="1"/>
    <col min="13" max="14" width="10.7109375" style="116" customWidth="1"/>
    <col min="15" max="16384" width="9.140625" style="116" customWidth="1"/>
  </cols>
  <sheetData>
    <row r="1" ht="12" customHeight="1">
      <c r="A1" s="115" t="s">
        <v>201</v>
      </c>
    </row>
    <row r="3" spans="1:14" s="121" customFormat="1" ht="12" customHeight="1">
      <c r="A3" s="117" t="s">
        <v>136</v>
      </c>
      <c r="B3" s="118">
        <v>2005</v>
      </c>
      <c r="C3" s="119"/>
      <c r="D3" s="226">
        <v>2006</v>
      </c>
      <c r="E3" s="226"/>
      <c r="F3" s="120"/>
      <c r="G3" s="226">
        <v>2007</v>
      </c>
      <c r="H3" s="226"/>
      <c r="I3" s="120"/>
      <c r="J3" s="226">
        <v>2008</v>
      </c>
      <c r="K3" s="226"/>
      <c r="L3" s="120"/>
      <c r="M3" s="226">
        <v>2009</v>
      </c>
      <c r="N3" s="226"/>
    </row>
    <row r="4" spans="1:14" s="121" customFormat="1" ht="4.5" customHeight="1">
      <c r="A4" s="122"/>
      <c r="B4" s="123"/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2" customHeight="1">
      <c r="A5" s="125"/>
      <c r="B5" s="126"/>
      <c r="C5" s="126"/>
      <c r="D5" s="127" t="s">
        <v>137</v>
      </c>
      <c r="E5" s="127" t="s">
        <v>138</v>
      </c>
      <c r="F5" s="127"/>
      <c r="G5" s="127" t="s">
        <v>137</v>
      </c>
      <c r="H5" s="127" t="s">
        <v>138</v>
      </c>
      <c r="I5" s="127"/>
      <c r="J5" s="127" t="s">
        <v>137</v>
      </c>
      <c r="K5" s="127" t="s">
        <v>138</v>
      </c>
      <c r="L5" s="127"/>
      <c r="M5" s="127" t="s">
        <v>137</v>
      </c>
      <c r="N5" s="127" t="s">
        <v>138</v>
      </c>
    </row>
    <row r="6" spans="1:14" ht="4.5" customHeight="1">
      <c r="A6" s="124"/>
      <c r="B6" s="124"/>
      <c r="C6" s="124"/>
      <c r="D6" s="128"/>
      <c r="E6" s="129"/>
      <c r="F6" s="129"/>
      <c r="G6" s="128"/>
      <c r="H6" s="129"/>
      <c r="I6" s="129"/>
      <c r="J6" s="128"/>
      <c r="K6" s="129"/>
      <c r="L6" s="129"/>
      <c r="M6" s="128"/>
      <c r="N6" s="129"/>
    </row>
    <row r="7" spans="2:14" s="130" customFormat="1" ht="9" customHeight="1">
      <c r="B7" s="225" t="s">
        <v>139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1:14" ht="4.5" customHeight="1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9" customHeight="1">
      <c r="A9" s="133" t="s">
        <v>140</v>
      </c>
      <c r="B9" s="134">
        <v>179196</v>
      </c>
      <c r="C9" s="134"/>
      <c r="D9" s="135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9" customHeight="1">
      <c r="A10" s="133" t="s">
        <v>141</v>
      </c>
      <c r="B10" s="132"/>
      <c r="C10" s="132"/>
      <c r="D10" s="136">
        <v>94294</v>
      </c>
      <c r="E10" s="137">
        <v>0.5262059420969218</v>
      </c>
      <c r="F10" s="137"/>
      <c r="G10" s="136">
        <v>50626</v>
      </c>
      <c r="H10" s="137">
        <v>0.2825174669077435</v>
      </c>
      <c r="I10" s="137"/>
      <c r="J10" s="136">
        <v>29043</v>
      </c>
      <c r="K10" s="137">
        <v>0.16207393022165673</v>
      </c>
      <c r="L10" s="137"/>
      <c r="M10" s="136">
        <v>17703</v>
      </c>
      <c r="N10" s="137">
        <v>0.0987912676622246</v>
      </c>
    </row>
    <row r="11" spans="1:14" ht="9" customHeight="1">
      <c r="A11" s="133" t="s">
        <v>142</v>
      </c>
      <c r="B11" s="132"/>
      <c r="C11" s="132"/>
      <c r="D11" s="136">
        <v>84902</v>
      </c>
      <c r="E11" s="137">
        <v>0.47379405790307816</v>
      </c>
      <c r="F11" s="137"/>
      <c r="G11" s="136">
        <v>128570</v>
      </c>
      <c r="H11" s="137">
        <v>0.7174825330922565</v>
      </c>
      <c r="I11" s="137"/>
      <c r="J11" s="136">
        <v>150153</v>
      </c>
      <c r="K11" s="137">
        <v>0.8379260697783434</v>
      </c>
      <c r="L11" s="137"/>
      <c r="M11" s="136">
        <v>161493</v>
      </c>
      <c r="N11" s="137">
        <v>0.9012087323377753</v>
      </c>
    </row>
    <row r="12" spans="1:14" ht="9" customHeight="1">
      <c r="A12" s="133" t="s">
        <v>143</v>
      </c>
      <c r="B12" s="132"/>
      <c r="C12" s="132"/>
      <c r="D12" s="136">
        <v>52730</v>
      </c>
      <c r="E12" s="137">
        <v>0.29425880041965224</v>
      </c>
      <c r="F12" s="137"/>
      <c r="G12" s="136">
        <v>88822</v>
      </c>
      <c r="H12" s="137">
        <v>0.4956695461952276</v>
      </c>
      <c r="I12" s="137"/>
      <c r="J12" s="136">
        <v>108061</v>
      </c>
      <c r="K12" s="137">
        <v>0.6030324337596822</v>
      </c>
      <c r="L12" s="137"/>
      <c r="M12" s="136">
        <v>112128</v>
      </c>
      <c r="N12" s="138">
        <v>0.6257282528627871</v>
      </c>
    </row>
    <row r="13" spans="1:14" ht="9" customHeight="1">
      <c r="A13" s="139" t="s">
        <v>144</v>
      </c>
      <c r="B13" s="132"/>
      <c r="C13" s="132"/>
      <c r="D13" s="136">
        <v>407</v>
      </c>
      <c r="E13" s="137">
        <v>0.002271256054822652</v>
      </c>
      <c r="F13" s="137"/>
      <c r="G13" s="136">
        <v>517</v>
      </c>
      <c r="H13" s="137">
        <v>0.0028851090426125583</v>
      </c>
      <c r="I13" s="137"/>
      <c r="J13" s="136">
        <v>528</v>
      </c>
      <c r="K13" s="137">
        <v>0.0029464943413915487</v>
      </c>
      <c r="L13" s="137"/>
      <c r="M13" s="136">
        <v>581</v>
      </c>
      <c r="N13" s="137">
        <v>0.00324225987187214</v>
      </c>
    </row>
    <row r="14" spans="1:14" ht="9" customHeight="1">
      <c r="A14" s="139" t="s">
        <v>145</v>
      </c>
      <c r="B14" s="132"/>
      <c r="C14" s="132"/>
      <c r="D14" s="136">
        <v>46</v>
      </c>
      <c r="E14" s="137">
        <v>0.0002567021585303243</v>
      </c>
      <c r="F14" s="137"/>
      <c r="G14" s="136">
        <v>110</v>
      </c>
      <c r="H14" s="137">
        <v>0.000613852987789906</v>
      </c>
      <c r="I14" s="137"/>
      <c r="J14" s="136">
        <v>172</v>
      </c>
      <c r="K14" s="137">
        <v>0.0009598428536351258</v>
      </c>
      <c r="L14" s="137"/>
      <c r="M14" s="136">
        <v>235</v>
      </c>
      <c r="N14" s="137">
        <v>0.0013114132011875265</v>
      </c>
    </row>
    <row r="15" spans="1:14" ht="9" customHeight="1">
      <c r="A15" s="139" t="s">
        <v>146</v>
      </c>
      <c r="B15" s="132"/>
      <c r="C15" s="132"/>
      <c r="D15" s="136">
        <v>31719</v>
      </c>
      <c r="E15" s="137">
        <v>0.177007299270073</v>
      </c>
      <c r="F15" s="137"/>
      <c r="G15" s="136">
        <v>39121</v>
      </c>
      <c r="H15" s="137">
        <v>0.2183140248666265</v>
      </c>
      <c r="I15" s="137"/>
      <c r="J15" s="136">
        <v>41392</v>
      </c>
      <c r="K15" s="137">
        <v>0.23098729882363445</v>
      </c>
      <c r="L15" s="137"/>
      <c r="M15" s="136">
        <v>48549</v>
      </c>
      <c r="N15" s="137">
        <v>0.2709268064019286</v>
      </c>
    </row>
    <row r="16" ht="4.5" customHeight="1"/>
    <row r="17" spans="2:14" ht="9" customHeight="1">
      <c r="B17" s="225" t="s">
        <v>147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</row>
    <row r="18" spans="1:14" ht="4.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9" customHeight="1">
      <c r="A19" s="133" t="s">
        <v>148</v>
      </c>
      <c r="B19" s="134">
        <v>216279</v>
      </c>
      <c r="C19" s="134"/>
      <c r="D19" s="135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9" customHeight="1">
      <c r="A20" s="133" t="s">
        <v>141</v>
      </c>
      <c r="B20" s="132"/>
      <c r="C20" s="132"/>
      <c r="D20" s="136">
        <v>149986</v>
      </c>
      <c r="E20" s="137">
        <v>0.6934838796184558</v>
      </c>
      <c r="F20" s="137"/>
      <c r="G20" s="136">
        <v>110658</v>
      </c>
      <c r="H20" s="137">
        <v>0.5116446811757036</v>
      </c>
      <c r="I20" s="137"/>
      <c r="J20" s="136">
        <v>88010</v>
      </c>
      <c r="K20" s="137">
        <v>0.40692808825637256</v>
      </c>
      <c r="L20" s="137"/>
      <c r="M20" s="136">
        <v>73381</v>
      </c>
      <c r="N20" s="137">
        <v>0.3392886040715927</v>
      </c>
    </row>
    <row r="21" spans="1:14" ht="9" customHeight="1">
      <c r="A21" s="133" t="s">
        <v>142</v>
      </c>
      <c r="B21" s="132"/>
      <c r="C21" s="132"/>
      <c r="D21" s="136">
        <v>66293</v>
      </c>
      <c r="E21" s="137">
        <v>0.3065161203815442</v>
      </c>
      <c r="F21" s="137"/>
      <c r="G21" s="136">
        <v>105621</v>
      </c>
      <c r="H21" s="137">
        <v>0.4883553188242964</v>
      </c>
      <c r="I21" s="137"/>
      <c r="J21" s="136">
        <v>128269</v>
      </c>
      <c r="K21" s="137">
        <v>0.5930719117436275</v>
      </c>
      <c r="L21" s="137"/>
      <c r="M21" s="136">
        <v>142898</v>
      </c>
      <c r="N21" s="137">
        <v>0.6607113959284072</v>
      </c>
    </row>
    <row r="22" spans="1:14" ht="9" customHeight="1">
      <c r="A22" s="133" t="s">
        <v>149</v>
      </c>
      <c r="B22" s="132"/>
      <c r="C22" s="132"/>
      <c r="D22" s="136">
        <v>34124</v>
      </c>
      <c r="E22" s="137">
        <v>0.15777768530462966</v>
      </c>
      <c r="F22" s="137"/>
      <c r="G22" s="136">
        <v>58284</v>
      </c>
      <c r="H22" s="137">
        <v>0.2694852482210478</v>
      </c>
      <c r="I22" s="137"/>
      <c r="J22" s="136">
        <v>72432</v>
      </c>
      <c r="K22" s="137">
        <v>0.33490075319379137</v>
      </c>
      <c r="L22" s="137"/>
      <c r="M22" s="136">
        <v>75518</v>
      </c>
      <c r="N22" s="137">
        <v>0.34916935994710535</v>
      </c>
    </row>
    <row r="23" spans="1:14" ht="9" customHeight="1">
      <c r="A23" s="139" t="s">
        <v>144</v>
      </c>
      <c r="B23" s="132"/>
      <c r="C23" s="132"/>
      <c r="D23" s="136">
        <v>6258</v>
      </c>
      <c r="E23" s="137">
        <v>0.02893484804349937</v>
      </c>
      <c r="F23" s="137"/>
      <c r="G23" s="136">
        <v>10242</v>
      </c>
      <c r="H23" s="137">
        <v>0.04735549914693521</v>
      </c>
      <c r="I23" s="137"/>
      <c r="J23" s="136">
        <v>12981</v>
      </c>
      <c r="K23" s="137">
        <v>0.060019696780547346</v>
      </c>
      <c r="L23" s="137"/>
      <c r="M23" s="136">
        <v>15699</v>
      </c>
      <c r="N23" s="137">
        <v>0.0725867976086444</v>
      </c>
    </row>
    <row r="24" spans="1:14" ht="9" customHeight="1">
      <c r="A24" s="139" t="s">
        <v>145</v>
      </c>
      <c r="B24" s="132"/>
      <c r="C24" s="132"/>
      <c r="D24" s="136">
        <v>401</v>
      </c>
      <c r="E24" s="137">
        <v>0.0018540866195978342</v>
      </c>
      <c r="F24" s="137"/>
      <c r="G24" s="136">
        <v>886</v>
      </c>
      <c r="H24" s="137">
        <v>0.004096560461256063</v>
      </c>
      <c r="I24" s="137"/>
      <c r="J24" s="136">
        <v>1403</v>
      </c>
      <c r="K24" s="137">
        <v>0.00648699133988968</v>
      </c>
      <c r="L24" s="137"/>
      <c r="M24" s="136">
        <v>1966</v>
      </c>
      <c r="N24" s="137">
        <v>0.009090110459175417</v>
      </c>
    </row>
    <row r="25" spans="1:14" ht="9" customHeight="1">
      <c r="A25" s="139" t="s">
        <v>146</v>
      </c>
      <c r="B25" s="132"/>
      <c r="C25" s="132"/>
      <c r="D25" s="136">
        <v>25510</v>
      </c>
      <c r="E25" s="137">
        <v>0.11794950041381734</v>
      </c>
      <c r="F25" s="137"/>
      <c r="G25" s="136">
        <v>36209</v>
      </c>
      <c r="H25" s="137">
        <v>0.16741801099505732</v>
      </c>
      <c r="I25" s="137"/>
      <c r="J25" s="136">
        <v>41453</v>
      </c>
      <c r="K25" s="137">
        <v>0.19166447042939908</v>
      </c>
      <c r="L25" s="137"/>
      <c r="M25" s="136">
        <v>49715</v>
      </c>
      <c r="N25" s="137">
        <v>0.22986512791348213</v>
      </c>
    </row>
    <row r="26" ht="4.5" customHeight="1"/>
    <row r="27" spans="2:14" ht="9" customHeight="1">
      <c r="B27" s="225" t="s">
        <v>150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</row>
    <row r="28" spans="1:14" ht="4.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ht="9" customHeight="1">
      <c r="A29" s="133" t="s">
        <v>151</v>
      </c>
      <c r="B29" s="134">
        <v>395475</v>
      </c>
      <c r="C29" s="134"/>
      <c r="D29" s="135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9" customHeight="1">
      <c r="A30" s="133" t="s">
        <v>141</v>
      </c>
      <c r="B30" s="132"/>
      <c r="C30" s="132"/>
      <c r="D30" s="140">
        <v>244280</v>
      </c>
      <c r="E30" s="137">
        <v>0.6176875908717365</v>
      </c>
      <c r="F30" s="137"/>
      <c r="G30" s="140">
        <v>161284</v>
      </c>
      <c r="H30" s="137">
        <v>0.40782350338200896</v>
      </c>
      <c r="I30" s="137"/>
      <c r="J30" s="140">
        <v>117053</v>
      </c>
      <c r="K30" s="137">
        <v>0.2959807826031987</v>
      </c>
      <c r="L30" s="137"/>
      <c r="M30" s="140">
        <v>91084</v>
      </c>
      <c r="N30" s="137">
        <v>0.2303154434540742</v>
      </c>
    </row>
    <row r="31" spans="1:14" ht="9" customHeight="1">
      <c r="A31" s="133" t="s">
        <v>142</v>
      </c>
      <c r="B31" s="132"/>
      <c r="C31" s="132"/>
      <c r="D31" s="140">
        <v>151195</v>
      </c>
      <c r="E31" s="137">
        <v>0.3823124091282635</v>
      </c>
      <c r="F31" s="137"/>
      <c r="G31" s="140">
        <v>234191</v>
      </c>
      <c r="H31" s="137">
        <v>0.592176496617991</v>
      </c>
      <c r="I31" s="137"/>
      <c r="J31" s="140">
        <v>278422</v>
      </c>
      <c r="K31" s="137">
        <v>0.7040192173968013</v>
      </c>
      <c r="L31" s="137"/>
      <c r="M31" s="140">
        <v>304391</v>
      </c>
      <c r="N31" s="137">
        <v>0.7696845565459257</v>
      </c>
    </row>
    <row r="32" spans="1:14" ht="9" customHeight="1">
      <c r="A32" s="133" t="s">
        <v>143</v>
      </c>
      <c r="B32" s="132"/>
      <c r="C32" s="132"/>
      <c r="D32" s="140">
        <v>86854</v>
      </c>
      <c r="E32" s="137">
        <v>0.21961944497123712</v>
      </c>
      <c r="F32" s="137"/>
      <c r="G32" s="140">
        <v>147106</v>
      </c>
      <c r="H32" s="137">
        <v>0.37197294392818764</v>
      </c>
      <c r="I32" s="137"/>
      <c r="J32" s="140">
        <v>180493</v>
      </c>
      <c r="K32" s="137">
        <v>0.4563954737973323</v>
      </c>
      <c r="L32" s="137"/>
      <c r="M32" s="140">
        <v>187646</v>
      </c>
      <c r="N32" s="137">
        <v>0.4744825842341488</v>
      </c>
    </row>
    <row r="33" spans="1:14" ht="9" customHeight="1">
      <c r="A33" s="139" t="s">
        <v>144</v>
      </c>
      <c r="B33" s="132"/>
      <c r="C33" s="132"/>
      <c r="D33" s="140">
        <v>6665</v>
      </c>
      <c r="E33" s="137">
        <v>0.01685315127378469</v>
      </c>
      <c r="F33" s="137"/>
      <c r="G33" s="140">
        <v>10759</v>
      </c>
      <c r="H33" s="137">
        <v>0.02720525949807194</v>
      </c>
      <c r="I33" s="137"/>
      <c r="J33" s="140">
        <v>13509</v>
      </c>
      <c r="K33" s="137">
        <v>0.03415892281433719</v>
      </c>
      <c r="L33" s="137"/>
      <c r="M33" s="140">
        <v>16280</v>
      </c>
      <c r="N33" s="137">
        <v>0.041165686832290285</v>
      </c>
    </row>
    <row r="34" spans="1:14" ht="9" customHeight="1">
      <c r="A34" s="139" t="s">
        <v>145</v>
      </c>
      <c r="B34" s="132"/>
      <c r="C34" s="132"/>
      <c r="D34" s="140">
        <v>447</v>
      </c>
      <c r="E34" s="137">
        <v>0.001130286364498388</v>
      </c>
      <c r="F34" s="137"/>
      <c r="G34" s="140">
        <v>996</v>
      </c>
      <c r="H34" s="137">
        <v>0.00251849042290916</v>
      </c>
      <c r="I34" s="137"/>
      <c r="J34" s="140">
        <v>1575</v>
      </c>
      <c r="K34" s="137">
        <v>0.00398255262658828</v>
      </c>
      <c r="L34" s="137"/>
      <c r="M34" s="140">
        <v>2201</v>
      </c>
      <c r="N34" s="137">
        <v>0.005565459257854479</v>
      </c>
    </row>
    <row r="35" spans="1:14" ht="9" customHeight="1">
      <c r="A35" s="139" t="s">
        <v>146</v>
      </c>
      <c r="B35" s="132"/>
      <c r="C35" s="132"/>
      <c r="D35" s="140">
        <v>57229</v>
      </c>
      <c r="E35" s="137">
        <v>0.14470952651874328</v>
      </c>
      <c r="F35" s="137"/>
      <c r="G35" s="140">
        <v>75330</v>
      </c>
      <c r="H35" s="137">
        <v>0.19047980276882231</v>
      </c>
      <c r="I35" s="137"/>
      <c r="J35" s="140">
        <v>82845</v>
      </c>
      <c r="K35" s="137">
        <v>0.2094822681585435</v>
      </c>
      <c r="L35" s="137"/>
      <c r="M35" s="140">
        <v>98264</v>
      </c>
      <c r="N35" s="137">
        <v>0.24847082622163222</v>
      </c>
    </row>
    <row r="36" spans="1:14" ht="4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8" spans="1:14" ht="9" customHeight="1">
      <c r="A38" s="142" t="s">
        <v>152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ht="9" customHeight="1">
      <c r="A39" s="144" t="s">
        <v>128</v>
      </c>
    </row>
    <row r="40" spans="1:14" ht="9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</sheetData>
  <sheetProtection/>
  <mergeCells count="7">
    <mergeCell ref="B17:N17"/>
    <mergeCell ref="B27:N27"/>
    <mergeCell ref="D3:E3"/>
    <mergeCell ref="G3:H3"/>
    <mergeCell ref="J3:K3"/>
    <mergeCell ref="M3:N3"/>
    <mergeCell ref="B7:N7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A1" sqref="A1:F1"/>
    </sheetView>
  </sheetViews>
  <sheetFormatPr defaultColWidth="9.140625" defaultRowHeight="12" customHeight="1"/>
  <cols>
    <col min="1" max="1" width="48.7109375" style="166" customWidth="1"/>
    <col min="2" max="6" width="8.7109375" style="145" customWidth="1"/>
    <col min="7" max="8" width="9.140625" style="145" customWidth="1"/>
    <col min="9" max="9" width="21.28125" style="145" bestFit="1" customWidth="1"/>
    <col min="10" max="16384" width="9.140625" style="145" customWidth="1"/>
  </cols>
  <sheetData>
    <row r="1" spans="1:6" ht="27" customHeight="1">
      <c r="A1" s="227" t="s">
        <v>202</v>
      </c>
      <c r="B1" s="213"/>
      <c r="C1" s="213"/>
      <c r="D1" s="213"/>
      <c r="E1" s="213"/>
      <c r="F1" s="213"/>
    </row>
    <row r="2" ht="12" customHeight="1">
      <c r="A2" s="146"/>
    </row>
    <row r="3" spans="1:6" s="149" customFormat="1" ht="12" customHeight="1">
      <c r="A3" s="147" t="s">
        <v>136</v>
      </c>
      <c r="B3" s="148">
        <v>2005</v>
      </c>
      <c r="C3" s="148">
        <v>2006</v>
      </c>
      <c r="D3" s="148">
        <v>2007</v>
      </c>
      <c r="E3" s="148">
        <v>2008</v>
      </c>
      <c r="F3" s="148">
        <v>2009</v>
      </c>
    </row>
    <row r="5" spans="1:2" s="149" customFormat="1" ht="9" customHeight="1">
      <c r="A5" s="150" t="s">
        <v>153</v>
      </c>
      <c r="B5" s="151">
        <v>395475</v>
      </c>
    </row>
    <row r="6" spans="1:6" s="149" customFormat="1" ht="9" customHeight="1">
      <c r="A6" s="150" t="s">
        <v>154</v>
      </c>
      <c r="C6" s="136">
        <v>86854</v>
      </c>
      <c r="D6" s="136">
        <v>147106</v>
      </c>
      <c r="E6" s="136">
        <v>180493</v>
      </c>
      <c r="F6" s="136">
        <v>187646</v>
      </c>
    </row>
    <row r="7" spans="1:6" s="149" customFormat="1" ht="12" customHeight="1">
      <c r="A7" s="150"/>
      <c r="C7" s="136"/>
      <c r="D7" s="136"/>
      <c r="E7" s="136"/>
      <c r="F7" s="136"/>
    </row>
    <row r="8" spans="1:7" s="149" customFormat="1" ht="9" customHeight="1">
      <c r="A8" s="150" t="s">
        <v>155</v>
      </c>
      <c r="B8" s="152"/>
      <c r="C8" s="136">
        <f>+SUM(C9:C14)</f>
        <v>75158</v>
      </c>
      <c r="D8" s="136">
        <f>+SUM(D9:D14)</f>
        <v>127825</v>
      </c>
      <c r="E8" s="136">
        <f>+SUM(E9:E14)</f>
        <v>158420</v>
      </c>
      <c r="F8" s="136">
        <f>+SUM(F9:F14)</f>
        <v>166921</v>
      </c>
      <c r="G8" s="136"/>
    </row>
    <row r="9" spans="1:6" s="149" customFormat="1" ht="9" customHeight="1">
      <c r="A9" s="153" t="s">
        <v>156</v>
      </c>
      <c r="C9" s="136">
        <v>61356</v>
      </c>
      <c r="D9" s="136">
        <v>106223</v>
      </c>
      <c r="E9" s="136">
        <v>129822</v>
      </c>
      <c r="F9" s="136">
        <v>133547</v>
      </c>
    </row>
    <row r="10" spans="1:7" s="149" customFormat="1" ht="9" customHeight="1">
      <c r="A10" s="153" t="s">
        <v>157</v>
      </c>
      <c r="C10" s="136">
        <v>5391</v>
      </c>
      <c r="D10" s="136">
        <v>9234</v>
      </c>
      <c r="E10" s="136">
        <v>11610</v>
      </c>
      <c r="F10" s="136">
        <v>13387</v>
      </c>
      <c r="G10" s="154"/>
    </row>
    <row r="11" spans="1:7" s="149" customFormat="1" ht="9" customHeight="1">
      <c r="A11" s="153" t="s">
        <v>158</v>
      </c>
      <c r="C11" s="136">
        <v>1472</v>
      </c>
      <c r="D11" s="136">
        <v>1362</v>
      </c>
      <c r="E11" s="136">
        <v>2104</v>
      </c>
      <c r="F11" s="136">
        <v>2392</v>
      </c>
      <c r="G11" s="154"/>
    </row>
    <row r="12" spans="1:7" s="149" customFormat="1" ht="9" customHeight="1">
      <c r="A12" s="153" t="s">
        <v>159</v>
      </c>
      <c r="C12" s="136">
        <v>3598</v>
      </c>
      <c r="D12" s="136">
        <v>5521</v>
      </c>
      <c r="E12" s="136">
        <v>7442</v>
      </c>
      <c r="F12" s="136">
        <v>10047</v>
      </c>
      <c r="G12" s="154"/>
    </row>
    <row r="13" spans="1:7" s="149" customFormat="1" ht="9" customHeight="1">
      <c r="A13" s="153" t="s">
        <v>160</v>
      </c>
      <c r="C13" s="136">
        <v>2227</v>
      </c>
      <c r="D13" s="136">
        <v>3862</v>
      </c>
      <c r="E13" s="136">
        <v>5384</v>
      </c>
      <c r="F13" s="136">
        <v>5702</v>
      </c>
      <c r="G13" s="154"/>
    </row>
    <row r="14" spans="1:7" s="149" customFormat="1" ht="9" customHeight="1">
      <c r="A14" s="153" t="s">
        <v>161</v>
      </c>
      <c r="C14" s="136">
        <v>1114</v>
      </c>
      <c r="D14" s="136">
        <v>1623</v>
      </c>
      <c r="E14" s="136">
        <v>2058</v>
      </c>
      <c r="F14" s="136">
        <v>1846</v>
      </c>
      <c r="G14" s="154"/>
    </row>
    <row r="15" spans="1:7" s="149" customFormat="1" ht="12" customHeight="1">
      <c r="A15" s="153"/>
      <c r="C15" s="136"/>
      <c r="D15" s="136"/>
      <c r="E15" s="136"/>
      <c r="F15" s="136"/>
      <c r="G15" s="154"/>
    </row>
    <row r="16" spans="1:11" s="149" customFormat="1" ht="9" customHeight="1">
      <c r="A16" s="150" t="s">
        <v>162</v>
      </c>
      <c r="B16" s="152"/>
      <c r="C16" s="155">
        <v>11007</v>
      </c>
      <c r="D16" s="155">
        <v>18117</v>
      </c>
      <c r="E16" s="155">
        <v>20731</v>
      </c>
      <c r="F16" s="155">
        <v>19798</v>
      </c>
      <c r="G16" s="154"/>
      <c r="H16" s="156"/>
      <c r="I16" s="156"/>
      <c r="J16" s="156"/>
      <c r="K16" s="156"/>
    </row>
    <row r="17" spans="1:7" s="149" customFormat="1" ht="9" customHeight="1">
      <c r="A17" s="153" t="s">
        <v>163</v>
      </c>
      <c r="C17" s="136">
        <v>3966</v>
      </c>
      <c r="D17" s="136">
        <v>7387</v>
      </c>
      <c r="E17" s="136">
        <v>9333</v>
      </c>
      <c r="F17" s="136">
        <v>9064</v>
      </c>
      <c r="G17" s="154"/>
    </row>
    <row r="18" spans="1:14" s="149" customFormat="1" ht="9" customHeight="1">
      <c r="A18" s="153" t="s">
        <v>164</v>
      </c>
      <c r="C18" s="136">
        <v>2477</v>
      </c>
      <c r="D18" s="136">
        <v>3819</v>
      </c>
      <c r="E18" s="136">
        <v>4598</v>
      </c>
      <c r="F18" s="136">
        <v>4667</v>
      </c>
      <c r="H18" s="157"/>
      <c r="I18" s="157"/>
      <c r="J18" s="157"/>
      <c r="K18" s="157"/>
      <c r="L18" s="157"/>
      <c r="M18" s="157"/>
      <c r="N18" s="157"/>
    </row>
    <row r="19" spans="1:14" s="149" customFormat="1" ht="9" customHeight="1">
      <c r="A19" s="153" t="s">
        <v>165</v>
      </c>
      <c r="C19" s="136">
        <v>622</v>
      </c>
      <c r="D19" s="136">
        <v>1266</v>
      </c>
      <c r="E19" s="136">
        <v>1564</v>
      </c>
      <c r="F19" s="136">
        <v>1688</v>
      </c>
      <c r="H19" s="157"/>
      <c r="I19" s="158"/>
      <c r="J19" s="159"/>
      <c r="K19" s="159"/>
      <c r="L19" s="159"/>
      <c r="M19" s="159"/>
      <c r="N19" s="157"/>
    </row>
    <row r="20" spans="1:14" s="149" customFormat="1" ht="9" customHeight="1">
      <c r="A20" s="153" t="s">
        <v>166</v>
      </c>
      <c r="C20" s="136">
        <v>796</v>
      </c>
      <c r="D20" s="136">
        <v>1347</v>
      </c>
      <c r="E20" s="136">
        <v>1562</v>
      </c>
      <c r="F20" s="136">
        <v>1241</v>
      </c>
      <c r="H20" s="157"/>
      <c r="I20" s="158"/>
      <c r="J20" s="159"/>
      <c r="K20" s="159"/>
      <c r="L20" s="159"/>
      <c r="M20" s="159"/>
      <c r="N20" s="157"/>
    </row>
    <row r="21" spans="1:14" s="149" customFormat="1" ht="9" customHeight="1">
      <c r="A21" s="153" t="s">
        <v>167</v>
      </c>
      <c r="C21" s="155">
        <f>+C16-SUM(C17:C20)</f>
        <v>3146</v>
      </c>
      <c r="D21" s="155">
        <f>+D16-SUM(D17:D20)</f>
        <v>4298</v>
      </c>
      <c r="E21" s="155">
        <f>+E16-SUM(E17:E20)</f>
        <v>3674</v>
      </c>
      <c r="F21" s="155">
        <f>+F16-SUM(F17:F20)</f>
        <v>3138</v>
      </c>
      <c r="H21" s="157"/>
      <c r="I21" s="158"/>
      <c r="J21" s="159"/>
      <c r="K21" s="159"/>
      <c r="L21" s="159"/>
      <c r="M21" s="159"/>
      <c r="N21" s="157"/>
    </row>
    <row r="22" spans="1:14" s="149" customFormat="1" ht="12" customHeight="1">
      <c r="A22" s="153"/>
      <c r="H22" s="157"/>
      <c r="I22" s="158"/>
      <c r="J22" s="159"/>
      <c r="K22" s="159"/>
      <c r="L22" s="159"/>
      <c r="M22" s="159"/>
      <c r="N22" s="157"/>
    </row>
    <row r="23" spans="1:14" s="149" customFormat="1" ht="9" customHeight="1">
      <c r="A23" s="150" t="s">
        <v>168</v>
      </c>
      <c r="B23" s="152"/>
      <c r="C23" s="155">
        <f>+C6-C8-C16</f>
        <v>689</v>
      </c>
      <c r="D23" s="155">
        <f>+D6-D8-D16</f>
        <v>1164</v>
      </c>
      <c r="E23" s="155">
        <f>+E6-E8-E16</f>
        <v>1342</v>
      </c>
      <c r="F23" s="155">
        <f>+F6-F8-F16</f>
        <v>927</v>
      </c>
      <c r="H23" s="157"/>
      <c r="I23" s="158"/>
      <c r="J23" s="159"/>
      <c r="K23" s="159"/>
      <c r="L23" s="159"/>
      <c r="M23" s="159"/>
      <c r="N23" s="157"/>
    </row>
    <row r="24" spans="1:14" ht="4.5" customHeight="1">
      <c r="A24" s="160"/>
      <c r="B24" s="161"/>
      <c r="C24" s="161"/>
      <c r="D24" s="161"/>
      <c r="E24" s="161"/>
      <c r="F24" s="161"/>
      <c r="H24" s="162"/>
      <c r="I24" s="163"/>
      <c r="J24" s="164"/>
      <c r="K24" s="164"/>
      <c r="L24" s="164"/>
      <c r="M24" s="164"/>
      <c r="N24" s="162"/>
    </row>
    <row r="25" spans="1:14" ht="12" customHeight="1">
      <c r="A25" s="145"/>
      <c r="H25" s="162"/>
      <c r="I25" s="163"/>
      <c r="J25" s="164"/>
      <c r="K25" s="164"/>
      <c r="L25" s="164"/>
      <c r="M25" s="164"/>
      <c r="N25" s="162"/>
    </row>
    <row r="26" spans="1:14" ht="9" customHeight="1">
      <c r="A26" s="153" t="s">
        <v>169</v>
      </c>
      <c r="H26" s="162"/>
      <c r="I26" s="163"/>
      <c r="J26" s="164"/>
      <c r="K26" s="164"/>
      <c r="L26" s="164"/>
      <c r="M26" s="164"/>
      <c r="N26" s="162"/>
    </row>
    <row r="27" spans="1:14" ht="9" customHeight="1">
      <c r="A27" s="165" t="s">
        <v>128</v>
      </c>
      <c r="H27" s="162"/>
      <c r="I27" s="163"/>
      <c r="J27" s="164"/>
      <c r="K27" s="164"/>
      <c r="L27" s="164"/>
      <c r="M27" s="164"/>
      <c r="N27" s="162"/>
    </row>
    <row r="29" spans="8:14" ht="12" customHeight="1">
      <c r="H29" s="162"/>
      <c r="I29" s="162"/>
      <c r="J29" s="162"/>
      <c r="K29" s="162"/>
      <c r="L29" s="162"/>
      <c r="M29" s="162"/>
      <c r="N29" s="162"/>
    </row>
    <row r="30" spans="8:14" ht="12" customHeight="1">
      <c r="H30" s="162"/>
      <c r="I30" s="162"/>
      <c r="J30" s="162"/>
      <c r="K30" s="162"/>
      <c r="L30" s="162"/>
      <c r="M30" s="162"/>
      <c r="N30" s="162"/>
    </row>
    <row r="31" spans="8:14" ht="12" customHeight="1">
      <c r="H31" s="162"/>
      <c r="I31" s="162"/>
      <c r="J31" s="162"/>
      <c r="K31" s="162"/>
      <c r="L31" s="162"/>
      <c r="M31" s="162"/>
      <c r="N31" s="162"/>
    </row>
    <row r="32" spans="8:14" ht="12" customHeight="1">
      <c r="H32" s="162"/>
      <c r="I32" s="162"/>
      <c r="J32" s="162"/>
      <c r="K32" s="162"/>
      <c r="L32" s="162"/>
      <c r="M32" s="162"/>
      <c r="N32" s="162"/>
    </row>
    <row r="33" spans="8:14" ht="12" customHeight="1">
      <c r="H33" s="162"/>
      <c r="I33" s="162"/>
      <c r="J33" s="162"/>
      <c r="K33" s="162"/>
      <c r="L33" s="162"/>
      <c r="M33" s="162"/>
      <c r="N33" s="162"/>
    </row>
    <row r="34" spans="8:14" ht="12" customHeight="1">
      <c r="H34" s="162"/>
      <c r="I34" s="162"/>
      <c r="J34" s="162"/>
      <c r="K34" s="162"/>
      <c r="L34" s="162"/>
      <c r="M34" s="162"/>
      <c r="N34" s="162"/>
    </row>
  </sheetData>
  <sheetProtection/>
  <mergeCells count="1">
    <mergeCell ref="A1:F1"/>
  </mergeCells>
  <printOptions horizontalCentered="1"/>
  <pageMargins left="0.91" right="0.69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D44" sqref="D44"/>
    </sheetView>
  </sheetViews>
  <sheetFormatPr defaultColWidth="9.140625" defaultRowHeight="12.75"/>
  <cols>
    <col min="1" max="1" width="19.00390625" style="75" customWidth="1"/>
    <col min="2" max="2" width="14.28125" style="75" customWidth="1"/>
    <col min="3" max="3" width="0.85546875" style="75" customWidth="1"/>
    <col min="4" max="4" width="14.140625" style="75" customWidth="1"/>
    <col min="5" max="5" width="0.71875" style="75" customWidth="1"/>
    <col min="6" max="6" width="13.8515625" style="75" customWidth="1"/>
    <col min="7" max="7" width="0.71875" style="75" customWidth="1"/>
    <col min="8" max="8" width="13.57421875" style="75" customWidth="1"/>
    <col min="9" max="9" width="0.71875" style="75" customWidth="1"/>
    <col min="10" max="10" width="15.28125" style="75" customWidth="1"/>
    <col min="11" max="11" width="0.71875" style="75" customWidth="1"/>
    <col min="12" max="12" width="14.140625" style="75" customWidth="1"/>
    <col min="13" max="13" width="8.8515625" style="0" customWidth="1"/>
    <col min="14" max="14" width="9.8515625" style="75" bestFit="1" customWidth="1"/>
    <col min="15" max="16384" width="9.140625" style="75" customWidth="1"/>
  </cols>
  <sheetData>
    <row r="1" spans="1:15" ht="26.25" customHeight="1">
      <c r="A1" s="212" t="s">
        <v>203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N1" s="169"/>
      <c r="O1" s="169"/>
    </row>
    <row r="2" spans="1:15" ht="6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N2" s="169"/>
      <c r="O2" s="169"/>
    </row>
    <row r="3" spans="1:15" ht="15" customHeight="1">
      <c r="A3" s="202" t="s">
        <v>129</v>
      </c>
      <c r="B3" s="230" t="s">
        <v>170</v>
      </c>
      <c r="C3" s="172"/>
      <c r="D3" s="204" t="s">
        <v>171</v>
      </c>
      <c r="E3" s="204"/>
      <c r="F3" s="204"/>
      <c r="G3" s="204"/>
      <c r="H3" s="204"/>
      <c r="I3" s="204"/>
      <c r="J3" s="204"/>
      <c r="K3" s="204"/>
      <c r="L3" s="204"/>
      <c r="N3"/>
      <c r="O3" s="169"/>
    </row>
    <row r="4" spans="1:15" ht="33" customHeight="1">
      <c r="A4" s="203"/>
      <c r="B4" s="201"/>
      <c r="C4" s="173"/>
      <c r="D4" s="174" t="s">
        <v>172</v>
      </c>
      <c r="E4" s="175"/>
      <c r="F4" s="174" t="s">
        <v>173</v>
      </c>
      <c r="G4" s="175"/>
      <c r="H4" s="174" t="s">
        <v>174</v>
      </c>
      <c r="I4" s="175"/>
      <c r="J4" s="174" t="s">
        <v>175</v>
      </c>
      <c r="K4" s="176"/>
      <c r="L4" s="174" t="s">
        <v>186</v>
      </c>
      <c r="N4"/>
      <c r="O4" s="169"/>
    </row>
    <row r="5" spans="1:15" ht="15.75" customHeight="1">
      <c r="A5" s="177"/>
      <c r="B5" s="205" t="s">
        <v>176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N5"/>
      <c r="O5" s="169"/>
    </row>
    <row r="6" spans="1:15" ht="9.75" customHeight="1">
      <c r="A6" s="178" t="s">
        <v>38</v>
      </c>
      <c r="B6" s="178">
        <v>64537</v>
      </c>
      <c r="C6" s="178"/>
      <c r="D6" s="178">
        <v>99656</v>
      </c>
      <c r="E6" s="178"/>
      <c r="F6" s="178">
        <v>88265</v>
      </c>
      <c r="G6" s="178"/>
      <c r="H6" s="178">
        <v>69625</v>
      </c>
      <c r="I6" s="178"/>
      <c r="J6" s="178">
        <v>1912</v>
      </c>
      <c r="K6" s="178"/>
      <c r="L6" s="178">
        <v>682143</v>
      </c>
      <c r="N6" s="179"/>
      <c r="O6" s="169"/>
    </row>
    <row r="7" spans="1:15" ht="9.75" customHeight="1">
      <c r="A7" s="178" t="s">
        <v>177</v>
      </c>
      <c r="B7" s="178">
        <v>552</v>
      </c>
      <c r="C7" s="178"/>
      <c r="D7" s="178">
        <v>2854</v>
      </c>
      <c r="E7" s="178"/>
      <c r="F7" s="178">
        <v>1791</v>
      </c>
      <c r="G7" s="178"/>
      <c r="H7" s="178">
        <v>530</v>
      </c>
      <c r="I7" s="178"/>
      <c r="J7" s="178">
        <v>5</v>
      </c>
      <c r="K7" s="178"/>
      <c r="L7" s="178">
        <v>12874</v>
      </c>
      <c r="N7" s="179"/>
      <c r="O7" s="169"/>
    </row>
    <row r="8" spans="1:15" ht="9.75" customHeight="1">
      <c r="A8" s="178" t="s">
        <v>40</v>
      </c>
      <c r="B8" s="178">
        <v>35769</v>
      </c>
      <c r="C8" s="178"/>
      <c r="D8" s="178">
        <v>83557</v>
      </c>
      <c r="E8" s="178"/>
      <c r="F8" s="178">
        <v>99136</v>
      </c>
      <c r="G8" s="178"/>
      <c r="H8" s="178">
        <v>65333</v>
      </c>
      <c r="I8" s="178"/>
      <c r="J8" s="178">
        <v>5584</v>
      </c>
      <c r="K8" s="178"/>
      <c r="L8" s="178">
        <v>715487</v>
      </c>
      <c r="N8" s="179"/>
      <c r="O8" s="169"/>
    </row>
    <row r="9" spans="1:15" ht="9.75" customHeight="1">
      <c r="A9" s="178" t="s">
        <v>46</v>
      </c>
      <c r="B9" s="178">
        <v>3245</v>
      </c>
      <c r="C9" s="178"/>
      <c r="D9" s="178">
        <v>17623</v>
      </c>
      <c r="E9" s="178"/>
      <c r="F9" s="178">
        <v>6304</v>
      </c>
      <c r="G9" s="178"/>
      <c r="H9" s="178">
        <v>7938</v>
      </c>
      <c r="I9" s="178"/>
      <c r="J9" s="178">
        <v>447</v>
      </c>
      <c r="K9" s="178"/>
      <c r="L9" s="178">
        <v>65466</v>
      </c>
      <c r="N9" s="179"/>
      <c r="O9" s="169"/>
    </row>
    <row r="10" spans="1:15" ht="9.75" customHeight="1">
      <c r="A10" s="178" t="s">
        <v>41</v>
      </c>
      <c r="B10" s="178">
        <v>14895</v>
      </c>
      <c r="C10" s="178"/>
      <c r="D10" s="178">
        <v>30494</v>
      </c>
      <c r="E10" s="178"/>
      <c r="F10" s="178">
        <v>55805</v>
      </c>
      <c r="G10" s="178"/>
      <c r="H10" s="178">
        <v>21146</v>
      </c>
      <c r="I10" s="178"/>
      <c r="J10" s="178">
        <v>86</v>
      </c>
      <c r="K10" s="178"/>
      <c r="L10" s="178">
        <v>351897</v>
      </c>
      <c r="N10" s="179"/>
      <c r="O10" s="169"/>
    </row>
    <row r="11" spans="1:15" ht="9.75" customHeight="1">
      <c r="A11" s="180" t="s">
        <v>178</v>
      </c>
      <c r="B11" s="181">
        <v>5238</v>
      </c>
      <c r="C11" s="182"/>
      <c r="D11" s="181">
        <v>10724</v>
      </c>
      <c r="E11" s="181"/>
      <c r="F11" s="181">
        <v>43881</v>
      </c>
      <c r="G11" s="181"/>
      <c r="H11" s="181">
        <v>15690</v>
      </c>
      <c r="I11" s="181"/>
      <c r="J11" s="181">
        <v>0</v>
      </c>
      <c r="K11" s="183"/>
      <c r="L11" s="183">
        <v>89802</v>
      </c>
      <c r="N11" s="179"/>
      <c r="O11" s="169"/>
    </row>
    <row r="12" spans="1:15" ht="9.75" customHeight="1">
      <c r="A12" s="180" t="s">
        <v>179</v>
      </c>
      <c r="B12" s="183">
        <v>9657</v>
      </c>
      <c r="C12" s="183"/>
      <c r="D12" s="183">
        <v>19770</v>
      </c>
      <c r="E12" s="183"/>
      <c r="F12" s="183">
        <v>11994</v>
      </c>
      <c r="G12" s="183"/>
      <c r="H12" s="183">
        <v>5456</v>
      </c>
      <c r="I12" s="183"/>
      <c r="J12" s="183">
        <v>86</v>
      </c>
      <c r="K12" s="183"/>
      <c r="L12" s="183">
        <v>262095</v>
      </c>
      <c r="N12" s="179"/>
      <c r="O12" s="169"/>
    </row>
    <row r="13" spans="1:15" ht="9.75" customHeight="1">
      <c r="A13" s="178" t="s">
        <v>44</v>
      </c>
      <c r="B13" s="178">
        <v>174806</v>
      </c>
      <c r="C13" s="178"/>
      <c r="D13" s="178">
        <v>214280</v>
      </c>
      <c r="E13" s="178"/>
      <c r="F13" s="178">
        <v>131731</v>
      </c>
      <c r="G13" s="178"/>
      <c r="H13" s="178">
        <v>94898</v>
      </c>
      <c r="I13" s="178"/>
      <c r="J13" s="178">
        <v>4029</v>
      </c>
      <c r="K13" s="178"/>
      <c r="L13" s="178">
        <v>1066760</v>
      </c>
      <c r="N13" s="179"/>
      <c r="O13" s="169"/>
    </row>
    <row r="14" spans="1:15" ht="9.75" customHeight="1">
      <c r="A14" s="178" t="s">
        <v>45</v>
      </c>
      <c r="B14" s="178">
        <v>26990</v>
      </c>
      <c r="C14" s="178"/>
      <c r="D14" s="178">
        <v>44984</v>
      </c>
      <c r="E14" s="178"/>
      <c r="F14" s="178">
        <v>79778</v>
      </c>
      <c r="G14" s="178"/>
      <c r="H14" s="178">
        <v>50309</v>
      </c>
      <c r="I14" s="178"/>
      <c r="J14" s="178">
        <v>1460</v>
      </c>
      <c r="K14" s="178"/>
      <c r="L14" s="178">
        <v>545952</v>
      </c>
      <c r="N14" s="179"/>
      <c r="O14" s="169"/>
    </row>
    <row r="15" spans="1:15" ht="9.75" customHeight="1">
      <c r="A15" s="178" t="s">
        <v>47</v>
      </c>
      <c r="B15" s="178">
        <v>62719</v>
      </c>
      <c r="C15" s="178"/>
      <c r="D15" s="178">
        <v>93149</v>
      </c>
      <c r="E15" s="178"/>
      <c r="F15" s="178">
        <v>109068</v>
      </c>
      <c r="G15" s="178"/>
      <c r="H15" s="178">
        <v>80343</v>
      </c>
      <c r="I15" s="178"/>
      <c r="J15" s="178">
        <v>3536</v>
      </c>
      <c r="K15" s="178"/>
      <c r="L15" s="178">
        <v>802711</v>
      </c>
      <c r="N15" s="179"/>
      <c r="O15" s="169"/>
    </row>
    <row r="16" spans="1:15" ht="9.75" customHeight="1">
      <c r="A16" s="178" t="s">
        <v>48</v>
      </c>
      <c r="B16" s="178">
        <v>76773</v>
      </c>
      <c r="C16" s="178"/>
      <c r="D16" s="178">
        <v>106997</v>
      </c>
      <c r="E16" s="178"/>
      <c r="F16" s="178">
        <v>66542</v>
      </c>
      <c r="G16" s="178"/>
      <c r="H16" s="178">
        <v>52146</v>
      </c>
      <c r="I16" s="178"/>
      <c r="J16" s="178">
        <v>1473</v>
      </c>
      <c r="K16" s="178"/>
      <c r="L16" s="178">
        <v>545472</v>
      </c>
      <c r="N16" s="179"/>
      <c r="O16" s="169"/>
    </row>
    <row r="17" spans="1:15" ht="9.75" customHeight="1">
      <c r="A17" s="178" t="s">
        <v>49</v>
      </c>
      <c r="B17" s="178">
        <v>6553</v>
      </c>
      <c r="C17" s="178"/>
      <c r="D17" s="178">
        <v>13992</v>
      </c>
      <c r="E17" s="178"/>
      <c r="F17" s="178">
        <v>11357</v>
      </c>
      <c r="G17" s="178"/>
      <c r="H17" s="178">
        <v>7971</v>
      </c>
      <c r="I17" s="178"/>
      <c r="J17" s="178">
        <v>169</v>
      </c>
      <c r="K17" s="178"/>
      <c r="L17" s="178">
        <v>86888</v>
      </c>
      <c r="N17" s="179"/>
      <c r="O17" s="169"/>
    </row>
    <row r="18" spans="1:15" ht="9.75" customHeight="1">
      <c r="A18" s="178" t="s">
        <v>50</v>
      </c>
      <c r="B18" s="178">
        <v>21899</v>
      </c>
      <c r="C18" s="178"/>
      <c r="D18" s="178">
        <v>35963</v>
      </c>
      <c r="E18" s="178"/>
      <c r="F18" s="178">
        <v>28216</v>
      </c>
      <c r="G18" s="178"/>
      <c r="H18" s="178">
        <v>23842</v>
      </c>
      <c r="I18" s="178"/>
      <c r="J18" s="178">
        <v>1688</v>
      </c>
      <c r="K18" s="178"/>
      <c r="L18" s="178">
        <v>226415</v>
      </c>
      <c r="N18" s="179"/>
      <c r="O18" s="169"/>
    </row>
    <row r="19" spans="1:15" ht="9.75" customHeight="1">
      <c r="A19" s="178" t="s">
        <v>51</v>
      </c>
      <c r="B19" s="178">
        <v>3426</v>
      </c>
      <c r="C19" s="178"/>
      <c r="D19" s="178">
        <v>31591</v>
      </c>
      <c r="E19" s="178"/>
      <c r="F19" s="178">
        <v>27489</v>
      </c>
      <c r="G19" s="178"/>
      <c r="H19" s="178">
        <v>32777</v>
      </c>
      <c r="I19" s="178"/>
      <c r="J19" s="178">
        <v>1813</v>
      </c>
      <c r="K19" s="178"/>
      <c r="L19" s="178">
        <v>236403</v>
      </c>
      <c r="N19" s="179"/>
      <c r="O19" s="169"/>
    </row>
    <row r="20" spans="1:15" ht="9.75" customHeight="1">
      <c r="A20" s="178" t="s">
        <v>52</v>
      </c>
      <c r="B20" s="178">
        <v>5408</v>
      </c>
      <c r="C20" s="178"/>
      <c r="D20" s="178">
        <v>11453</v>
      </c>
      <c r="E20" s="178"/>
      <c r="F20" s="178">
        <v>9326</v>
      </c>
      <c r="G20" s="178"/>
      <c r="H20" s="178">
        <v>7220</v>
      </c>
      <c r="I20" s="178"/>
      <c r="J20" s="178">
        <v>679</v>
      </c>
      <c r="K20" s="178"/>
      <c r="L20" s="178">
        <v>73202</v>
      </c>
      <c r="N20" s="179"/>
      <c r="O20" s="169"/>
    </row>
    <row r="21" spans="1:15" ht="9.75" customHeight="1">
      <c r="A21" s="178" t="s">
        <v>53</v>
      </c>
      <c r="B21" s="178">
        <v>261</v>
      </c>
      <c r="C21" s="178"/>
      <c r="D21" s="178">
        <v>3230</v>
      </c>
      <c r="E21" s="178"/>
      <c r="F21" s="178">
        <v>1111</v>
      </c>
      <c r="G21" s="178"/>
      <c r="H21" s="178">
        <v>990</v>
      </c>
      <c r="I21" s="178"/>
      <c r="J21" s="178">
        <v>50</v>
      </c>
      <c r="K21" s="178"/>
      <c r="L21" s="178">
        <v>10815</v>
      </c>
      <c r="N21" s="179"/>
      <c r="O21" s="169"/>
    </row>
    <row r="22" spans="1:15" ht="9.75" customHeight="1">
      <c r="A22" s="178" t="s">
        <v>54</v>
      </c>
      <c r="B22" s="178">
        <v>2633</v>
      </c>
      <c r="C22" s="178"/>
      <c r="D22" s="178">
        <v>14821</v>
      </c>
      <c r="E22" s="178"/>
      <c r="F22" s="178">
        <v>7412</v>
      </c>
      <c r="G22" s="178"/>
      <c r="H22" s="178">
        <v>7826</v>
      </c>
      <c r="I22" s="178"/>
      <c r="J22" s="178">
        <v>1020</v>
      </c>
      <c r="K22" s="178"/>
      <c r="L22" s="178">
        <v>68553</v>
      </c>
      <c r="N22" s="179"/>
      <c r="O22" s="169"/>
    </row>
    <row r="23" spans="1:15" ht="9.75" customHeight="1">
      <c r="A23" s="178" t="s">
        <v>55</v>
      </c>
      <c r="B23" s="178">
        <v>2455</v>
      </c>
      <c r="C23" s="178"/>
      <c r="D23" s="178">
        <v>20748</v>
      </c>
      <c r="E23" s="178"/>
      <c r="F23" s="178">
        <v>7933</v>
      </c>
      <c r="G23" s="178"/>
      <c r="H23" s="178">
        <v>8245</v>
      </c>
      <c r="I23" s="178"/>
      <c r="J23" s="178">
        <v>1709</v>
      </c>
      <c r="K23" s="178"/>
      <c r="L23" s="178">
        <v>78612</v>
      </c>
      <c r="N23" s="179"/>
      <c r="O23" s="169"/>
    </row>
    <row r="24" spans="1:15" ht="9.75" customHeight="1">
      <c r="A24" s="178" t="s">
        <v>56</v>
      </c>
      <c r="B24" s="178">
        <v>2012</v>
      </c>
      <c r="C24" s="178"/>
      <c r="D24" s="178">
        <v>6030</v>
      </c>
      <c r="E24" s="178"/>
      <c r="F24" s="178">
        <v>1943</v>
      </c>
      <c r="G24" s="178"/>
      <c r="H24" s="178">
        <v>4949</v>
      </c>
      <c r="I24" s="178"/>
      <c r="J24" s="178">
        <v>471</v>
      </c>
      <c r="K24" s="178"/>
      <c r="L24" s="178">
        <v>26114</v>
      </c>
      <c r="N24" s="179"/>
      <c r="O24" s="169"/>
    </row>
    <row r="25" spans="1:15" ht="9.75" customHeight="1">
      <c r="A25" s="178" t="s">
        <v>57</v>
      </c>
      <c r="B25" s="178">
        <v>227</v>
      </c>
      <c r="C25" s="178"/>
      <c r="D25" s="178">
        <v>4753</v>
      </c>
      <c r="E25" s="178"/>
      <c r="F25" s="178">
        <v>1647</v>
      </c>
      <c r="G25" s="178"/>
      <c r="H25" s="178">
        <v>1394</v>
      </c>
      <c r="I25" s="178"/>
      <c r="J25" s="178">
        <v>125</v>
      </c>
      <c r="K25" s="178"/>
      <c r="L25" s="178">
        <v>15901</v>
      </c>
      <c r="N25" s="179"/>
      <c r="O25" s="169"/>
    </row>
    <row r="26" spans="1:15" ht="9.75" customHeight="1">
      <c r="A26" s="178" t="s">
        <v>58</v>
      </c>
      <c r="B26" s="178">
        <v>7807</v>
      </c>
      <c r="C26" s="178"/>
      <c r="D26" s="178">
        <v>20918</v>
      </c>
      <c r="E26" s="178"/>
      <c r="F26" s="178">
        <v>11116</v>
      </c>
      <c r="G26" s="178"/>
      <c r="H26" s="178">
        <v>11307</v>
      </c>
      <c r="I26" s="178"/>
      <c r="J26" s="178">
        <v>1266</v>
      </c>
      <c r="K26" s="178"/>
      <c r="L26" s="178">
        <v>100378</v>
      </c>
      <c r="N26" s="179"/>
      <c r="O26" s="169"/>
    </row>
    <row r="27" spans="1:15" ht="9.75" customHeight="1">
      <c r="A27" s="178" t="s">
        <v>59</v>
      </c>
      <c r="B27" s="178">
        <v>2033</v>
      </c>
      <c r="C27" s="178"/>
      <c r="D27" s="178">
        <v>7342</v>
      </c>
      <c r="E27" s="178"/>
      <c r="F27" s="178">
        <v>8369</v>
      </c>
      <c r="G27" s="178"/>
      <c r="H27" s="178">
        <v>5763</v>
      </c>
      <c r="I27" s="178"/>
      <c r="J27" s="178">
        <v>576</v>
      </c>
      <c r="K27" s="178"/>
      <c r="L27" s="178">
        <v>61289</v>
      </c>
      <c r="N27" s="179"/>
      <c r="O27" s="169"/>
    </row>
    <row r="28" spans="1:15" ht="6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N28" s="179"/>
      <c r="O28" s="169"/>
    </row>
    <row r="29" spans="1:15" ht="9" customHeight="1">
      <c r="A29" s="184" t="s">
        <v>60</v>
      </c>
      <c r="B29" s="185">
        <v>515000</v>
      </c>
      <c r="C29" s="185"/>
      <c r="D29" s="185">
        <v>864435</v>
      </c>
      <c r="E29" s="185"/>
      <c r="F29" s="185">
        <v>754339</v>
      </c>
      <c r="G29" s="185"/>
      <c r="H29" s="185">
        <v>554552</v>
      </c>
      <c r="I29" s="185"/>
      <c r="J29" s="185">
        <v>28098</v>
      </c>
      <c r="K29" s="185"/>
      <c r="L29" s="185">
        <v>5773332</v>
      </c>
      <c r="N29" s="64"/>
      <c r="O29" s="34"/>
    </row>
    <row r="30" spans="1:15" ht="6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N30" s="64"/>
      <c r="O30" s="34"/>
    </row>
    <row r="31" spans="1:15" s="189" customFormat="1" ht="9" customHeight="1">
      <c r="A31" s="186" t="s">
        <v>180</v>
      </c>
      <c r="B31" s="187">
        <v>383513</v>
      </c>
      <c r="C31" s="187"/>
      <c r="D31" s="187">
        <v>586597</v>
      </c>
      <c r="E31" s="187"/>
      <c r="F31" s="187">
        <v>571878</v>
      </c>
      <c r="G31" s="187"/>
      <c r="H31" s="187">
        <v>390122</v>
      </c>
      <c r="I31" s="187"/>
      <c r="J31" s="187">
        <v>17059</v>
      </c>
      <c r="K31" s="187"/>
      <c r="L31" s="187">
        <v>4243290</v>
      </c>
      <c r="M31" s="188"/>
      <c r="N31" s="64"/>
      <c r="O31" s="34"/>
    </row>
    <row r="32" spans="1:15" ht="9" customHeight="1">
      <c r="A32" s="186" t="s">
        <v>61</v>
      </c>
      <c r="B32" s="187">
        <v>108651</v>
      </c>
      <c r="C32" s="185"/>
      <c r="D32" s="187">
        <v>188543</v>
      </c>
      <c r="E32" s="185"/>
      <c r="F32" s="187">
        <v>133604</v>
      </c>
      <c r="G32" s="185"/>
      <c r="H32" s="187">
        <v>116736</v>
      </c>
      <c r="I32" s="185"/>
      <c r="J32" s="187">
        <v>5143</v>
      </c>
      <c r="K32" s="185"/>
      <c r="L32" s="187">
        <v>1095178</v>
      </c>
      <c r="N32" s="64"/>
      <c r="O32" s="34"/>
    </row>
    <row r="33" spans="1:24" ht="9" customHeight="1">
      <c r="A33" s="186" t="s">
        <v>131</v>
      </c>
      <c r="B33" s="187">
        <v>22836</v>
      </c>
      <c r="C33" s="185"/>
      <c r="D33" s="187">
        <v>89295</v>
      </c>
      <c r="E33" s="185"/>
      <c r="F33" s="187">
        <v>48857</v>
      </c>
      <c r="G33" s="185"/>
      <c r="H33" s="187">
        <v>47694</v>
      </c>
      <c r="I33" s="185"/>
      <c r="J33" s="187">
        <v>5896</v>
      </c>
      <c r="K33" s="185"/>
      <c r="L33" s="187">
        <v>434864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15" ht="18" customHeight="1">
      <c r="A34" s="190"/>
      <c r="B34" s="217" t="s">
        <v>181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N34" s="179"/>
      <c r="O34" s="169"/>
    </row>
    <row r="35" spans="1:15" ht="12.75" customHeight="1">
      <c r="A35" s="190" t="s">
        <v>60</v>
      </c>
      <c r="B35" s="185">
        <v>32557</v>
      </c>
      <c r="C35" s="185"/>
      <c r="D35" s="185">
        <v>643525</v>
      </c>
      <c r="E35" s="178"/>
      <c r="F35" s="191">
        <v>0</v>
      </c>
      <c r="G35" s="178"/>
      <c r="H35" s="191">
        <v>0</v>
      </c>
      <c r="I35" s="178"/>
      <c r="J35" s="191">
        <v>0</v>
      </c>
      <c r="K35" s="192"/>
      <c r="L35" s="192">
        <v>643525</v>
      </c>
      <c r="N35" s="179"/>
      <c r="O35" s="169"/>
    </row>
    <row r="36" spans="1:15" ht="16.5" customHeight="1">
      <c r="A36" s="190"/>
      <c r="B36" s="217" t="s">
        <v>182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N36" s="179"/>
      <c r="O36" s="169"/>
    </row>
    <row r="37" spans="1:15" ht="14.25" customHeight="1">
      <c r="A37" s="193" t="s">
        <v>187</v>
      </c>
      <c r="B37" s="194">
        <v>69350</v>
      </c>
      <c r="C37" s="185"/>
      <c r="D37" s="194">
        <v>69350</v>
      </c>
      <c r="E37" s="178"/>
      <c r="F37" s="191">
        <v>0</v>
      </c>
      <c r="G37" s="178"/>
      <c r="H37" s="191">
        <v>0</v>
      </c>
      <c r="I37" s="178"/>
      <c r="J37" s="191">
        <v>0</v>
      </c>
      <c r="K37" s="192"/>
      <c r="L37" s="195">
        <v>69350</v>
      </c>
      <c r="N37" s="179"/>
      <c r="O37" s="169"/>
    </row>
    <row r="38" spans="1:15" ht="14.25" customHeight="1">
      <c r="A38" s="193"/>
      <c r="B38" s="217" t="s">
        <v>183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N38" s="179"/>
      <c r="O38" s="169"/>
    </row>
    <row r="39" spans="1:15" ht="16.5" customHeight="1">
      <c r="A39" s="190" t="s">
        <v>184</v>
      </c>
      <c r="B39" s="194">
        <v>616907</v>
      </c>
      <c r="C39" s="185"/>
      <c r="D39" s="192" t="e">
        <f>#REF!+D35+D37</f>
        <v>#REF!</v>
      </c>
      <c r="E39" s="192"/>
      <c r="F39" s="192">
        <v>754339</v>
      </c>
      <c r="G39" s="192"/>
      <c r="H39" s="192">
        <v>554552</v>
      </c>
      <c r="I39" s="192"/>
      <c r="J39" s="192">
        <v>28098</v>
      </c>
      <c r="K39" s="192"/>
      <c r="L39" s="196">
        <v>6486207</v>
      </c>
      <c r="N39" s="179"/>
      <c r="O39" s="169"/>
    </row>
    <row r="40" spans="1:15" ht="8.25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N40" s="169"/>
      <c r="O40" s="169"/>
    </row>
    <row r="41" spans="1:15" ht="14.25" customHeight="1">
      <c r="A41" s="228" t="s">
        <v>188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N41" s="169"/>
      <c r="O41" s="169"/>
    </row>
    <row r="42" spans="1:15" ht="18.75" customHeight="1">
      <c r="A42" s="228" t="s">
        <v>189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N42" s="169"/>
      <c r="O42" s="169"/>
    </row>
    <row r="43" spans="1:15" ht="9.75" customHeight="1">
      <c r="A43" s="198" t="s">
        <v>185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N43" s="169"/>
      <c r="O43" s="169"/>
    </row>
    <row r="44" spans="1:15" ht="12.7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N44" s="169"/>
      <c r="O44" s="169"/>
    </row>
    <row r="45" spans="1:15" ht="12.75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N45" s="169"/>
      <c r="O45" s="169"/>
    </row>
    <row r="46" spans="1:15" ht="12.75">
      <c r="A46" s="198"/>
      <c r="D46" s="198"/>
      <c r="E46" s="198"/>
      <c r="F46" s="198"/>
      <c r="G46" s="198"/>
      <c r="H46" s="198"/>
      <c r="I46" s="198"/>
      <c r="J46" s="198"/>
      <c r="K46" s="198"/>
      <c r="L46" s="198"/>
      <c r="N46" s="169"/>
      <c r="O46" s="169"/>
    </row>
    <row r="47" spans="1:15" ht="12.75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N47" s="169"/>
      <c r="O47" s="169"/>
    </row>
    <row r="48" spans="1:15" ht="12.75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N48" s="169"/>
      <c r="O48" s="169"/>
    </row>
    <row r="49" spans="1:15" ht="12.7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N49" s="169"/>
      <c r="O49" s="169"/>
    </row>
    <row r="50" spans="1:15" ht="12.7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N50" s="169"/>
      <c r="O50" s="169"/>
    </row>
    <row r="51" spans="1:12" ht="12.75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</row>
    <row r="52" spans="1:12" ht="12.75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</row>
    <row r="53" spans="1:12" ht="12.7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</row>
    <row r="54" spans="1:12" ht="12.7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</row>
    <row r="55" spans="1:12" ht="12.7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</row>
    <row r="56" spans="1:12" ht="12.7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</row>
    <row r="57" spans="1:12" ht="12.75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</row>
    <row r="58" spans="1:12" ht="12.7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</row>
    <row r="59" spans="1:12" ht="12.75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</row>
    <row r="60" spans="1:12" ht="12.75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</row>
    <row r="61" spans="1:12" ht="12.75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</row>
    <row r="62" spans="1:12" ht="12.7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</row>
    <row r="63" spans="1:12" ht="12.75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2" ht="12.75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</row>
    <row r="65" spans="1:12" ht="12.75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</row>
    <row r="66" spans="1:12" ht="12.75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</row>
    <row r="67" spans="1:12" ht="12.75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</row>
    <row r="68" spans="1:12" ht="12.75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</row>
    <row r="69" spans="1:12" ht="12.7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</row>
  </sheetData>
  <mergeCells count="10">
    <mergeCell ref="A1:L1"/>
    <mergeCell ref="B5:L5"/>
    <mergeCell ref="B34:L34"/>
    <mergeCell ref="B36:L36"/>
    <mergeCell ref="B38:L38"/>
    <mergeCell ref="A42:L42"/>
    <mergeCell ref="B3:B4"/>
    <mergeCell ref="A3:A4"/>
    <mergeCell ref="A41:L41"/>
    <mergeCell ref="D3:L3"/>
  </mergeCells>
  <printOptions/>
  <pageMargins left="1.27" right="0.47" top="0.61" bottom="0.43" header="0.31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SheetLayoutView="115" workbookViewId="0" topLeftCell="A1">
      <selection activeCell="A1" sqref="A1:D1"/>
    </sheetView>
  </sheetViews>
  <sheetFormatPr defaultColWidth="9.140625" defaultRowHeight="12.75"/>
  <cols>
    <col min="1" max="1" width="16.421875" style="11" customWidth="1"/>
    <col min="2" max="3" width="17.28125" style="12" customWidth="1"/>
    <col min="4" max="4" width="13.140625" style="12" customWidth="1"/>
    <col min="5" max="7" width="8.57421875" style="0" customWidth="1"/>
    <col min="8" max="8" width="1.421875" style="0" customWidth="1"/>
    <col min="9" max="11" width="8.57421875" style="0" customWidth="1"/>
    <col min="12" max="12" width="11.421875" style="0" bestFit="1" customWidth="1"/>
    <col min="13" max="13" width="12.8515625" style="0" bestFit="1" customWidth="1"/>
    <col min="14" max="14" width="9.8515625" style="0" bestFit="1" customWidth="1"/>
  </cols>
  <sheetData>
    <row r="1" spans="1:4" s="71" customFormat="1" ht="39" customHeight="1">
      <c r="A1" s="206" t="s">
        <v>190</v>
      </c>
      <c r="B1" s="206"/>
      <c r="C1" s="206"/>
      <c r="D1" s="206"/>
    </row>
    <row r="2" spans="1:4" ht="12" customHeight="1">
      <c r="A2" s="79"/>
      <c r="B2" s="80"/>
      <c r="C2" s="80"/>
      <c r="D2" s="80"/>
    </row>
    <row r="3" spans="1:11" s="2" customFormat="1" ht="9">
      <c r="A3" s="208" t="s">
        <v>127</v>
      </c>
      <c r="B3" s="210" t="s">
        <v>0</v>
      </c>
      <c r="C3" s="210" t="s">
        <v>1</v>
      </c>
      <c r="D3" s="210" t="s">
        <v>2</v>
      </c>
      <c r="E3" s="207"/>
      <c r="F3" s="207"/>
      <c r="G3" s="207"/>
      <c r="I3" s="207"/>
      <c r="J3" s="207"/>
      <c r="K3" s="207"/>
    </row>
    <row r="4" spans="1:4" s="2" customFormat="1" ht="9">
      <c r="A4" s="209"/>
      <c r="B4" s="211"/>
      <c r="C4" s="211"/>
      <c r="D4" s="211"/>
    </row>
    <row r="5" s="2" customFormat="1" ht="12" customHeight="1">
      <c r="A5" s="3"/>
    </row>
    <row r="6" spans="1:4" s="2" customFormat="1" ht="9" customHeight="1">
      <c r="A6" s="26" t="s">
        <v>3</v>
      </c>
      <c r="B6" s="83">
        <v>730867.479332021</v>
      </c>
      <c r="C6" s="83">
        <v>107826.52066797907</v>
      </c>
      <c r="D6" s="83">
        <f>+B6+C6</f>
        <v>838694</v>
      </c>
    </row>
    <row r="7" spans="1:11" s="5" customFormat="1" ht="9" customHeight="1">
      <c r="A7" s="26" t="s">
        <v>4</v>
      </c>
      <c r="B7" s="84">
        <v>957329.0260152741</v>
      </c>
      <c r="C7" s="84">
        <v>90628.97398472585</v>
      </c>
      <c r="D7" s="83">
        <f aca="true" t="shared" si="0" ref="D7:D19">+B7+C7</f>
        <v>1047958</v>
      </c>
      <c r="E7" s="4"/>
      <c r="F7" s="4"/>
      <c r="G7" s="4"/>
      <c r="H7" s="4"/>
      <c r="I7" s="4"/>
      <c r="J7" s="4"/>
      <c r="K7" s="4"/>
    </row>
    <row r="8" spans="1:11" s="5" customFormat="1" ht="9" customHeight="1">
      <c r="A8" s="26" t="s">
        <v>5</v>
      </c>
      <c r="B8" s="84">
        <v>1119004.8403358976</v>
      </c>
      <c r="C8" s="84">
        <v>146133.71992558398</v>
      </c>
      <c r="D8" s="83">
        <f t="shared" si="0"/>
        <v>1265138.5602614817</v>
      </c>
      <c r="E8" s="4"/>
      <c r="F8" s="4"/>
      <c r="G8" s="4"/>
      <c r="H8" s="4"/>
      <c r="I8" s="4"/>
      <c r="J8" s="4"/>
      <c r="K8" s="4"/>
    </row>
    <row r="9" spans="1:11" s="5" customFormat="1" ht="9" customHeight="1">
      <c r="A9" s="26" t="s">
        <v>6</v>
      </c>
      <c r="B9" s="84">
        <v>1133994.9987840832</v>
      </c>
      <c r="C9" s="84">
        <v>138098.84585520337</v>
      </c>
      <c r="D9" s="83">
        <f t="shared" si="0"/>
        <v>1272093.8446392866</v>
      </c>
      <c r="E9" s="4"/>
      <c r="F9" s="4"/>
      <c r="G9" s="4"/>
      <c r="H9" s="4"/>
      <c r="I9" s="4"/>
      <c r="J9" s="4"/>
      <c r="K9" s="4"/>
    </row>
    <row r="10" spans="1:11" s="5" customFormat="1" ht="9" customHeight="1">
      <c r="A10" s="26" t="s">
        <v>7</v>
      </c>
      <c r="B10" s="84">
        <v>1091159</v>
      </c>
      <c r="C10" s="84">
        <v>172476</v>
      </c>
      <c r="D10" s="83">
        <f t="shared" si="0"/>
        <v>1263635</v>
      </c>
      <c r="E10" s="4"/>
      <c r="F10" s="4"/>
      <c r="G10" s="4"/>
      <c r="H10" s="4"/>
      <c r="I10" s="4"/>
      <c r="J10" s="4"/>
      <c r="K10" s="4"/>
    </row>
    <row r="11" spans="1:11" s="5" customFormat="1" ht="9" customHeight="1">
      <c r="A11" s="26" t="s">
        <v>8</v>
      </c>
      <c r="B11" s="84">
        <v>1224378</v>
      </c>
      <c r="C11" s="84">
        <v>177952</v>
      </c>
      <c r="D11" s="83">
        <f t="shared" si="0"/>
        <v>1402330</v>
      </c>
      <c r="E11" s="4"/>
      <c r="F11" s="4"/>
      <c r="G11" s="4"/>
      <c r="H11" s="4"/>
      <c r="I11" s="4"/>
      <c r="J11" s="4"/>
      <c r="K11" s="4"/>
    </row>
    <row r="12" spans="1:11" s="5" customFormat="1" ht="9" customHeight="1">
      <c r="A12" s="26" t="s">
        <v>9</v>
      </c>
      <c r="B12" s="84">
        <v>1481004</v>
      </c>
      <c r="C12" s="84">
        <v>179880</v>
      </c>
      <c r="D12" s="83">
        <f t="shared" si="0"/>
        <v>1660884</v>
      </c>
      <c r="E12" s="4"/>
      <c r="F12" s="4"/>
      <c r="G12" s="4"/>
      <c r="H12" s="4"/>
      <c r="I12" s="4"/>
      <c r="J12" s="4"/>
      <c r="K12" s="4"/>
    </row>
    <row r="13" spans="1:11" s="5" customFormat="1" ht="9" customHeight="1">
      <c r="A13" s="26" t="s">
        <v>10</v>
      </c>
      <c r="B13" s="84">
        <v>1645660</v>
      </c>
      <c r="C13" s="84">
        <v>183110</v>
      </c>
      <c r="D13" s="83">
        <f t="shared" si="0"/>
        <v>1828770</v>
      </c>
      <c r="E13" s="4"/>
      <c r="F13" s="4"/>
      <c r="G13" s="4"/>
      <c r="H13" s="4"/>
      <c r="I13" s="4"/>
      <c r="J13" s="4"/>
      <c r="K13" s="4"/>
    </row>
    <row r="14" spans="1:11" s="5" customFormat="1" ht="9" customHeight="1">
      <c r="A14" s="26" t="s">
        <v>11</v>
      </c>
      <c r="B14" s="84">
        <v>1548920</v>
      </c>
      <c r="C14" s="84">
        <v>198615</v>
      </c>
      <c r="D14" s="83">
        <f t="shared" si="0"/>
        <v>1747535</v>
      </c>
      <c r="E14" s="4"/>
      <c r="F14" s="4"/>
      <c r="G14" s="4"/>
      <c r="H14" s="4"/>
      <c r="I14" s="4"/>
      <c r="J14" s="4"/>
      <c r="K14" s="4"/>
    </row>
    <row r="15" spans="1:11" s="5" customFormat="1" ht="9" customHeight="1">
      <c r="A15" s="26" t="s">
        <v>12</v>
      </c>
      <c r="B15" s="84">
        <v>1500285</v>
      </c>
      <c r="C15" s="84">
        <v>210393</v>
      </c>
      <c r="D15" s="83">
        <f t="shared" si="0"/>
        <v>1710678</v>
      </c>
      <c r="E15" s="4"/>
      <c r="F15" s="4"/>
      <c r="G15" s="4"/>
      <c r="H15" s="4"/>
      <c r="I15" s="4"/>
      <c r="J15" s="4"/>
      <c r="K15" s="4"/>
    </row>
    <row r="16" spans="1:11" s="5" customFormat="1" ht="9" customHeight="1">
      <c r="A16" s="26" t="s">
        <v>13</v>
      </c>
      <c r="B16" s="84">
        <v>1585913</v>
      </c>
      <c r="C16" s="84">
        <v>222526</v>
      </c>
      <c r="D16" s="83">
        <f t="shared" si="0"/>
        <v>1808439</v>
      </c>
      <c r="E16" s="4"/>
      <c r="F16" s="4"/>
      <c r="G16" s="4"/>
      <c r="H16" s="4"/>
      <c r="I16" s="4"/>
      <c r="J16" s="4"/>
      <c r="K16" s="4"/>
    </row>
    <row r="17" spans="1:11" s="5" customFormat="1" ht="9" customHeight="1">
      <c r="A17" s="26" t="s">
        <v>14</v>
      </c>
      <c r="B17" s="84">
        <v>1672621</v>
      </c>
      <c r="C17" s="84">
        <v>222571</v>
      </c>
      <c r="D17" s="83">
        <f t="shared" si="0"/>
        <v>1895192</v>
      </c>
      <c r="E17" s="4"/>
      <c r="F17" s="4"/>
      <c r="G17" s="4"/>
      <c r="H17" s="4"/>
      <c r="I17" s="4"/>
      <c r="J17" s="4"/>
      <c r="K17" s="4"/>
    </row>
    <row r="18" spans="1:11" s="5" customFormat="1" ht="9" customHeight="1">
      <c r="A18" s="26" t="s">
        <v>15</v>
      </c>
      <c r="B18" s="84">
        <v>1610594</v>
      </c>
      <c r="C18" s="84">
        <v>233126</v>
      </c>
      <c r="D18" s="83">
        <f t="shared" si="0"/>
        <v>1843720</v>
      </c>
      <c r="E18" s="4"/>
      <c r="F18" s="4"/>
      <c r="G18" s="4"/>
      <c r="H18" s="4"/>
      <c r="I18" s="4"/>
      <c r="J18" s="4"/>
      <c r="K18" s="4"/>
    </row>
    <row r="19" spans="1:11" s="5" customFormat="1" ht="9" customHeight="1">
      <c r="A19" s="26" t="s">
        <v>16</v>
      </c>
      <c r="B19" s="85">
        <v>1463214</v>
      </c>
      <c r="C19" s="85">
        <v>237011</v>
      </c>
      <c r="D19" s="83">
        <f t="shared" si="0"/>
        <v>1700225</v>
      </c>
      <c r="E19" s="4"/>
      <c r="F19" s="4"/>
      <c r="G19" s="4"/>
      <c r="H19" s="4"/>
      <c r="I19" s="4"/>
      <c r="J19" s="4"/>
      <c r="K19" s="4"/>
    </row>
    <row r="20" spans="1:11" s="5" customFormat="1" ht="4.5" customHeight="1">
      <c r="A20" s="6"/>
      <c r="B20" s="7"/>
      <c r="C20" s="7"/>
      <c r="D20" s="8"/>
      <c r="E20" s="4"/>
      <c r="F20" s="4"/>
      <c r="G20" s="4"/>
      <c r="H20" s="4"/>
      <c r="I20" s="4"/>
      <c r="J20" s="4"/>
      <c r="K20" s="4"/>
    </row>
    <row r="21" spans="1:11" s="5" customFormat="1" ht="12" customHeight="1">
      <c r="A21" s="20"/>
      <c r="B21" s="81"/>
      <c r="C21" s="81"/>
      <c r="D21" s="82"/>
      <c r="E21" s="4"/>
      <c r="F21" s="4"/>
      <c r="G21" s="4"/>
      <c r="H21" s="4"/>
      <c r="I21" s="4"/>
      <c r="J21" s="4"/>
      <c r="K21" s="4"/>
    </row>
    <row r="22" s="5" customFormat="1" ht="9" customHeight="1">
      <c r="A22" s="9" t="s">
        <v>17</v>
      </c>
    </row>
    <row r="23" s="5" customFormat="1" ht="9" customHeight="1">
      <c r="A23" s="86" t="s">
        <v>128</v>
      </c>
    </row>
    <row r="24" s="5" customFormat="1" ht="9" customHeight="1">
      <c r="A24" s="10"/>
    </row>
    <row r="25" s="5" customFormat="1" ht="11.25" customHeight="1">
      <c r="A25" s="10"/>
    </row>
    <row r="26" s="5" customFormat="1" ht="11.25" customHeight="1">
      <c r="A26" s="10"/>
    </row>
    <row r="27" s="5" customFormat="1" ht="11.25" customHeight="1">
      <c r="A27" s="10"/>
    </row>
    <row r="28" s="5" customFormat="1" ht="11.25" customHeight="1">
      <c r="A28" s="10"/>
    </row>
    <row r="29" s="5" customFormat="1" ht="11.25" customHeight="1">
      <c r="A29" s="10"/>
    </row>
    <row r="30" s="5" customFormat="1" ht="11.25" customHeight="1"/>
    <row r="31" s="5" customFormat="1" ht="11.25" customHeight="1"/>
    <row r="32" s="5" customFormat="1" ht="11.25" customHeight="1"/>
    <row r="33" s="5" customFormat="1" ht="11.25" customHeight="1"/>
    <row r="34" s="5" customFormat="1" ht="11.25" customHeight="1"/>
    <row r="35" s="5" customFormat="1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1.25" customHeight="1"/>
    <row r="40" s="5" customFormat="1" ht="11.25" customHeight="1"/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mergeCells count="7">
    <mergeCell ref="A1:D1"/>
    <mergeCell ref="E3:G3"/>
    <mergeCell ref="I3:K3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orientation="landscape" paperSize="9" r:id="rId1"/>
  <ignoredErrors>
    <ignoredError sqref="A6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SheetLayoutView="85" workbookViewId="0" topLeftCell="A1">
      <selection activeCell="A1" sqref="A1:L1"/>
    </sheetView>
  </sheetViews>
  <sheetFormatPr defaultColWidth="9.140625" defaultRowHeight="12.75"/>
  <cols>
    <col min="1" max="1" width="25.421875" style="11" customWidth="1"/>
    <col min="2" max="2" width="9.28125" style="12" bestFit="1" customWidth="1"/>
    <col min="3" max="4" width="9.7109375" style="12" bestFit="1" customWidth="1"/>
    <col min="5" max="5" width="0.71875" style="12" customWidth="1"/>
    <col min="6" max="6" width="9.28125" style="0" bestFit="1" customWidth="1"/>
    <col min="7" max="8" width="9.7109375" style="0" bestFit="1" customWidth="1"/>
    <col min="9" max="9" width="0.71875" style="0" customWidth="1"/>
    <col min="10" max="10" width="9.28125" style="0" bestFit="1" customWidth="1"/>
    <col min="11" max="12" width="9.7109375" style="0" bestFit="1" customWidth="1"/>
  </cols>
  <sheetData>
    <row r="1" spans="1:12" ht="24.75" customHeight="1">
      <c r="A1" s="212" t="s">
        <v>191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" customFormat="1" ht="21" customHeight="1">
      <c r="A3" s="208" t="s">
        <v>18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19</v>
      </c>
      <c r="K3" s="216"/>
      <c r="L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s="2" customFormat="1" ht="15.75" customHeight="1">
      <c r="A5" s="209"/>
      <c r="B5" s="87" t="s">
        <v>20</v>
      </c>
      <c r="C5" s="87" t="s">
        <v>21</v>
      </c>
      <c r="D5" s="87" t="s">
        <v>2</v>
      </c>
      <c r="E5" s="87"/>
      <c r="F5" s="87" t="s">
        <v>20</v>
      </c>
      <c r="G5" s="87" t="s">
        <v>21</v>
      </c>
      <c r="H5" s="87" t="s">
        <v>2</v>
      </c>
      <c r="I5" s="87"/>
      <c r="J5" s="87" t="s">
        <v>20</v>
      </c>
      <c r="K5" s="87" t="s">
        <v>21</v>
      </c>
      <c r="L5" s="87" t="s">
        <v>2</v>
      </c>
    </row>
    <row r="6" spans="1:12" s="2" customFormat="1" ht="12" customHeight="1">
      <c r="A6" s="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7" customFormat="1" ht="9" customHeight="1">
      <c r="A7" s="15" t="s">
        <v>0</v>
      </c>
      <c r="B7" s="16">
        <f>SUM(B8:B9)</f>
        <v>494276</v>
      </c>
      <c r="C7" s="16">
        <f aca="true" t="shared" si="0" ref="C7:L7">SUM(C8:C9)</f>
        <v>1178345</v>
      </c>
      <c r="D7" s="16">
        <f t="shared" si="0"/>
        <v>1672621</v>
      </c>
      <c r="E7" s="16"/>
      <c r="F7" s="16">
        <f t="shared" si="0"/>
        <v>513971</v>
      </c>
      <c r="G7" s="16">
        <f t="shared" si="0"/>
        <v>1096623</v>
      </c>
      <c r="H7" s="16">
        <f t="shared" si="0"/>
        <v>1610594</v>
      </c>
      <c r="I7" s="16"/>
      <c r="J7" s="16">
        <f t="shared" si="0"/>
        <v>497906</v>
      </c>
      <c r="K7" s="16">
        <f t="shared" si="0"/>
        <v>965308</v>
      </c>
      <c r="L7" s="16">
        <f t="shared" si="0"/>
        <v>1463214</v>
      </c>
    </row>
    <row r="8" spans="1:12" s="5" customFormat="1" ht="9" customHeight="1">
      <c r="A8" s="4" t="s">
        <v>22</v>
      </c>
      <c r="B8" s="18">
        <v>372210</v>
      </c>
      <c r="C8" s="18">
        <v>567479</v>
      </c>
      <c r="D8" s="19">
        <f>SUM(B8:C8)</f>
        <v>939689</v>
      </c>
      <c r="E8" s="19"/>
      <c r="F8" s="18">
        <v>383111</v>
      </c>
      <c r="G8" s="18">
        <v>530588</v>
      </c>
      <c r="H8" s="19">
        <f>SUM(F8:G8)</f>
        <v>913699</v>
      </c>
      <c r="I8" s="19"/>
      <c r="J8" s="19">
        <v>370483</v>
      </c>
      <c r="K8" s="19">
        <v>476514</v>
      </c>
      <c r="L8" s="19">
        <f>SUM(J8:K8)</f>
        <v>846997</v>
      </c>
    </row>
    <row r="9" spans="1:12" s="5" customFormat="1" ht="9" customHeight="1">
      <c r="A9" s="4" t="s">
        <v>23</v>
      </c>
      <c r="B9" s="18">
        <v>122066</v>
      </c>
      <c r="C9" s="18">
        <v>610866</v>
      </c>
      <c r="D9" s="19">
        <f>SUM(B9:C9)</f>
        <v>732932</v>
      </c>
      <c r="E9" s="19"/>
      <c r="F9" s="18">
        <v>130860</v>
      </c>
      <c r="G9" s="18">
        <v>566035</v>
      </c>
      <c r="H9" s="19">
        <f>SUM(F9:G9)</f>
        <v>696895</v>
      </c>
      <c r="I9" s="19"/>
      <c r="J9" s="19">
        <v>127423</v>
      </c>
      <c r="K9" s="19">
        <v>488794</v>
      </c>
      <c r="L9" s="19">
        <f>SUM(J9:K9)</f>
        <v>616217</v>
      </c>
    </row>
    <row r="10" spans="1:12" s="5" customFormat="1" ht="12" customHeight="1">
      <c r="A10" s="20"/>
      <c r="B10" s="19"/>
      <c r="C10" s="19"/>
      <c r="D10" s="19"/>
      <c r="E10" s="19"/>
      <c r="F10" s="18"/>
      <c r="G10" s="18"/>
      <c r="H10" s="18"/>
      <c r="I10" s="18"/>
      <c r="J10" s="18"/>
      <c r="K10" s="18"/>
      <c r="L10" s="18"/>
    </row>
    <row r="11" spans="1:12" s="5" customFormat="1" ht="9" customHeight="1">
      <c r="A11" s="21" t="s">
        <v>1</v>
      </c>
      <c r="B11" s="16">
        <f aca="true" t="shared" si="1" ref="B11:L11">SUM(B12:B13)</f>
        <v>58240</v>
      </c>
      <c r="C11" s="16">
        <f t="shared" si="1"/>
        <v>164331</v>
      </c>
      <c r="D11" s="16">
        <f t="shared" si="1"/>
        <v>222571</v>
      </c>
      <c r="E11" s="16"/>
      <c r="F11" s="16">
        <f t="shared" si="1"/>
        <v>64288</v>
      </c>
      <c r="G11" s="16">
        <f t="shared" si="1"/>
        <v>168838</v>
      </c>
      <c r="H11" s="16">
        <f t="shared" si="1"/>
        <v>233126</v>
      </c>
      <c r="I11" s="16"/>
      <c r="J11" s="16">
        <f t="shared" si="1"/>
        <v>68228</v>
      </c>
      <c r="K11" s="16">
        <f t="shared" si="1"/>
        <v>168783</v>
      </c>
      <c r="L11" s="16">
        <f t="shared" si="1"/>
        <v>237011</v>
      </c>
    </row>
    <row r="12" spans="1:12" s="5" customFormat="1" ht="9" customHeight="1">
      <c r="A12" s="4" t="s">
        <v>22</v>
      </c>
      <c r="B12" s="19">
        <v>44316</v>
      </c>
      <c r="C12" s="19">
        <v>95923</v>
      </c>
      <c r="D12" s="19">
        <f>SUM(B12:C12)</f>
        <v>140239</v>
      </c>
      <c r="E12" s="19"/>
      <c r="F12" s="18">
        <v>48399</v>
      </c>
      <c r="G12" s="18">
        <v>97124</v>
      </c>
      <c r="H12" s="19">
        <f>SUM(F12:G12)</f>
        <v>145523</v>
      </c>
      <c r="I12" s="19"/>
      <c r="J12" s="18">
        <v>51188</v>
      </c>
      <c r="K12" s="18">
        <v>95859</v>
      </c>
      <c r="L12" s="19">
        <f>SUM(J12:K12)</f>
        <v>147047</v>
      </c>
    </row>
    <row r="13" spans="1:12" s="5" customFormat="1" ht="9" customHeight="1">
      <c r="A13" s="4" t="s">
        <v>23</v>
      </c>
      <c r="B13" s="19">
        <v>13924</v>
      </c>
      <c r="C13" s="19">
        <v>68408</v>
      </c>
      <c r="D13" s="19">
        <f>SUM(B13:C13)</f>
        <v>82332</v>
      </c>
      <c r="E13" s="19"/>
      <c r="F13" s="18">
        <v>15889</v>
      </c>
      <c r="G13" s="18">
        <v>71714</v>
      </c>
      <c r="H13" s="19">
        <f>SUM(F13:G13)</f>
        <v>87603</v>
      </c>
      <c r="I13" s="19"/>
      <c r="J13" s="18">
        <v>17040</v>
      </c>
      <c r="K13" s="18">
        <v>72924</v>
      </c>
      <c r="L13" s="19">
        <f>SUM(J13:K13)</f>
        <v>89964</v>
      </c>
    </row>
    <row r="14" spans="1:12" s="5" customFormat="1" ht="12" customHeight="1">
      <c r="A14" s="20"/>
      <c r="B14" s="19"/>
      <c r="C14" s="19"/>
      <c r="D14" s="19"/>
      <c r="E14" s="19"/>
      <c r="F14" s="18"/>
      <c r="G14" s="18"/>
      <c r="H14" s="18"/>
      <c r="I14" s="18"/>
      <c r="J14" s="18"/>
      <c r="K14" s="18"/>
      <c r="L14" s="18"/>
    </row>
    <row r="15" spans="1:12" s="5" customFormat="1" ht="9" customHeight="1">
      <c r="A15" s="21" t="s">
        <v>24</v>
      </c>
      <c r="B15" s="16">
        <f aca="true" t="shared" si="2" ref="B15:L15">SUM(B16:B17)</f>
        <v>552516</v>
      </c>
      <c r="C15" s="16">
        <f t="shared" si="2"/>
        <v>1342676</v>
      </c>
      <c r="D15" s="16">
        <f t="shared" si="2"/>
        <v>1895192</v>
      </c>
      <c r="E15" s="16"/>
      <c r="F15" s="16">
        <f t="shared" si="2"/>
        <v>578259</v>
      </c>
      <c r="G15" s="16">
        <f t="shared" si="2"/>
        <v>1265461</v>
      </c>
      <c r="H15" s="16">
        <f t="shared" si="2"/>
        <v>1843720</v>
      </c>
      <c r="I15" s="16"/>
      <c r="J15" s="16">
        <f t="shared" si="2"/>
        <v>566134</v>
      </c>
      <c r="K15" s="16">
        <f t="shared" si="2"/>
        <v>1134091</v>
      </c>
      <c r="L15" s="16">
        <f t="shared" si="2"/>
        <v>1700225</v>
      </c>
    </row>
    <row r="16" spans="1:12" s="5" customFormat="1" ht="9" customHeight="1">
      <c r="A16" s="4" t="s">
        <v>22</v>
      </c>
      <c r="B16" s="19">
        <f>+B8+B12</f>
        <v>416526</v>
      </c>
      <c r="C16" s="19">
        <f>+C8+C12</f>
        <v>663402</v>
      </c>
      <c r="D16" s="19">
        <f>SUM(B16:C16)</f>
        <v>1079928</v>
      </c>
      <c r="E16" s="19"/>
      <c r="F16" s="19">
        <f>+F8+F12</f>
        <v>431510</v>
      </c>
      <c r="G16" s="19">
        <f>+G8+G12</f>
        <v>627712</v>
      </c>
      <c r="H16" s="19">
        <f>SUM(F16:G16)</f>
        <v>1059222</v>
      </c>
      <c r="I16" s="19"/>
      <c r="J16" s="19">
        <f>+J8+J12</f>
        <v>421671</v>
      </c>
      <c r="K16" s="19">
        <f>+K8+K12</f>
        <v>572373</v>
      </c>
      <c r="L16" s="19">
        <f>SUM(J16:K16)</f>
        <v>994044</v>
      </c>
    </row>
    <row r="17" spans="1:12" s="5" customFormat="1" ht="9" customHeight="1">
      <c r="A17" s="4" t="s">
        <v>23</v>
      </c>
      <c r="B17" s="19">
        <f>+B9+B13</f>
        <v>135990</v>
      </c>
      <c r="C17" s="19">
        <f>+C9+C13</f>
        <v>679274</v>
      </c>
      <c r="D17" s="19">
        <f>SUM(B17:C17)</f>
        <v>815264</v>
      </c>
      <c r="E17" s="19"/>
      <c r="F17" s="19">
        <f>+F9+F13</f>
        <v>146749</v>
      </c>
      <c r="G17" s="19">
        <f>+G9+G13</f>
        <v>637749</v>
      </c>
      <c r="H17" s="19">
        <f>SUM(F17:G17)</f>
        <v>784498</v>
      </c>
      <c r="I17" s="19"/>
      <c r="J17" s="19">
        <f>+J9+J13</f>
        <v>144463</v>
      </c>
      <c r="K17" s="19">
        <f>+K9+K13</f>
        <v>561718</v>
      </c>
      <c r="L17" s="19">
        <f>SUM(J17:K17)</f>
        <v>706181</v>
      </c>
    </row>
    <row r="18" spans="1:12" s="5" customFormat="1" ht="4.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s="5" customFormat="1" ht="12" customHeight="1">
      <c r="A19" s="3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="5" customFormat="1" ht="9" customHeight="1">
      <c r="A20" s="9" t="s">
        <v>25</v>
      </c>
    </row>
    <row r="21" s="5" customFormat="1" ht="9" customHeight="1">
      <c r="A21" s="9" t="s">
        <v>26</v>
      </c>
    </row>
    <row r="22" s="5" customFormat="1" ht="9" customHeight="1">
      <c r="A22" s="86" t="s">
        <v>128</v>
      </c>
    </row>
    <row r="23" s="5" customFormat="1" ht="11.25" customHeight="1">
      <c r="A23" s="10"/>
    </row>
    <row r="24" s="5" customFormat="1" ht="11.25" customHeight="1">
      <c r="A24" s="24"/>
    </row>
    <row r="25" s="5" customFormat="1" ht="11.25" customHeight="1">
      <c r="A25" s="10"/>
    </row>
    <row r="26" s="5" customFormat="1" ht="11.25" customHeight="1">
      <c r="A26" s="10"/>
    </row>
    <row r="27" s="5" customFormat="1" ht="11.25" customHeight="1"/>
    <row r="28" s="5" customFormat="1" ht="11.25" customHeight="1"/>
    <row r="29" s="5" customFormat="1" ht="11.25" customHeight="1"/>
    <row r="30" s="5" customFormat="1" ht="11.25" customHeight="1"/>
    <row r="31" s="5" customFormat="1" ht="11.25" customHeight="1"/>
    <row r="32" s="5" customFormat="1" ht="11.25" customHeight="1"/>
    <row r="33" s="5" customFormat="1" ht="11.25" customHeight="1"/>
    <row r="34" s="5" customFormat="1" ht="11.25" customHeight="1"/>
    <row r="35" s="5" customFormat="1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1.25" customHeight="1"/>
    <row r="40" s="5" customFormat="1" ht="11.25" customHeight="1"/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14.8515625" style="11" customWidth="1"/>
    <col min="2" max="4" width="8.57421875" style="12" customWidth="1"/>
    <col min="5" max="5" width="0.71875" style="12" customWidth="1"/>
    <col min="7" max="8" width="8.57421875" style="0" customWidth="1"/>
    <col min="9" max="9" width="0.71875" style="0" customWidth="1"/>
    <col min="10" max="11" width="8.57421875" style="0" customWidth="1"/>
    <col min="12" max="12" width="9.00390625" style="0" customWidth="1"/>
    <col min="13" max="13" width="10.7109375" style="0" customWidth="1"/>
  </cols>
  <sheetData>
    <row r="1" spans="1:12" s="91" customFormat="1" ht="26.25" customHeight="1">
      <c r="A1" s="206" t="s">
        <v>192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88" customFormat="1" ht="12" customHeight="1">
      <c r="A2" s="89"/>
      <c r="B2" s="90"/>
      <c r="C2" s="90"/>
      <c r="D2" s="90"/>
      <c r="E2" s="89"/>
      <c r="F2" s="90"/>
      <c r="G2" s="90"/>
      <c r="H2" s="90"/>
      <c r="I2" s="89"/>
      <c r="J2" s="90"/>
      <c r="K2" s="90"/>
      <c r="L2" s="90"/>
    </row>
    <row r="3" spans="1:12" s="2" customFormat="1" ht="14.25" customHeight="1">
      <c r="A3" s="208" t="s">
        <v>27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16</v>
      </c>
      <c r="K3" s="216"/>
      <c r="L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s="2" customFormat="1" ht="14.25" customHeight="1">
      <c r="A5" s="209"/>
      <c r="B5" s="87" t="s">
        <v>20</v>
      </c>
      <c r="C5" s="87" t="s">
        <v>21</v>
      </c>
      <c r="D5" s="87" t="s">
        <v>2</v>
      </c>
      <c r="E5" s="87"/>
      <c r="F5" s="87" t="s">
        <v>20</v>
      </c>
      <c r="G5" s="87" t="s">
        <v>21</v>
      </c>
      <c r="H5" s="87" t="s">
        <v>2</v>
      </c>
      <c r="I5" s="87"/>
      <c r="J5" s="87" t="s">
        <v>20</v>
      </c>
      <c r="K5" s="87" t="s">
        <v>21</v>
      </c>
      <c r="L5" s="87" t="s">
        <v>2</v>
      </c>
    </row>
    <row r="6" s="2" customFormat="1" ht="4.5" customHeight="1">
      <c r="A6" s="25"/>
    </row>
    <row r="7" spans="1:12" s="2" customFormat="1" ht="9" customHeight="1">
      <c r="A7" s="207" t="s">
        <v>28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2" customFormat="1" ht="4.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s="2" customFormat="1" ht="9" customHeight="1">
      <c r="A9" s="26" t="s">
        <v>29</v>
      </c>
      <c r="B9" s="64">
        <v>3966</v>
      </c>
      <c r="C9" s="64">
        <v>191234</v>
      </c>
      <c r="D9" s="94">
        <f>SUM(B9:C9)</f>
        <v>195200</v>
      </c>
      <c r="E9" s="94"/>
      <c r="F9" s="64">
        <v>3766</v>
      </c>
      <c r="G9" s="64">
        <v>172496</v>
      </c>
      <c r="H9" s="94">
        <f>SUM(F9:G9)</f>
        <v>176262</v>
      </c>
      <c r="I9" s="94"/>
      <c r="J9" s="64">
        <v>3286</v>
      </c>
      <c r="K9" s="64">
        <v>132925</v>
      </c>
      <c r="L9" s="94">
        <f>SUM(J9:K9)</f>
        <v>136211</v>
      </c>
    </row>
    <row r="10" spans="1:12" s="5" customFormat="1" ht="9" customHeight="1">
      <c r="A10" s="26" t="s">
        <v>30</v>
      </c>
      <c r="B10" s="64">
        <v>22718</v>
      </c>
      <c r="C10" s="64">
        <v>246541</v>
      </c>
      <c r="D10" s="94">
        <f aca="true" t="shared" si="0" ref="D10:D15">SUM(B10:C10)</f>
        <v>269259</v>
      </c>
      <c r="E10" s="94"/>
      <c r="F10" s="64">
        <v>26086</v>
      </c>
      <c r="G10" s="64">
        <v>223484</v>
      </c>
      <c r="H10" s="94">
        <f aca="true" t="shared" si="1" ref="H10:H15">SUM(F10:G10)</f>
        <v>249570</v>
      </c>
      <c r="I10" s="94"/>
      <c r="J10" s="64">
        <v>26975</v>
      </c>
      <c r="K10" s="64">
        <v>187771</v>
      </c>
      <c r="L10" s="94">
        <f aca="true" t="shared" si="2" ref="L10:L15">SUM(J10:K10)</f>
        <v>214746</v>
      </c>
    </row>
    <row r="11" spans="1:12" s="5" customFormat="1" ht="9" customHeight="1">
      <c r="A11" s="26" t="s">
        <v>31</v>
      </c>
      <c r="B11" s="64">
        <v>97513</v>
      </c>
      <c r="C11" s="64">
        <v>359439</v>
      </c>
      <c r="D11" s="94">
        <f t="shared" si="0"/>
        <v>456952</v>
      </c>
      <c r="E11" s="94"/>
      <c r="F11" s="64">
        <v>101751</v>
      </c>
      <c r="G11" s="64">
        <v>326843</v>
      </c>
      <c r="H11" s="94">
        <f t="shared" si="1"/>
        <v>428594</v>
      </c>
      <c r="I11" s="94"/>
      <c r="J11" s="64">
        <v>93705</v>
      </c>
      <c r="K11" s="64">
        <v>289588</v>
      </c>
      <c r="L11" s="94">
        <f t="shared" si="2"/>
        <v>383293</v>
      </c>
    </row>
    <row r="12" spans="1:12" s="5" customFormat="1" ht="9" customHeight="1">
      <c r="A12" s="26" t="s">
        <v>32</v>
      </c>
      <c r="B12" s="64">
        <v>118267</v>
      </c>
      <c r="C12" s="64">
        <v>217990</v>
      </c>
      <c r="D12" s="94">
        <f t="shared" si="0"/>
        <v>336257</v>
      </c>
      <c r="E12" s="94"/>
      <c r="F12" s="64">
        <v>119783</v>
      </c>
      <c r="G12" s="64">
        <v>210866</v>
      </c>
      <c r="H12" s="94">
        <f t="shared" si="1"/>
        <v>330649</v>
      </c>
      <c r="I12" s="94"/>
      <c r="J12" s="64">
        <v>116298</v>
      </c>
      <c r="K12" s="64">
        <v>197417</v>
      </c>
      <c r="L12" s="94">
        <f t="shared" si="2"/>
        <v>313715</v>
      </c>
    </row>
    <row r="13" spans="1:12" s="5" customFormat="1" ht="9" customHeight="1">
      <c r="A13" s="26" t="s">
        <v>33</v>
      </c>
      <c r="B13" s="64">
        <v>106452</v>
      </c>
      <c r="C13" s="64">
        <v>115701</v>
      </c>
      <c r="D13" s="94">
        <f t="shared" si="0"/>
        <v>222153</v>
      </c>
      <c r="E13" s="94"/>
      <c r="F13" s="64">
        <v>106489</v>
      </c>
      <c r="G13" s="64">
        <v>113770</v>
      </c>
      <c r="H13" s="94">
        <f t="shared" si="1"/>
        <v>220259</v>
      </c>
      <c r="I13" s="94"/>
      <c r="J13" s="64">
        <v>99558</v>
      </c>
      <c r="K13" s="64">
        <v>109220</v>
      </c>
      <c r="L13" s="94">
        <f t="shared" si="2"/>
        <v>208778</v>
      </c>
    </row>
    <row r="14" spans="1:12" s="5" customFormat="1" ht="9" customHeight="1">
      <c r="A14" s="28" t="s">
        <v>34</v>
      </c>
      <c r="B14" s="64">
        <v>63671</v>
      </c>
      <c r="C14" s="64">
        <v>31289</v>
      </c>
      <c r="D14" s="94">
        <f t="shared" si="0"/>
        <v>94960</v>
      </c>
      <c r="E14" s="94"/>
      <c r="F14" s="64">
        <v>67483</v>
      </c>
      <c r="G14" s="64">
        <v>32132</v>
      </c>
      <c r="H14" s="94">
        <f t="shared" si="1"/>
        <v>99615</v>
      </c>
      <c r="I14" s="94"/>
      <c r="J14" s="64">
        <v>67393</v>
      </c>
      <c r="K14" s="64">
        <v>31548</v>
      </c>
      <c r="L14" s="94">
        <f t="shared" si="2"/>
        <v>98941</v>
      </c>
    </row>
    <row r="15" spans="1:12" s="5" customFormat="1" ht="9" customHeight="1">
      <c r="A15" s="26" t="s">
        <v>35</v>
      </c>
      <c r="B15" s="64">
        <v>81689</v>
      </c>
      <c r="C15" s="64">
        <v>16151</v>
      </c>
      <c r="D15" s="94">
        <f t="shared" si="0"/>
        <v>97840</v>
      </c>
      <c r="E15" s="94"/>
      <c r="F15" s="64">
        <v>88613</v>
      </c>
      <c r="G15" s="64">
        <v>17032</v>
      </c>
      <c r="H15" s="94">
        <f t="shared" si="1"/>
        <v>105645</v>
      </c>
      <c r="I15" s="94"/>
      <c r="J15" s="64">
        <v>90691</v>
      </c>
      <c r="K15" s="64">
        <v>16839</v>
      </c>
      <c r="L15" s="94">
        <f t="shared" si="2"/>
        <v>107530</v>
      </c>
    </row>
    <row r="16" spans="1:12" s="5" customFormat="1" ht="9" customHeight="1">
      <c r="A16" s="70" t="s">
        <v>2</v>
      </c>
      <c r="B16" s="55">
        <f>SUM(B9:B15)</f>
        <v>494276</v>
      </c>
      <c r="C16" s="55">
        <f>SUM(C9:C15)</f>
        <v>1178345</v>
      </c>
      <c r="D16" s="55">
        <f>SUM(D9:D15)</f>
        <v>1672621</v>
      </c>
      <c r="E16" s="55"/>
      <c r="F16" s="55">
        <f>SUM(F9:F15)</f>
        <v>513971</v>
      </c>
      <c r="G16" s="55">
        <f>SUM(G9:G15)</f>
        <v>1096623</v>
      </c>
      <c r="H16" s="55">
        <f>SUM(H9:H15)</f>
        <v>1610594</v>
      </c>
      <c r="I16" s="55"/>
      <c r="J16" s="55">
        <f>SUM(J9:J15)</f>
        <v>497906</v>
      </c>
      <c r="K16" s="55">
        <f>SUM(K9:K15)</f>
        <v>965308</v>
      </c>
      <c r="L16" s="55">
        <f>SUM(L9:L15)</f>
        <v>1463214</v>
      </c>
    </row>
    <row r="17" spans="1:12" s="5" customFormat="1" ht="4.5" customHeight="1">
      <c r="A17" s="3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9" customHeight="1">
      <c r="A18" s="217" t="s">
        <v>36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s="5" customFormat="1" ht="4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s="5" customFormat="1" ht="9" customHeight="1">
      <c r="A20" s="31" t="s">
        <v>29</v>
      </c>
      <c r="B20" s="94">
        <v>484</v>
      </c>
      <c r="C20" s="94">
        <v>4873</v>
      </c>
      <c r="D20" s="94">
        <f>SUM(B20:C20)</f>
        <v>5357</v>
      </c>
      <c r="E20" s="94"/>
      <c r="F20" s="94">
        <v>520</v>
      </c>
      <c r="G20" s="94">
        <v>5259</v>
      </c>
      <c r="H20" s="94">
        <f>SUM(F20:G20)</f>
        <v>5779</v>
      </c>
      <c r="I20" s="94"/>
      <c r="J20" s="94">
        <v>505</v>
      </c>
      <c r="K20" s="94">
        <v>4933</v>
      </c>
      <c r="L20" s="94">
        <f>SUM(J20:K20)</f>
        <v>5438</v>
      </c>
    </row>
    <row r="21" spans="1:12" s="5" customFormat="1" ht="9" customHeight="1">
      <c r="A21" s="31" t="s">
        <v>30</v>
      </c>
      <c r="B21" s="95">
        <v>2386</v>
      </c>
      <c r="C21" s="95">
        <v>19632</v>
      </c>
      <c r="D21" s="94">
        <f aca="true" t="shared" si="3" ref="D21:D26">SUM(B21:C21)</f>
        <v>22018</v>
      </c>
      <c r="E21" s="94"/>
      <c r="F21" s="96">
        <v>2683</v>
      </c>
      <c r="G21" s="96">
        <v>19883</v>
      </c>
      <c r="H21" s="94">
        <f aca="true" t="shared" si="4" ref="H21:H26">SUM(F21:G21)</f>
        <v>22566</v>
      </c>
      <c r="I21" s="94"/>
      <c r="J21" s="96">
        <v>2687</v>
      </c>
      <c r="K21" s="96">
        <v>19794</v>
      </c>
      <c r="L21" s="94">
        <f aca="true" t="shared" si="5" ref="L21:L26">SUM(J21:K21)</f>
        <v>22481</v>
      </c>
    </row>
    <row r="22" spans="1:12" s="5" customFormat="1" ht="9" customHeight="1">
      <c r="A22" s="31" t="s">
        <v>31</v>
      </c>
      <c r="B22" s="95">
        <v>11566</v>
      </c>
      <c r="C22" s="95">
        <v>62376</v>
      </c>
      <c r="D22" s="94">
        <f t="shared" si="3"/>
        <v>73942</v>
      </c>
      <c r="E22" s="94"/>
      <c r="F22" s="96">
        <v>12839</v>
      </c>
      <c r="G22" s="96">
        <v>61747</v>
      </c>
      <c r="H22" s="94">
        <f t="shared" si="4"/>
        <v>74586</v>
      </c>
      <c r="I22" s="94"/>
      <c r="J22" s="96">
        <v>12795</v>
      </c>
      <c r="K22" s="96">
        <v>59645</v>
      </c>
      <c r="L22" s="94">
        <f t="shared" si="5"/>
        <v>72440</v>
      </c>
    </row>
    <row r="23" spans="1:12" s="5" customFormat="1" ht="9" customHeight="1">
      <c r="A23" s="31" t="s">
        <v>32</v>
      </c>
      <c r="B23" s="95">
        <v>14448</v>
      </c>
      <c r="C23" s="95">
        <v>47174</v>
      </c>
      <c r="D23" s="94">
        <f t="shared" si="3"/>
        <v>61622</v>
      </c>
      <c r="E23" s="94"/>
      <c r="F23" s="96">
        <v>15261</v>
      </c>
      <c r="G23" s="96">
        <v>49567</v>
      </c>
      <c r="H23" s="94">
        <f t="shared" si="4"/>
        <v>64828</v>
      </c>
      <c r="I23" s="94"/>
      <c r="J23" s="96">
        <v>15683</v>
      </c>
      <c r="K23" s="96">
        <v>50903</v>
      </c>
      <c r="L23" s="94">
        <f t="shared" si="5"/>
        <v>66586</v>
      </c>
    </row>
    <row r="24" spans="1:12" s="5" customFormat="1" ht="9" customHeight="1">
      <c r="A24" s="31" t="s">
        <v>33</v>
      </c>
      <c r="B24" s="95">
        <v>14321</v>
      </c>
      <c r="C24" s="95">
        <v>22824</v>
      </c>
      <c r="D24" s="94">
        <f t="shared" si="3"/>
        <v>37145</v>
      </c>
      <c r="E24" s="94"/>
      <c r="F24" s="96">
        <v>14954</v>
      </c>
      <c r="G24" s="96">
        <v>24233</v>
      </c>
      <c r="H24" s="94">
        <f t="shared" si="4"/>
        <v>39187</v>
      </c>
      <c r="I24" s="94"/>
      <c r="J24" s="96">
        <v>15080</v>
      </c>
      <c r="K24" s="96">
        <v>25212</v>
      </c>
      <c r="L24" s="94">
        <f t="shared" si="5"/>
        <v>40292</v>
      </c>
    </row>
    <row r="25" spans="1:12" s="5" customFormat="1" ht="9" customHeight="1">
      <c r="A25" s="32" t="s">
        <v>34</v>
      </c>
      <c r="B25" s="95">
        <v>7470</v>
      </c>
      <c r="C25" s="95">
        <v>5237</v>
      </c>
      <c r="D25" s="94">
        <f t="shared" si="3"/>
        <v>12707</v>
      </c>
      <c r="E25" s="94"/>
      <c r="F25" s="96">
        <v>8680</v>
      </c>
      <c r="G25" s="96">
        <v>5717</v>
      </c>
      <c r="H25" s="94">
        <f t="shared" si="4"/>
        <v>14397</v>
      </c>
      <c r="I25" s="94"/>
      <c r="J25" s="96">
        <v>10351</v>
      </c>
      <c r="K25" s="96">
        <v>5896</v>
      </c>
      <c r="L25" s="94">
        <f t="shared" si="5"/>
        <v>16247</v>
      </c>
    </row>
    <row r="26" spans="1:12" s="5" customFormat="1" ht="9" customHeight="1">
      <c r="A26" s="31" t="s">
        <v>35</v>
      </c>
      <c r="B26" s="95">
        <v>7565</v>
      </c>
      <c r="C26" s="95">
        <v>2215</v>
      </c>
      <c r="D26" s="94">
        <f t="shared" si="3"/>
        <v>9780</v>
      </c>
      <c r="E26" s="94"/>
      <c r="F26" s="96">
        <v>9351</v>
      </c>
      <c r="G26" s="96">
        <v>2432</v>
      </c>
      <c r="H26" s="94">
        <f t="shared" si="4"/>
        <v>11783</v>
      </c>
      <c r="I26" s="94"/>
      <c r="J26" s="96">
        <v>11127</v>
      </c>
      <c r="K26" s="96">
        <v>2400</v>
      </c>
      <c r="L26" s="94">
        <f t="shared" si="5"/>
        <v>13527</v>
      </c>
    </row>
    <row r="27" spans="1:12" s="5" customFormat="1" ht="9" customHeight="1">
      <c r="A27" s="97" t="s">
        <v>2</v>
      </c>
      <c r="B27" s="55">
        <f>SUM(B20:B26)</f>
        <v>58240</v>
      </c>
      <c r="C27" s="55">
        <f>SUM(C20:C26)</f>
        <v>164331</v>
      </c>
      <c r="D27" s="55">
        <f>SUM(D20:D26)</f>
        <v>222571</v>
      </c>
      <c r="E27" s="55"/>
      <c r="F27" s="55">
        <f>SUM(F20:F26)</f>
        <v>64288</v>
      </c>
      <c r="G27" s="55">
        <f>SUM(G20:G26)</f>
        <v>168838</v>
      </c>
      <c r="H27" s="55">
        <f>SUM(H20:H26)</f>
        <v>233126</v>
      </c>
      <c r="I27" s="55"/>
      <c r="J27" s="55">
        <f>SUM(J20:J26)</f>
        <v>68228</v>
      </c>
      <c r="K27" s="55">
        <f>SUM(K20:K26)</f>
        <v>168783</v>
      </c>
      <c r="L27" s="55">
        <f>SUM(L20:L26)</f>
        <v>237011</v>
      </c>
    </row>
    <row r="28" spans="1:12" s="5" customFormat="1" ht="4.5" customHeight="1">
      <c r="A28" s="33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5" customFormat="1" ht="9" customHeight="1">
      <c r="A29" s="217" t="s">
        <v>37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2" s="5" customFormat="1" ht="4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s="5" customFormat="1" ht="9" customHeight="1">
      <c r="A31" s="26" t="s">
        <v>29</v>
      </c>
      <c r="B31" s="94">
        <f aca="true" t="shared" si="6" ref="B31:D38">+B9+B20</f>
        <v>4450</v>
      </c>
      <c r="C31" s="94">
        <f t="shared" si="6"/>
        <v>196107</v>
      </c>
      <c r="D31" s="94">
        <f t="shared" si="6"/>
        <v>200557</v>
      </c>
      <c r="E31" s="94"/>
      <c r="F31" s="94">
        <f aca="true" t="shared" si="7" ref="F31:H38">+F9+F20</f>
        <v>4286</v>
      </c>
      <c r="G31" s="94">
        <f t="shared" si="7"/>
        <v>177755</v>
      </c>
      <c r="H31" s="94">
        <f t="shared" si="7"/>
        <v>182041</v>
      </c>
      <c r="I31" s="94"/>
      <c r="J31" s="94">
        <f aca="true" t="shared" si="8" ref="J31:L38">+J9+J20</f>
        <v>3791</v>
      </c>
      <c r="K31" s="94">
        <f t="shared" si="8"/>
        <v>137858</v>
      </c>
      <c r="L31" s="94">
        <f t="shared" si="8"/>
        <v>141649</v>
      </c>
    </row>
    <row r="32" spans="1:12" s="5" customFormat="1" ht="9" customHeight="1">
      <c r="A32" s="26" t="s">
        <v>30</v>
      </c>
      <c r="B32" s="94">
        <f t="shared" si="6"/>
        <v>25104</v>
      </c>
      <c r="C32" s="94">
        <f t="shared" si="6"/>
        <v>266173</v>
      </c>
      <c r="D32" s="94">
        <f t="shared" si="6"/>
        <v>291277</v>
      </c>
      <c r="E32" s="94"/>
      <c r="F32" s="94">
        <f t="shared" si="7"/>
        <v>28769</v>
      </c>
      <c r="G32" s="94">
        <f t="shared" si="7"/>
        <v>243367</v>
      </c>
      <c r="H32" s="94">
        <f t="shared" si="7"/>
        <v>272136</v>
      </c>
      <c r="I32" s="94"/>
      <c r="J32" s="94">
        <f t="shared" si="8"/>
        <v>29662</v>
      </c>
      <c r="K32" s="94">
        <f t="shared" si="8"/>
        <v>207565</v>
      </c>
      <c r="L32" s="94">
        <f t="shared" si="8"/>
        <v>237227</v>
      </c>
    </row>
    <row r="33" spans="1:12" s="5" customFormat="1" ht="9" customHeight="1">
      <c r="A33" s="26" t="s">
        <v>31</v>
      </c>
      <c r="B33" s="94">
        <f t="shared" si="6"/>
        <v>109079</v>
      </c>
      <c r="C33" s="94">
        <f t="shared" si="6"/>
        <v>421815</v>
      </c>
      <c r="D33" s="94">
        <f t="shared" si="6"/>
        <v>530894</v>
      </c>
      <c r="E33" s="94"/>
      <c r="F33" s="94">
        <f t="shared" si="7"/>
        <v>114590</v>
      </c>
      <c r="G33" s="94">
        <f t="shared" si="7"/>
        <v>388590</v>
      </c>
      <c r="H33" s="94">
        <f t="shared" si="7"/>
        <v>503180</v>
      </c>
      <c r="I33" s="94"/>
      <c r="J33" s="94">
        <f t="shared" si="8"/>
        <v>106500</v>
      </c>
      <c r="K33" s="94">
        <f t="shared" si="8"/>
        <v>349233</v>
      </c>
      <c r="L33" s="94">
        <f t="shared" si="8"/>
        <v>455733</v>
      </c>
    </row>
    <row r="34" spans="1:12" s="5" customFormat="1" ht="9" customHeight="1">
      <c r="A34" s="26" t="s">
        <v>32</v>
      </c>
      <c r="B34" s="94">
        <f t="shared" si="6"/>
        <v>132715</v>
      </c>
      <c r="C34" s="94">
        <f t="shared" si="6"/>
        <v>265164</v>
      </c>
      <c r="D34" s="94">
        <f t="shared" si="6"/>
        <v>397879</v>
      </c>
      <c r="E34" s="94"/>
      <c r="F34" s="94">
        <f t="shared" si="7"/>
        <v>135044</v>
      </c>
      <c r="G34" s="94">
        <f t="shared" si="7"/>
        <v>260433</v>
      </c>
      <c r="H34" s="94">
        <f t="shared" si="7"/>
        <v>395477</v>
      </c>
      <c r="I34" s="94"/>
      <c r="J34" s="94">
        <f t="shared" si="8"/>
        <v>131981</v>
      </c>
      <c r="K34" s="94">
        <f t="shared" si="8"/>
        <v>248320</v>
      </c>
      <c r="L34" s="94">
        <f t="shared" si="8"/>
        <v>380301</v>
      </c>
    </row>
    <row r="35" spans="1:12" s="5" customFormat="1" ht="9" customHeight="1">
      <c r="A35" s="26" t="s">
        <v>33</v>
      </c>
      <c r="B35" s="94">
        <f t="shared" si="6"/>
        <v>120773</v>
      </c>
      <c r="C35" s="94">
        <f t="shared" si="6"/>
        <v>138525</v>
      </c>
      <c r="D35" s="94">
        <f t="shared" si="6"/>
        <v>259298</v>
      </c>
      <c r="E35" s="94"/>
      <c r="F35" s="94">
        <f t="shared" si="7"/>
        <v>121443</v>
      </c>
      <c r="G35" s="94">
        <f t="shared" si="7"/>
        <v>138003</v>
      </c>
      <c r="H35" s="94">
        <f t="shared" si="7"/>
        <v>259446</v>
      </c>
      <c r="I35" s="94"/>
      <c r="J35" s="94">
        <f t="shared" si="8"/>
        <v>114638</v>
      </c>
      <c r="K35" s="94">
        <f t="shared" si="8"/>
        <v>134432</v>
      </c>
      <c r="L35" s="94">
        <f t="shared" si="8"/>
        <v>249070</v>
      </c>
    </row>
    <row r="36" spans="1:12" s="5" customFormat="1" ht="9" customHeight="1">
      <c r="A36" s="28" t="s">
        <v>34</v>
      </c>
      <c r="B36" s="94">
        <f t="shared" si="6"/>
        <v>71141</v>
      </c>
      <c r="C36" s="94">
        <f t="shared" si="6"/>
        <v>36526</v>
      </c>
      <c r="D36" s="94">
        <f t="shared" si="6"/>
        <v>107667</v>
      </c>
      <c r="E36" s="94"/>
      <c r="F36" s="94">
        <f t="shared" si="7"/>
        <v>76163</v>
      </c>
      <c r="G36" s="94">
        <f t="shared" si="7"/>
        <v>37849</v>
      </c>
      <c r="H36" s="94">
        <f t="shared" si="7"/>
        <v>114012</v>
      </c>
      <c r="I36" s="94"/>
      <c r="J36" s="94">
        <f t="shared" si="8"/>
        <v>77744</v>
      </c>
      <c r="K36" s="94">
        <f t="shared" si="8"/>
        <v>37444</v>
      </c>
      <c r="L36" s="94">
        <f t="shared" si="8"/>
        <v>115188</v>
      </c>
    </row>
    <row r="37" spans="1:12" s="5" customFormat="1" ht="9" customHeight="1">
      <c r="A37" s="26" t="s">
        <v>35</v>
      </c>
      <c r="B37" s="94">
        <f t="shared" si="6"/>
        <v>89254</v>
      </c>
      <c r="C37" s="94">
        <f t="shared" si="6"/>
        <v>18366</v>
      </c>
      <c r="D37" s="94">
        <f t="shared" si="6"/>
        <v>107620</v>
      </c>
      <c r="E37" s="94"/>
      <c r="F37" s="94">
        <f t="shared" si="7"/>
        <v>97964</v>
      </c>
      <c r="G37" s="94">
        <f t="shared" si="7"/>
        <v>19464</v>
      </c>
      <c r="H37" s="94">
        <f t="shared" si="7"/>
        <v>117428</v>
      </c>
      <c r="I37" s="94"/>
      <c r="J37" s="94">
        <f t="shared" si="8"/>
        <v>101818</v>
      </c>
      <c r="K37" s="94">
        <f t="shared" si="8"/>
        <v>19239</v>
      </c>
      <c r="L37" s="94">
        <f t="shared" si="8"/>
        <v>121057</v>
      </c>
    </row>
    <row r="38" spans="1:12" s="5" customFormat="1" ht="9" customHeight="1">
      <c r="A38" s="70" t="s">
        <v>2</v>
      </c>
      <c r="B38" s="16">
        <f t="shared" si="6"/>
        <v>552516</v>
      </c>
      <c r="C38" s="16">
        <f t="shared" si="6"/>
        <v>1342676</v>
      </c>
      <c r="D38" s="16">
        <f t="shared" si="6"/>
        <v>1895192</v>
      </c>
      <c r="E38" s="16"/>
      <c r="F38" s="16">
        <f t="shared" si="7"/>
        <v>578259</v>
      </c>
      <c r="G38" s="16">
        <f t="shared" si="7"/>
        <v>1265461</v>
      </c>
      <c r="H38" s="16">
        <f t="shared" si="7"/>
        <v>1843720</v>
      </c>
      <c r="I38" s="16"/>
      <c r="J38" s="16">
        <f t="shared" si="8"/>
        <v>566134</v>
      </c>
      <c r="K38" s="16">
        <f t="shared" si="8"/>
        <v>1134091</v>
      </c>
      <c r="L38" s="16">
        <f t="shared" si="8"/>
        <v>1700225</v>
      </c>
    </row>
    <row r="39" spans="1:12" s="5" customFormat="1" ht="4.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5" customFormat="1" ht="12" customHeight="1">
      <c r="A40" s="3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5" customFormat="1" ht="11.25" customHeight="1">
      <c r="A41" s="9" t="s">
        <v>17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="5" customFormat="1" ht="11.25" customHeight="1">
      <c r="A42" s="86" t="s">
        <v>128</v>
      </c>
    </row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pans="3:12" ht="11.25" customHeight="1">
      <c r="C47" s="5"/>
      <c r="F47" s="5"/>
      <c r="I47" s="5"/>
      <c r="J47" s="5"/>
      <c r="K47" s="5"/>
      <c r="L47" s="5"/>
    </row>
    <row r="48" spans="3:12" ht="11.25" customHeight="1">
      <c r="C48" s="5"/>
      <c r="F48" s="5"/>
      <c r="I48" s="5"/>
      <c r="J48" s="5"/>
      <c r="K48" s="5"/>
      <c r="L48" s="5"/>
    </row>
    <row r="49" spans="3:12" ht="11.25" customHeight="1">
      <c r="C49" s="5"/>
      <c r="F49" s="5"/>
      <c r="I49" s="5"/>
      <c r="J49" s="5"/>
      <c r="K49" s="5"/>
      <c r="L49" s="5"/>
    </row>
    <row r="50" spans="3:12" ht="11.25" customHeight="1">
      <c r="C50" s="5"/>
      <c r="F50" s="5"/>
      <c r="I50" s="5"/>
      <c r="J50" s="5"/>
      <c r="K50" s="5"/>
      <c r="L50" s="5"/>
    </row>
    <row r="51" spans="1:12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8">
    <mergeCell ref="A1:L1"/>
    <mergeCell ref="A7:L7"/>
    <mergeCell ref="A18:L18"/>
    <mergeCell ref="A29:L29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17.8515625" style="11" customWidth="1"/>
    <col min="2" max="4" width="10.8515625" style="12" customWidth="1"/>
    <col min="5" max="5" width="0.71875" style="12" customWidth="1"/>
    <col min="6" max="8" width="13.28125" style="0" customWidth="1"/>
    <col min="9" max="9" width="0.71875" style="0" customWidth="1"/>
    <col min="10" max="11" width="12.28125" style="0" customWidth="1"/>
    <col min="12" max="12" width="11.57421875" style="0" customWidth="1"/>
  </cols>
  <sheetData>
    <row r="1" spans="1:12" ht="26.25" customHeight="1">
      <c r="A1" s="212" t="s">
        <v>204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" customFormat="1" ht="15.75" customHeight="1">
      <c r="A3" s="218" t="s">
        <v>129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16</v>
      </c>
      <c r="K3" s="216"/>
      <c r="L3" s="216"/>
    </row>
    <row r="4" spans="1:12" s="2" customFormat="1" ht="4.5" customHeight="1">
      <c r="A4" s="21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s="2" customFormat="1" ht="18" customHeight="1">
      <c r="A5" s="220"/>
      <c r="B5" s="87" t="s">
        <v>0</v>
      </c>
      <c r="C5" s="87" t="s">
        <v>1</v>
      </c>
      <c r="D5" s="87" t="s">
        <v>2</v>
      </c>
      <c r="E5" s="87"/>
      <c r="F5" s="87" t="s">
        <v>0</v>
      </c>
      <c r="G5" s="87" t="s">
        <v>1</v>
      </c>
      <c r="H5" s="87" t="s">
        <v>2</v>
      </c>
      <c r="I5" s="87"/>
      <c r="J5" s="87" t="s">
        <v>0</v>
      </c>
      <c r="K5" s="87" t="s">
        <v>1</v>
      </c>
      <c r="L5" s="87" t="s">
        <v>2</v>
      </c>
    </row>
    <row r="6" s="2" customFormat="1" ht="12" customHeight="1">
      <c r="A6" s="53"/>
    </row>
    <row r="7" spans="1:12" s="2" customFormat="1" ht="9" customHeight="1">
      <c r="A7" s="35" t="s">
        <v>38</v>
      </c>
      <c r="B7" s="36">
        <v>101960</v>
      </c>
      <c r="C7" s="37">
        <v>17628</v>
      </c>
      <c r="D7" s="36">
        <f>SUM(B7:C7)</f>
        <v>119588</v>
      </c>
      <c r="E7" s="36"/>
      <c r="F7" s="36">
        <v>100406</v>
      </c>
      <c r="G7" s="37">
        <v>18404</v>
      </c>
      <c r="H7" s="36">
        <f>SUM(F7:G7)</f>
        <v>118810</v>
      </c>
      <c r="I7" s="36"/>
      <c r="J7" s="36">
        <v>94309</v>
      </c>
      <c r="K7" s="37">
        <v>18628</v>
      </c>
      <c r="L7" s="36">
        <f>SUM(J7:K7)</f>
        <v>112937</v>
      </c>
    </row>
    <row r="8" spans="1:12" s="2" customFormat="1" ht="9" customHeight="1">
      <c r="A8" s="38" t="s">
        <v>39</v>
      </c>
      <c r="B8" s="39">
        <v>3207</v>
      </c>
      <c r="C8" s="34">
        <v>871</v>
      </c>
      <c r="D8" s="39">
        <f aca="true" t="shared" si="0" ref="D8:D28">SUM(B8:C8)</f>
        <v>4078</v>
      </c>
      <c r="E8" s="39"/>
      <c r="F8" s="39">
        <v>3199</v>
      </c>
      <c r="G8" s="34">
        <v>880</v>
      </c>
      <c r="H8" s="39">
        <f aca="true" t="shared" si="1" ref="H8:H28">SUM(F8:G8)</f>
        <v>4079</v>
      </c>
      <c r="I8" s="39"/>
      <c r="J8" s="39">
        <v>3051</v>
      </c>
      <c r="K8" s="34">
        <v>919</v>
      </c>
      <c r="L8" s="39">
        <f aca="true" t="shared" si="2" ref="L8:L28">SUM(J8:K8)</f>
        <v>3970</v>
      </c>
    </row>
    <row r="9" spans="1:12" s="2" customFormat="1" ht="9" customHeight="1">
      <c r="A9" s="40" t="s">
        <v>40</v>
      </c>
      <c r="B9" s="39">
        <v>370105</v>
      </c>
      <c r="C9" s="34">
        <v>56800</v>
      </c>
      <c r="D9" s="39">
        <f t="shared" si="0"/>
        <v>426905</v>
      </c>
      <c r="E9" s="39"/>
      <c r="F9" s="39">
        <v>356184</v>
      </c>
      <c r="G9" s="34">
        <v>59264</v>
      </c>
      <c r="H9" s="39">
        <f t="shared" si="1"/>
        <v>415448</v>
      </c>
      <c r="I9" s="39"/>
      <c r="J9" s="39">
        <v>334179</v>
      </c>
      <c r="K9" s="34">
        <v>60471</v>
      </c>
      <c r="L9" s="39">
        <f t="shared" si="2"/>
        <v>394650</v>
      </c>
    </row>
    <row r="10" spans="1:12" s="2" customFormat="1" ht="9" customHeight="1">
      <c r="A10" s="41" t="s">
        <v>41</v>
      </c>
      <c r="B10" s="39">
        <v>30162</v>
      </c>
      <c r="C10" s="34">
        <v>4451</v>
      </c>
      <c r="D10" s="39">
        <f t="shared" si="0"/>
        <v>34613</v>
      </c>
      <c r="E10" s="39"/>
      <c r="F10" s="39">
        <v>30084</v>
      </c>
      <c r="G10" s="34">
        <v>4528</v>
      </c>
      <c r="H10" s="39">
        <f t="shared" si="1"/>
        <v>34612</v>
      </c>
      <c r="I10" s="39"/>
      <c r="J10" s="39">
        <v>28878</v>
      </c>
      <c r="K10" s="34">
        <v>4687</v>
      </c>
      <c r="L10" s="39">
        <f t="shared" si="2"/>
        <v>33565</v>
      </c>
    </row>
    <row r="11" spans="1:12" s="45" customFormat="1" ht="9" customHeight="1">
      <c r="A11" s="42" t="s">
        <v>42</v>
      </c>
      <c r="B11" s="43">
        <v>14693</v>
      </c>
      <c r="C11" s="44">
        <v>2368</v>
      </c>
      <c r="D11" s="43">
        <f>SUM(B11:C11)</f>
        <v>17061</v>
      </c>
      <c r="E11" s="43"/>
      <c r="F11" s="43">
        <v>14773</v>
      </c>
      <c r="G11" s="44">
        <v>2403</v>
      </c>
      <c r="H11" s="43">
        <f>SUM(F11:G11)</f>
        <v>17176</v>
      </c>
      <c r="I11" s="43"/>
      <c r="J11" s="43">
        <v>14093</v>
      </c>
      <c r="K11" s="44">
        <v>2426</v>
      </c>
      <c r="L11" s="43">
        <f>SUM(J11:K11)</f>
        <v>16519</v>
      </c>
    </row>
    <row r="12" spans="1:12" s="45" customFormat="1" ht="9" customHeight="1">
      <c r="A12" s="42" t="s">
        <v>43</v>
      </c>
      <c r="B12" s="43">
        <v>15469</v>
      </c>
      <c r="C12" s="44">
        <v>2083</v>
      </c>
      <c r="D12" s="43">
        <f>SUM(B12:C12)</f>
        <v>17552</v>
      </c>
      <c r="E12" s="43"/>
      <c r="F12" s="43">
        <v>15311</v>
      </c>
      <c r="G12" s="44">
        <v>2125</v>
      </c>
      <c r="H12" s="43">
        <f>SUM(F12:G12)</f>
        <v>17436</v>
      </c>
      <c r="I12" s="43"/>
      <c r="J12" s="43">
        <v>14785</v>
      </c>
      <c r="K12" s="44">
        <v>2261</v>
      </c>
      <c r="L12" s="43">
        <f>SUM(J12:K12)</f>
        <v>17046</v>
      </c>
    </row>
    <row r="13" spans="1:12" s="2" customFormat="1" ht="9" customHeight="1">
      <c r="A13" s="40" t="s">
        <v>44</v>
      </c>
      <c r="B13" s="39">
        <v>137523</v>
      </c>
      <c r="C13" s="34">
        <v>19186</v>
      </c>
      <c r="D13" s="39">
        <f t="shared" si="0"/>
        <v>156709</v>
      </c>
      <c r="E13" s="39"/>
      <c r="F13" s="39">
        <v>129736</v>
      </c>
      <c r="G13" s="34">
        <v>19978</v>
      </c>
      <c r="H13" s="39">
        <f t="shared" si="1"/>
        <v>149714</v>
      </c>
      <c r="I13" s="39"/>
      <c r="J13" s="39">
        <v>125732</v>
      </c>
      <c r="K13" s="34">
        <v>20242</v>
      </c>
      <c r="L13" s="39">
        <f t="shared" si="2"/>
        <v>145974</v>
      </c>
    </row>
    <row r="14" spans="1:12" s="2" customFormat="1" ht="9" customHeight="1">
      <c r="A14" s="40" t="s">
        <v>45</v>
      </c>
      <c r="B14" s="39">
        <v>39641</v>
      </c>
      <c r="C14" s="34">
        <v>5123</v>
      </c>
      <c r="D14" s="39">
        <f t="shared" si="0"/>
        <v>44764</v>
      </c>
      <c r="E14" s="39"/>
      <c r="F14" s="39">
        <v>38181</v>
      </c>
      <c r="G14" s="34">
        <v>5393</v>
      </c>
      <c r="H14" s="39">
        <f t="shared" si="1"/>
        <v>43574</v>
      </c>
      <c r="I14" s="39"/>
      <c r="J14" s="39">
        <v>36830</v>
      </c>
      <c r="K14" s="34">
        <v>5506</v>
      </c>
      <c r="L14" s="39">
        <f t="shared" si="2"/>
        <v>42336</v>
      </c>
    </row>
    <row r="15" spans="1:12" s="2" customFormat="1" ht="9" customHeight="1">
      <c r="A15" s="40" t="s">
        <v>46</v>
      </c>
      <c r="B15" s="39">
        <v>39895</v>
      </c>
      <c r="C15" s="34">
        <v>7640</v>
      </c>
      <c r="D15" s="39">
        <f t="shared" si="0"/>
        <v>47535</v>
      </c>
      <c r="E15" s="39"/>
      <c r="F15" s="39">
        <v>37121</v>
      </c>
      <c r="G15" s="34">
        <v>7988</v>
      </c>
      <c r="H15" s="39">
        <f t="shared" si="1"/>
        <v>45109</v>
      </c>
      <c r="I15" s="39"/>
      <c r="J15" s="39">
        <v>35198</v>
      </c>
      <c r="K15" s="34">
        <v>8434</v>
      </c>
      <c r="L15" s="39">
        <f t="shared" si="2"/>
        <v>43632</v>
      </c>
    </row>
    <row r="16" spans="1:12" s="2" customFormat="1" ht="9" customHeight="1">
      <c r="A16" s="40" t="s">
        <v>47</v>
      </c>
      <c r="B16" s="39">
        <v>149511</v>
      </c>
      <c r="C16" s="34">
        <v>21694</v>
      </c>
      <c r="D16" s="39">
        <f t="shared" si="0"/>
        <v>171205</v>
      </c>
      <c r="E16" s="39"/>
      <c r="F16" s="39">
        <v>141763</v>
      </c>
      <c r="G16" s="34">
        <v>22479</v>
      </c>
      <c r="H16" s="39">
        <f t="shared" si="1"/>
        <v>164242</v>
      </c>
      <c r="I16" s="39"/>
      <c r="J16" s="39">
        <v>130048</v>
      </c>
      <c r="K16" s="34">
        <v>22912</v>
      </c>
      <c r="L16" s="39">
        <f t="shared" si="2"/>
        <v>152960</v>
      </c>
    </row>
    <row r="17" spans="1:12" s="2" customFormat="1" ht="9" customHeight="1">
      <c r="A17" s="40" t="s">
        <v>48</v>
      </c>
      <c r="B17" s="39">
        <v>126338</v>
      </c>
      <c r="C17" s="34">
        <v>17161</v>
      </c>
      <c r="D17" s="39">
        <f t="shared" si="0"/>
        <v>143499</v>
      </c>
      <c r="E17" s="39"/>
      <c r="F17" s="39">
        <v>120551</v>
      </c>
      <c r="G17" s="34">
        <v>17971</v>
      </c>
      <c r="H17" s="39">
        <f t="shared" si="1"/>
        <v>138522</v>
      </c>
      <c r="I17" s="39"/>
      <c r="J17" s="39">
        <v>109526</v>
      </c>
      <c r="K17" s="34">
        <v>18312</v>
      </c>
      <c r="L17" s="39">
        <f t="shared" si="2"/>
        <v>127838</v>
      </c>
    </row>
    <row r="18" spans="1:12" s="2" customFormat="1" ht="9" customHeight="1">
      <c r="A18" s="40" t="s">
        <v>49</v>
      </c>
      <c r="B18" s="39">
        <v>31741</v>
      </c>
      <c r="C18" s="34">
        <v>3807</v>
      </c>
      <c r="D18" s="39">
        <f t="shared" si="0"/>
        <v>35548</v>
      </c>
      <c r="E18" s="39"/>
      <c r="F18" s="39">
        <v>30454</v>
      </c>
      <c r="G18" s="34">
        <v>3988</v>
      </c>
      <c r="H18" s="39">
        <f t="shared" si="1"/>
        <v>34442</v>
      </c>
      <c r="I18" s="39"/>
      <c r="J18" s="39">
        <v>27664</v>
      </c>
      <c r="K18" s="34">
        <v>4192</v>
      </c>
      <c r="L18" s="39">
        <f t="shared" si="2"/>
        <v>31856</v>
      </c>
    </row>
    <row r="19" spans="1:12" s="2" customFormat="1" ht="9" customHeight="1">
      <c r="A19" s="40" t="s">
        <v>50</v>
      </c>
      <c r="B19" s="39">
        <v>40573</v>
      </c>
      <c r="C19" s="34">
        <v>5979</v>
      </c>
      <c r="D19" s="39">
        <f t="shared" si="0"/>
        <v>46552</v>
      </c>
      <c r="E19" s="39"/>
      <c r="F19" s="39">
        <v>38645</v>
      </c>
      <c r="G19" s="34">
        <v>6293</v>
      </c>
      <c r="H19" s="39">
        <f t="shared" si="1"/>
        <v>44938</v>
      </c>
      <c r="I19" s="39"/>
      <c r="J19" s="39">
        <v>35139</v>
      </c>
      <c r="K19" s="34">
        <v>6463</v>
      </c>
      <c r="L19" s="39">
        <f t="shared" si="2"/>
        <v>41602</v>
      </c>
    </row>
    <row r="20" spans="1:12" s="2" customFormat="1" ht="9" customHeight="1">
      <c r="A20" s="40" t="s">
        <v>51</v>
      </c>
      <c r="B20" s="39">
        <v>311289</v>
      </c>
      <c r="C20" s="34">
        <v>27618</v>
      </c>
      <c r="D20" s="39">
        <f t="shared" si="0"/>
        <v>338907</v>
      </c>
      <c r="E20" s="39"/>
      <c r="F20" s="39">
        <v>296238</v>
      </c>
      <c r="G20" s="34">
        <v>29001</v>
      </c>
      <c r="H20" s="39">
        <f t="shared" si="1"/>
        <v>325239</v>
      </c>
      <c r="I20" s="39"/>
      <c r="J20" s="39">
        <v>235416</v>
      </c>
      <c r="K20" s="34">
        <v>29417</v>
      </c>
      <c r="L20" s="39">
        <f t="shared" si="2"/>
        <v>264833</v>
      </c>
    </row>
    <row r="21" spans="1:12" s="2" customFormat="1" ht="9" customHeight="1">
      <c r="A21" s="40" t="s">
        <v>52</v>
      </c>
      <c r="B21" s="39">
        <v>28287</v>
      </c>
      <c r="C21" s="34">
        <v>3715</v>
      </c>
      <c r="D21" s="39">
        <f t="shared" si="0"/>
        <v>32002</v>
      </c>
      <c r="E21" s="39"/>
      <c r="F21" s="39">
        <v>25923</v>
      </c>
      <c r="G21" s="34">
        <v>3917</v>
      </c>
      <c r="H21" s="39">
        <f t="shared" si="1"/>
        <v>29840</v>
      </c>
      <c r="I21" s="39"/>
      <c r="J21" s="39">
        <v>23549</v>
      </c>
      <c r="K21" s="34">
        <v>3689</v>
      </c>
      <c r="L21" s="39">
        <f t="shared" si="2"/>
        <v>27238</v>
      </c>
    </row>
    <row r="22" spans="1:12" s="2" customFormat="1" ht="9" customHeight="1">
      <c r="A22" s="40" t="s">
        <v>53</v>
      </c>
      <c r="B22" s="39">
        <v>5950</v>
      </c>
      <c r="C22" s="34">
        <v>681</v>
      </c>
      <c r="D22" s="39">
        <f t="shared" si="0"/>
        <v>6631</v>
      </c>
      <c r="E22" s="39"/>
      <c r="F22" s="39">
        <v>5700</v>
      </c>
      <c r="G22" s="34">
        <v>776</v>
      </c>
      <c r="H22" s="39">
        <f t="shared" si="1"/>
        <v>6476</v>
      </c>
      <c r="I22" s="39"/>
      <c r="J22" s="39">
        <v>5034</v>
      </c>
      <c r="K22" s="34">
        <v>808</v>
      </c>
      <c r="L22" s="39">
        <f t="shared" si="2"/>
        <v>5842</v>
      </c>
    </row>
    <row r="23" spans="1:12" s="2" customFormat="1" ht="9" customHeight="1">
      <c r="A23" s="40" t="s">
        <v>54</v>
      </c>
      <c r="B23" s="39">
        <v>71713</v>
      </c>
      <c r="C23" s="34">
        <v>9221</v>
      </c>
      <c r="D23" s="39">
        <f t="shared" si="0"/>
        <v>80934</v>
      </c>
      <c r="E23" s="39"/>
      <c r="F23" s="39">
        <v>75190</v>
      </c>
      <c r="G23" s="34">
        <v>9704</v>
      </c>
      <c r="H23" s="39">
        <f t="shared" si="1"/>
        <v>84894</v>
      </c>
      <c r="I23" s="39"/>
      <c r="J23" s="39">
        <v>72899</v>
      </c>
      <c r="K23" s="34">
        <v>9721</v>
      </c>
      <c r="L23" s="39">
        <f t="shared" si="2"/>
        <v>82620</v>
      </c>
    </row>
    <row r="24" spans="1:12" s="2" customFormat="1" ht="9" customHeight="1">
      <c r="A24" s="40" t="s">
        <v>55</v>
      </c>
      <c r="B24" s="39">
        <v>57845</v>
      </c>
      <c r="C24" s="34">
        <v>7257</v>
      </c>
      <c r="D24" s="39">
        <f t="shared" si="0"/>
        <v>65102</v>
      </c>
      <c r="E24" s="39"/>
      <c r="F24" s="39">
        <v>53273</v>
      </c>
      <c r="G24" s="34">
        <v>7946</v>
      </c>
      <c r="H24" s="39">
        <f t="shared" si="1"/>
        <v>61219</v>
      </c>
      <c r="I24" s="39"/>
      <c r="J24" s="39">
        <v>48226</v>
      </c>
      <c r="K24" s="34">
        <v>8177</v>
      </c>
      <c r="L24" s="39">
        <f t="shared" si="2"/>
        <v>56403</v>
      </c>
    </row>
    <row r="25" spans="1:12" s="2" customFormat="1" ht="9" customHeight="1">
      <c r="A25" s="40" t="s">
        <v>56</v>
      </c>
      <c r="B25" s="39">
        <v>8217</v>
      </c>
      <c r="C25" s="34">
        <v>1168</v>
      </c>
      <c r="D25" s="39">
        <f t="shared" si="0"/>
        <v>9385</v>
      </c>
      <c r="E25" s="39"/>
      <c r="F25" s="39">
        <v>8026</v>
      </c>
      <c r="G25" s="34">
        <v>1304</v>
      </c>
      <c r="H25" s="39">
        <f t="shared" si="1"/>
        <v>9330</v>
      </c>
      <c r="I25" s="39"/>
      <c r="J25" s="39">
        <v>6941</v>
      </c>
      <c r="K25" s="34">
        <v>1346</v>
      </c>
      <c r="L25" s="39">
        <f t="shared" si="2"/>
        <v>8287</v>
      </c>
    </row>
    <row r="26" spans="1:12" s="2" customFormat="1" ht="9" customHeight="1">
      <c r="A26" s="40" t="s">
        <v>57</v>
      </c>
      <c r="B26" s="39">
        <v>24863</v>
      </c>
      <c r="C26" s="34">
        <v>2259</v>
      </c>
      <c r="D26" s="39">
        <f t="shared" si="0"/>
        <v>27122</v>
      </c>
      <c r="E26" s="39"/>
      <c r="F26" s="39">
        <v>24432</v>
      </c>
      <c r="G26" s="34">
        <v>2358</v>
      </c>
      <c r="H26" s="39">
        <f t="shared" si="1"/>
        <v>26790</v>
      </c>
      <c r="I26" s="39"/>
      <c r="J26" s="39">
        <v>20137</v>
      </c>
      <c r="K26" s="34">
        <v>2359</v>
      </c>
      <c r="L26" s="39">
        <f t="shared" si="2"/>
        <v>22496</v>
      </c>
    </row>
    <row r="27" spans="1:12" s="2" customFormat="1" ht="9" customHeight="1">
      <c r="A27" s="40" t="s">
        <v>58</v>
      </c>
      <c r="B27" s="39">
        <v>60743</v>
      </c>
      <c r="C27" s="34">
        <v>5905</v>
      </c>
      <c r="D27" s="39">
        <f t="shared" si="0"/>
        <v>66648</v>
      </c>
      <c r="E27" s="39"/>
      <c r="F27" s="39">
        <v>64242</v>
      </c>
      <c r="G27" s="34">
        <v>6331</v>
      </c>
      <c r="H27" s="39">
        <f t="shared" si="1"/>
        <v>70573</v>
      </c>
      <c r="I27" s="39"/>
      <c r="J27" s="39">
        <v>61348</v>
      </c>
      <c r="K27" s="34">
        <v>6114</v>
      </c>
      <c r="L27" s="39">
        <f t="shared" si="2"/>
        <v>67462</v>
      </c>
    </row>
    <row r="28" spans="1:12" s="2" customFormat="1" ht="9" customHeight="1">
      <c r="A28" s="40" t="s">
        <v>59</v>
      </c>
      <c r="B28" s="39">
        <v>33058</v>
      </c>
      <c r="C28" s="34">
        <v>4407</v>
      </c>
      <c r="D28" s="39">
        <f t="shared" si="0"/>
        <v>37465</v>
      </c>
      <c r="E28" s="39"/>
      <c r="F28" s="39">
        <v>31246</v>
      </c>
      <c r="G28" s="34">
        <v>4623</v>
      </c>
      <c r="H28" s="39">
        <f t="shared" si="1"/>
        <v>35869</v>
      </c>
      <c r="I28" s="39"/>
      <c r="J28" s="39">
        <v>29110</v>
      </c>
      <c r="K28" s="34">
        <v>4614</v>
      </c>
      <c r="L28" s="39">
        <f t="shared" si="2"/>
        <v>33724</v>
      </c>
    </row>
    <row r="29" spans="1:12" s="2" customFormat="1" ht="12" customHeight="1">
      <c r="A29" s="40"/>
      <c r="B29" s="39"/>
      <c r="C29" s="34"/>
      <c r="D29" s="39"/>
      <c r="E29" s="39"/>
      <c r="F29" s="39"/>
      <c r="G29" s="34"/>
      <c r="H29" s="39"/>
      <c r="I29" s="39"/>
      <c r="J29" s="39"/>
      <c r="K29" s="34"/>
      <c r="L29" s="39"/>
    </row>
    <row r="30" spans="1:12" s="17" customFormat="1" ht="9" customHeight="1">
      <c r="A30" s="46" t="s">
        <v>60</v>
      </c>
      <c r="B30" s="47">
        <f>SUM(B7:B10)+SUM(B13:B28)</f>
        <v>1672621</v>
      </c>
      <c r="C30" s="47">
        <f aca="true" t="shared" si="3" ref="C30:L30">SUM(C7:C10)+SUM(C13:C28)</f>
        <v>222571</v>
      </c>
      <c r="D30" s="47">
        <f t="shared" si="3"/>
        <v>1895192</v>
      </c>
      <c r="E30" s="47"/>
      <c r="F30" s="47">
        <f t="shared" si="3"/>
        <v>1610594</v>
      </c>
      <c r="G30" s="47">
        <f t="shared" si="3"/>
        <v>233126</v>
      </c>
      <c r="H30" s="47">
        <f t="shared" si="3"/>
        <v>1843720</v>
      </c>
      <c r="I30" s="47"/>
      <c r="J30" s="47">
        <f t="shared" si="3"/>
        <v>1463214</v>
      </c>
      <c r="K30" s="47">
        <f t="shared" si="3"/>
        <v>237011</v>
      </c>
      <c r="L30" s="47">
        <f t="shared" si="3"/>
        <v>1700225</v>
      </c>
    </row>
    <row r="31" spans="1:12" s="17" customFormat="1" ht="9" customHeight="1">
      <c r="A31" s="110" t="s">
        <v>132</v>
      </c>
      <c r="B31" s="111">
        <f>SUM(B7:B9,B15)</f>
        <v>515167</v>
      </c>
      <c r="C31" s="111">
        <f aca="true" t="shared" si="4" ref="C31:L31">SUM(C7:C9,C15)</f>
        <v>82939</v>
      </c>
      <c r="D31" s="111">
        <f t="shared" si="4"/>
        <v>598106</v>
      </c>
      <c r="E31" s="111">
        <f t="shared" si="4"/>
        <v>0</v>
      </c>
      <c r="F31" s="111">
        <f t="shared" si="4"/>
        <v>496910</v>
      </c>
      <c r="G31" s="111">
        <f t="shared" si="4"/>
        <v>86536</v>
      </c>
      <c r="H31" s="111">
        <f t="shared" si="4"/>
        <v>583446</v>
      </c>
      <c r="I31" s="111">
        <f t="shared" si="4"/>
        <v>0</v>
      </c>
      <c r="J31" s="111">
        <f t="shared" si="4"/>
        <v>466737</v>
      </c>
      <c r="K31" s="111">
        <f t="shared" si="4"/>
        <v>88452</v>
      </c>
      <c r="L31" s="111">
        <f t="shared" si="4"/>
        <v>555189</v>
      </c>
    </row>
    <row r="32" spans="1:12" s="17" customFormat="1" ht="9" customHeight="1">
      <c r="A32" s="112" t="s">
        <v>133</v>
      </c>
      <c r="B32" s="113">
        <f>SUM(B10,B13:B14,B16)</f>
        <v>356837</v>
      </c>
      <c r="C32" s="113">
        <f aca="true" t="shared" si="5" ref="C32:L32">SUM(C10,C13:C14,C16)</f>
        <v>50454</v>
      </c>
      <c r="D32" s="113">
        <f t="shared" si="5"/>
        <v>407291</v>
      </c>
      <c r="E32" s="113">
        <f t="shared" si="5"/>
        <v>0</v>
      </c>
      <c r="F32" s="113">
        <f t="shared" si="5"/>
        <v>339764</v>
      </c>
      <c r="G32" s="113">
        <f t="shared" si="5"/>
        <v>52378</v>
      </c>
      <c r="H32" s="113">
        <f t="shared" si="5"/>
        <v>392142</v>
      </c>
      <c r="I32" s="113">
        <f t="shared" si="5"/>
        <v>0</v>
      </c>
      <c r="J32" s="113">
        <f t="shared" si="5"/>
        <v>321488</v>
      </c>
      <c r="K32" s="113">
        <f t="shared" si="5"/>
        <v>53347</v>
      </c>
      <c r="L32" s="113">
        <f t="shared" si="5"/>
        <v>374835</v>
      </c>
    </row>
    <row r="33" spans="1:12" s="17" customFormat="1" ht="9" customHeight="1">
      <c r="A33" s="112" t="s">
        <v>61</v>
      </c>
      <c r="B33" s="113">
        <f>SUM(B17:B20)</f>
        <v>509941</v>
      </c>
      <c r="C33" s="113">
        <f aca="true" t="shared" si="6" ref="C33:L33">SUM(C17:C20)</f>
        <v>54565</v>
      </c>
      <c r="D33" s="113">
        <f t="shared" si="6"/>
        <v>564506</v>
      </c>
      <c r="E33" s="113">
        <f t="shared" si="6"/>
        <v>0</v>
      </c>
      <c r="F33" s="113">
        <f t="shared" si="6"/>
        <v>485888</v>
      </c>
      <c r="G33" s="113">
        <f t="shared" si="6"/>
        <v>57253</v>
      </c>
      <c r="H33" s="113">
        <f t="shared" si="6"/>
        <v>543141</v>
      </c>
      <c r="I33" s="113">
        <f t="shared" si="6"/>
        <v>0</v>
      </c>
      <c r="J33" s="113">
        <f t="shared" si="6"/>
        <v>407745</v>
      </c>
      <c r="K33" s="113">
        <f t="shared" si="6"/>
        <v>58384</v>
      </c>
      <c r="L33" s="113">
        <f t="shared" si="6"/>
        <v>466129</v>
      </c>
    </row>
    <row r="34" spans="1:12" s="17" customFormat="1" ht="9" customHeight="1">
      <c r="A34" s="112" t="s">
        <v>131</v>
      </c>
      <c r="B34" s="113">
        <f>SUM(B21:B26)</f>
        <v>196875</v>
      </c>
      <c r="C34" s="113">
        <f aca="true" t="shared" si="7" ref="C34:L34">SUM(C21:C26)</f>
        <v>24301</v>
      </c>
      <c r="D34" s="113">
        <f t="shared" si="7"/>
        <v>221176</v>
      </c>
      <c r="E34" s="113">
        <f t="shared" si="7"/>
        <v>0</v>
      </c>
      <c r="F34" s="113">
        <f t="shared" si="7"/>
        <v>192544</v>
      </c>
      <c r="G34" s="113">
        <f t="shared" si="7"/>
        <v>26005</v>
      </c>
      <c r="H34" s="113">
        <f t="shared" si="7"/>
        <v>218549</v>
      </c>
      <c r="I34" s="113">
        <f t="shared" si="7"/>
        <v>0</v>
      </c>
      <c r="J34" s="113">
        <f t="shared" si="7"/>
        <v>176786</v>
      </c>
      <c r="K34" s="113">
        <f t="shared" si="7"/>
        <v>26100</v>
      </c>
      <c r="L34" s="113">
        <f t="shared" si="7"/>
        <v>202886</v>
      </c>
    </row>
    <row r="35" spans="1:12" s="17" customFormat="1" ht="9" customHeight="1">
      <c r="A35" s="110" t="s">
        <v>134</v>
      </c>
      <c r="B35" s="113">
        <f>SUM(B27:B28)</f>
        <v>93801</v>
      </c>
      <c r="C35" s="113">
        <f aca="true" t="shared" si="8" ref="C35:L35">SUM(C27:C28)</f>
        <v>10312</v>
      </c>
      <c r="D35" s="113">
        <f t="shared" si="8"/>
        <v>104113</v>
      </c>
      <c r="E35" s="113">
        <f t="shared" si="8"/>
        <v>0</v>
      </c>
      <c r="F35" s="113">
        <f t="shared" si="8"/>
        <v>95488</v>
      </c>
      <c r="G35" s="113">
        <f t="shared" si="8"/>
        <v>10954</v>
      </c>
      <c r="H35" s="113">
        <f t="shared" si="8"/>
        <v>106442</v>
      </c>
      <c r="I35" s="113">
        <f t="shared" si="8"/>
        <v>0</v>
      </c>
      <c r="J35" s="113">
        <f t="shared" si="8"/>
        <v>90458</v>
      </c>
      <c r="K35" s="113">
        <f t="shared" si="8"/>
        <v>10728</v>
      </c>
      <c r="L35" s="113">
        <f t="shared" si="8"/>
        <v>101186</v>
      </c>
    </row>
    <row r="36" spans="1:12" s="5" customFormat="1" ht="4.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5" customFormat="1" ht="12" customHeight="1">
      <c r="A37" s="3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="5" customFormat="1" ht="11.25" customHeight="1">
      <c r="A38" s="9" t="s">
        <v>17</v>
      </c>
    </row>
    <row r="39" s="5" customFormat="1" ht="11.25" customHeight="1">
      <c r="A39" s="86" t="s">
        <v>128</v>
      </c>
    </row>
    <row r="40" s="5" customFormat="1" ht="9" customHeight="1">
      <c r="A40" s="10"/>
    </row>
    <row r="41" s="5" customFormat="1" ht="11.25" customHeight="1">
      <c r="A41" s="10"/>
    </row>
    <row r="42" s="5" customFormat="1" ht="11.25" customHeight="1">
      <c r="A42" s="10"/>
    </row>
    <row r="43" s="5" customFormat="1" ht="11.25" customHeight="1">
      <c r="A43" s="10"/>
    </row>
    <row r="44" s="5" customFormat="1" ht="11.25" customHeight="1">
      <c r="A44" s="10"/>
    </row>
    <row r="45" s="5" customFormat="1" ht="11.25" customHeight="1">
      <c r="A45" s="10"/>
    </row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3" s="5" customFormat="1" ht="11.25" customHeight="1"/>
    <row r="64" s="5" customFormat="1" ht="11.25" customHeight="1"/>
    <row r="65" s="5" customFormat="1" ht="11.25" customHeight="1"/>
    <row r="66" s="5" customFormat="1" ht="11.25" customHeight="1"/>
    <row r="67" s="5" customFormat="1" ht="11.25" customHeight="1"/>
    <row r="68" s="5" customFormat="1" ht="11.25" customHeight="1"/>
    <row r="69" s="5" customFormat="1" ht="11.25" customHeight="1"/>
    <row r="70" s="5" customFormat="1" ht="11.25" customHeight="1"/>
    <row r="71" s="5" customFormat="1" ht="11.25" customHeight="1"/>
    <row r="72" s="5" customFormat="1" ht="11.25" customHeight="1"/>
    <row r="73" s="5" customFormat="1" ht="11.25" customHeight="1"/>
    <row r="74" s="5" customFormat="1" ht="11.25" customHeight="1"/>
    <row r="75" s="5" customFormat="1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18.421875" style="11" customWidth="1"/>
    <col min="2" max="4" width="10.8515625" style="12" customWidth="1"/>
    <col min="5" max="5" width="0.71875" style="12" customWidth="1"/>
    <col min="6" max="8" width="13.28125" style="0" customWidth="1"/>
    <col min="9" max="9" width="0.71875" style="0" customWidth="1"/>
    <col min="10" max="12" width="12.28125" style="0" customWidth="1"/>
  </cols>
  <sheetData>
    <row r="1" spans="1:12" s="71" customFormat="1" ht="24.75" customHeight="1">
      <c r="A1" s="206" t="s">
        <v>193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2" customHeight="1">
      <c r="A2" s="80"/>
      <c r="B2" s="98"/>
      <c r="C2" s="98"/>
      <c r="D2" s="98"/>
      <c r="E2" s="99"/>
      <c r="F2" s="98"/>
      <c r="G2" s="98"/>
      <c r="H2" s="98"/>
      <c r="I2" s="99"/>
      <c r="J2" s="98"/>
      <c r="K2" s="98"/>
      <c r="L2" s="98"/>
    </row>
    <row r="3" spans="1:12" s="2" customFormat="1" ht="15.75" customHeight="1">
      <c r="A3" s="218" t="s">
        <v>129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16</v>
      </c>
      <c r="K3" s="216"/>
      <c r="L3" s="216"/>
    </row>
    <row r="4" spans="1:12" s="2" customFormat="1" ht="4.5" customHeight="1">
      <c r="A4" s="21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s="2" customFormat="1" ht="18" customHeight="1">
      <c r="A5" s="220"/>
      <c r="B5" s="87" t="s">
        <v>20</v>
      </c>
      <c r="C5" s="87" t="s">
        <v>21</v>
      </c>
      <c r="D5" s="87" t="s">
        <v>2</v>
      </c>
      <c r="E5" s="87"/>
      <c r="F5" s="87" t="s">
        <v>20</v>
      </c>
      <c r="G5" s="87" t="s">
        <v>21</v>
      </c>
      <c r="H5" s="87" t="s">
        <v>2</v>
      </c>
      <c r="I5" s="87"/>
      <c r="J5" s="87" t="s">
        <v>20</v>
      </c>
      <c r="K5" s="87" t="s">
        <v>21</v>
      </c>
      <c r="L5" s="87" t="s">
        <v>2</v>
      </c>
    </row>
    <row r="6" spans="1:12" s="2" customFormat="1" ht="12" customHeight="1">
      <c r="A6" s="53"/>
      <c r="L6" s="14"/>
    </row>
    <row r="7" spans="1:12" s="2" customFormat="1" ht="9" customHeight="1">
      <c r="A7" s="48" t="s">
        <v>38</v>
      </c>
      <c r="B7" s="100">
        <v>42842</v>
      </c>
      <c r="C7" s="100">
        <v>76746</v>
      </c>
      <c r="D7" s="100">
        <f>SUM(B7:C7)</f>
        <v>119588</v>
      </c>
      <c r="E7" s="100"/>
      <c r="F7" s="100">
        <v>43909</v>
      </c>
      <c r="G7" s="100">
        <v>74901</v>
      </c>
      <c r="H7" s="100">
        <f>SUM(F7:G7)</f>
        <v>118810</v>
      </c>
      <c r="I7" s="100"/>
      <c r="J7" s="100">
        <v>42565</v>
      </c>
      <c r="K7" s="100">
        <v>70372</v>
      </c>
      <c r="L7" s="100">
        <f>SUM(J7:K7)</f>
        <v>112937</v>
      </c>
    </row>
    <row r="8" spans="1:12" s="2" customFormat="1" ht="9" customHeight="1">
      <c r="A8" s="38" t="s">
        <v>39</v>
      </c>
      <c r="B8" s="100">
        <v>1751</v>
      </c>
      <c r="C8" s="100">
        <v>2327</v>
      </c>
      <c r="D8" s="100">
        <f aca="true" t="shared" si="0" ref="D8:D28">SUM(B8:C8)</f>
        <v>4078</v>
      </c>
      <c r="E8" s="100"/>
      <c r="F8" s="100">
        <v>1759</v>
      </c>
      <c r="G8" s="100">
        <v>2320</v>
      </c>
      <c r="H8" s="100">
        <f aca="true" t="shared" si="1" ref="H8:H28">SUM(F8:G8)</f>
        <v>4079</v>
      </c>
      <c r="I8" s="100"/>
      <c r="J8" s="100">
        <v>1704</v>
      </c>
      <c r="K8" s="100">
        <v>2266</v>
      </c>
      <c r="L8" s="100">
        <f aca="true" t="shared" si="2" ref="L8:L28">SUM(J8:K8)</f>
        <v>3970</v>
      </c>
    </row>
    <row r="9" spans="1:12" s="2" customFormat="1" ht="9" customHeight="1">
      <c r="A9" s="49" t="s">
        <v>40</v>
      </c>
      <c r="B9" s="100">
        <v>126153</v>
      </c>
      <c r="C9" s="100">
        <v>300752</v>
      </c>
      <c r="D9" s="100">
        <f t="shared" si="0"/>
        <v>426905</v>
      </c>
      <c r="E9" s="100"/>
      <c r="F9" s="100">
        <v>131612</v>
      </c>
      <c r="G9" s="100">
        <v>283836</v>
      </c>
      <c r="H9" s="100">
        <f t="shared" si="1"/>
        <v>415448</v>
      </c>
      <c r="I9" s="100"/>
      <c r="J9" s="100">
        <v>129518</v>
      </c>
      <c r="K9" s="100">
        <v>265132</v>
      </c>
      <c r="L9" s="100">
        <f t="shared" si="2"/>
        <v>394650</v>
      </c>
    </row>
    <row r="10" spans="1:12" s="2" customFormat="1" ht="9" customHeight="1">
      <c r="A10" s="41" t="s">
        <v>41</v>
      </c>
      <c r="B10" s="100">
        <v>19144</v>
      </c>
      <c r="C10" s="100">
        <v>15469</v>
      </c>
      <c r="D10" s="100">
        <f t="shared" si="0"/>
        <v>34613</v>
      </c>
      <c r="E10" s="100"/>
      <c r="F10" s="100">
        <v>19464</v>
      </c>
      <c r="G10" s="100">
        <v>15148</v>
      </c>
      <c r="H10" s="100">
        <f t="shared" si="1"/>
        <v>34612</v>
      </c>
      <c r="I10" s="100"/>
      <c r="J10" s="100">
        <v>19150</v>
      </c>
      <c r="K10" s="100">
        <v>14415</v>
      </c>
      <c r="L10" s="100">
        <f t="shared" si="2"/>
        <v>33565</v>
      </c>
    </row>
    <row r="11" spans="1:12" s="45" customFormat="1" ht="9" customHeight="1">
      <c r="A11" s="50" t="s">
        <v>42</v>
      </c>
      <c r="B11" s="101">
        <v>9618</v>
      </c>
      <c r="C11" s="101">
        <v>7443</v>
      </c>
      <c r="D11" s="101">
        <f t="shared" si="0"/>
        <v>17061</v>
      </c>
      <c r="E11" s="101"/>
      <c r="F11" s="101">
        <v>9830</v>
      </c>
      <c r="G11" s="101">
        <v>7346</v>
      </c>
      <c r="H11" s="101">
        <f t="shared" si="1"/>
        <v>17176</v>
      </c>
      <c r="I11" s="101"/>
      <c r="J11" s="101">
        <v>9610</v>
      </c>
      <c r="K11" s="101">
        <v>6909</v>
      </c>
      <c r="L11" s="101">
        <f t="shared" si="2"/>
        <v>16519</v>
      </c>
    </row>
    <row r="12" spans="1:12" s="45" customFormat="1" ht="9" customHeight="1">
      <c r="A12" s="50" t="s">
        <v>43</v>
      </c>
      <c r="B12" s="101">
        <v>9526</v>
      </c>
      <c r="C12" s="101">
        <v>8026</v>
      </c>
      <c r="D12" s="101">
        <f t="shared" si="0"/>
        <v>17552</v>
      </c>
      <c r="E12" s="101"/>
      <c r="F12" s="101">
        <v>9634</v>
      </c>
      <c r="G12" s="101">
        <v>7802</v>
      </c>
      <c r="H12" s="101">
        <f t="shared" si="1"/>
        <v>17436</v>
      </c>
      <c r="I12" s="101"/>
      <c r="J12" s="101">
        <v>9540</v>
      </c>
      <c r="K12" s="101">
        <v>7506</v>
      </c>
      <c r="L12" s="101">
        <f t="shared" si="2"/>
        <v>17046</v>
      </c>
    </row>
    <row r="13" spans="1:12" s="2" customFormat="1" ht="9" customHeight="1">
      <c r="A13" s="49" t="s">
        <v>44</v>
      </c>
      <c r="B13" s="100">
        <v>59832</v>
      </c>
      <c r="C13" s="100">
        <v>96877</v>
      </c>
      <c r="D13" s="100">
        <f t="shared" si="0"/>
        <v>156709</v>
      </c>
      <c r="E13" s="100"/>
      <c r="F13" s="100">
        <v>60569</v>
      </c>
      <c r="G13" s="100">
        <v>89145</v>
      </c>
      <c r="H13" s="100">
        <f t="shared" si="1"/>
        <v>149714</v>
      </c>
      <c r="I13" s="100"/>
      <c r="J13" s="100">
        <v>61415</v>
      </c>
      <c r="K13" s="100">
        <v>84559</v>
      </c>
      <c r="L13" s="100">
        <f t="shared" si="2"/>
        <v>145974</v>
      </c>
    </row>
    <row r="14" spans="1:12" s="2" customFormat="1" ht="9" customHeight="1">
      <c r="A14" s="40" t="s">
        <v>45</v>
      </c>
      <c r="B14" s="100">
        <v>18098</v>
      </c>
      <c r="C14" s="100">
        <v>26666</v>
      </c>
      <c r="D14" s="100">
        <f t="shared" si="0"/>
        <v>44764</v>
      </c>
      <c r="E14" s="100"/>
      <c r="F14" s="100">
        <v>18458</v>
      </c>
      <c r="G14" s="100">
        <v>25116</v>
      </c>
      <c r="H14" s="100">
        <f t="shared" si="1"/>
        <v>43574</v>
      </c>
      <c r="I14" s="100"/>
      <c r="J14" s="100">
        <v>17951</v>
      </c>
      <c r="K14" s="100">
        <v>24385</v>
      </c>
      <c r="L14" s="100">
        <f t="shared" si="2"/>
        <v>42336</v>
      </c>
    </row>
    <row r="15" spans="1:12" s="2" customFormat="1" ht="9" customHeight="1">
      <c r="A15" s="49" t="s">
        <v>46</v>
      </c>
      <c r="B15" s="100">
        <v>16101</v>
      </c>
      <c r="C15" s="100">
        <v>31434</v>
      </c>
      <c r="D15" s="100">
        <f t="shared" si="0"/>
        <v>47535</v>
      </c>
      <c r="E15" s="100"/>
      <c r="F15" s="100">
        <v>16737</v>
      </c>
      <c r="G15" s="100">
        <v>28372</v>
      </c>
      <c r="H15" s="100">
        <f t="shared" si="1"/>
        <v>45109</v>
      </c>
      <c r="I15" s="100"/>
      <c r="J15" s="100">
        <v>16663</v>
      </c>
      <c r="K15" s="100">
        <v>26969</v>
      </c>
      <c r="L15" s="100">
        <f t="shared" si="2"/>
        <v>43632</v>
      </c>
    </row>
    <row r="16" spans="1:12" s="2" customFormat="1" ht="9" customHeight="1">
      <c r="A16" s="49" t="s">
        <v>47</v>
      </c>
      <c r="B16" s="100">
        <v>69489</v>
      </c>
      <c r="C16" s="100">
        <v>101716</v>
      </c>
      <c r="D16" s="100">
        <f t="shared" si="0"/>
        <v>171205</v>
      </c>
      <c r="E16" s="100"/>
      <c r="F16" s="100">
        <v>70668</v>
      </c>
      <c r="G16" s="100">
        <v>93574</v>
      </c>
      <c r="H16" s="100">
        <f t="shared" si="1"/>
        <v>164242</v>
      </c>
      <c r="I16" s="100"/>
      <c r="J16" s="100">
        <v>68142</v>
      </c>
      <c r="K16" s="100">
        <v>84818</v>
      </c>
      <c r="L16" s="100">
        <f t="shared" si="2"/>
        <v>152960</v>
      </c>
    </row>
    <row r="17" spans="1:12" s="2" customFormat="1" ht="9" customHeight="1">
      <c r="A17" s="49" t="s">
        <v>48</v>
      </c>
      <c r="B17" s="100">
        <v>48583</v>
      </c>
      <c r="C17" s="100">
        <v>94916</v>
      </c>
      <c r="D17" s="100">
        <f t="shared" si="0"/>
        <v>143499</v>
      </c>
      <c r="E17" s="100"/>
      <c r="F17" s="100">
        <v>50347</v>
      </c>
      <c r="G17" s="100">
        <v>88175</v>
      </c>
      <c r="H17" s="100">
        <f t="shared" si="1"/>
        <v>138522</v>
      </c>
      <c r="I17" s="100"/>
      <c r="J17" s="100">
        <v>49114</v>
      </c>
      <c r="K17" s="100">
        <v>78724</v>
      </c>
      <c r="L17" s="100">
        <f t="shared" si="2"/>
        <v>127838</v>
      </c>
    </row>
    <row r="18" spans="1:12" s="2" customFormat="1" ht="9" customHeight="1">
      <c r="A18" s="49" t="s">
        <v>49</v>
      </c>
      <c r="B18" s="100">
        <v>10500</v>
      </c>
      <c r="C18" s="100">
        <v>25048</v>
      </c>
      <c r="D18" s="100">
        <f t="shared" si="0"/>
        <v>35548</v>
      </c>
      <c r="E18" s="100"/>
      <c r="F18" s="100">
        <v>10820</v>
      </c>
      <c r="G18" s="100">
        <v>23622</v>
      </c>
      <c r="H18" s="100">
        <f t="shared" si="1"/>
        <v>34442</v>
      </c>
      <c r="I18" s="100"/>
      <c r="J18" s="100">
        <v>10494</v>
      </c>
      <c r="K18" s="100">
        <v>21362</v>
      </c>
      <c r="L18" s="100">
        <f t="shared" si="2"/>
        <v>31856</v>
      </c>
    </row>
    <row r="19" spans="1:12" s="2" customFormat="1" ht="9" customHeight="1">
      <c r="A19" s="49" t="s">
        <v>50</v>
      </c>
      <c r="B19" s="100">
        <v>19187</v>
      </c>
      <c r="C19" s="100">
        <v>27365</v>
      </c>
      <c r="D19" s="100">
        <f t="shared" si="0"/>
        <v>46552</v>
      </c>
      <c r="E19" s="100"/>
      <c r="F19" s="100">
        <v>19540</v>
      </c>
      <c r="G19" s="100">
        <v>25398</v>
      </c>
      <c r="H19" s="100">
        <f t="shared" si="1"/>
        <v>44938</v>
      </c>
      <c r="I19" s="100"/>
      <c r="J19" s="100">
        <v>18705</v>
      </c>
      <c r="K19" s="100">
        <v>22897</v>
      </c>
      <c r="L19" s="100">
        <f t="shared" si="2"/>
        <v>41602</v>
      </c>
    </row>
    <row r="20" spans="1:12" s="2" customFormat="1" ht="9" customHeight="1">
      <c r="A20" s="49" t="s">
        <v>51</v>
      </c>
      <c r="B20" s="100">
        <v>48539</v>
      </c>
      <c r="C20" s="100">
        <v>290368</v>
      </c>
      <c r="D20" s="100">
        <f t="shared" si="0"/>
        <v>338907</v>
      </c>
      <c r="E20" s="100"/>
      <c r="F20" s="100">
        <v>53101</v>
      </c>
      <c r="G20" s="100">
        <v>272138</v>
      </c>
      <c r="H20" s="100">
        <f t="shared" si="1"/>
        <v>325239</v>
      </c>
      <c r="I20" s="100"/>
      <c r="J20" s="100">
        <v>51446</v>
      </c>
      <c r="K20" s="100">
        <v>213387</v>
      </c>
      <c r="L20" s="100">
        <f t="shared" si="2"/>
        <v>264833</v>
      </c>
    </row>
    <row r="21" spans="1:12" s="2" customFormat="1" ht="9" customHeight="1">
      <c r="A21" s="49" t="s">
        <v>52</v>
      </c>
      <c r="B21" s="100">
        <v>8853</v>
      </c>
      <c r="C21" s="100">
        <v>23149</v>
      </c>
      <c r="D21" s="100">
        <f t="shared" si="0"/>
        <v>32002</v>
      </c>
      <c r="E21" s="100"/>
      <c r="F21" s="100">
        <v>8640</v>
      </c>
      <c r="G21" s="100">
        <v>21200</v>
      </c>
      <c r="H21" s="100">
        <f t="shared" si="1"/>
        <v>29840</v>
      </c>
      <c r="I21" s="100"/>
      <c r="J21" s="100">
        <v>8540</v>
      </c>
      <c r="K21" s="100">
        <v>18698</v>
      </c>
      <c r="L21" s="100">
        <f t="shared" si="2"/>
        <v>27238</v>
      </c>
    </row>
    <row r="22" spans="1:12" s="2" customFormat="1" ht="9" customHeight="1">
      <c r="A22" s="49" t="s">
        <v>53</v>
      </c>
      <c r="B22" s="100">
        <v>1355</v>
      </c>
      <c r="C22" s="100">
        <v>5276</v>
      </c>
      <c r="D22" s="100">
        <f t="shared" si="0"/>
        <v>6631</v>
      </c>
      <c r="E22" s="100"/>
      <c r="F22" s="100">
        <v>1483</v>
      </c>
      <c r="G22" s="100">
        <v>4993</v>
      </c>
      <c r="H22" s="100">
        <f t="shared" si="1"/>
        <v>6476</v>
      </c>
      <c r="I22" s="100"/>
      <c r="J22" s="100">
        <v>1426</v>
      </c>
      <c r="K22" s="100">
        <v>4416</v>
      </c>
      <c r="L22" s="100">
        <f t="shared" si="2"/>
        <v>5842</v>
      </c>
    </row>
    <row r="23" spans="1:12" s="2" customFormat="1" ht="9" customHeight="1">
      <c r="A23" s="49" t="s">
        <v>54</v>
      </c>
      <c r="B23" s="100">
        <v>15482</v>
      </c>
      <c r="C23" s="100">
        <v>65452</v>
      </c>
      <c r="D23" s="100">
        <f t="shared" si="0"/>
        <v>80934</v>
      </c>
      <c r="E23" s="100"/>
      <c r="F23" s="100">
        <v>18389</v>
      </c>
      <c r="G23" s="100">
        <v>66505</v>
      </c>
      <c r="H23" s="100">
        <f t="shared" si="1"/>
        <v>84894</v>
      </c>
      <c r="I23" s="100"/>
      <c r="J23" s="100">
        <v>18217</v>
      </c>
      <c r="K23" s="100">
        <v>64403</v>
      </c>
      <c r="L23" s="100">
        <f t="shared" si="2"/>
        <v>82620</v>
      </c>
    </row>
    <row r="24" spans="1:12" s="2" customFormat="1" ht="9" customHeight="1">
      <c r="A24" s="49" t="s">
        <v>55</v>
      </c>
      <c r="B24" s="100">
        <v>13721</v>
      </c>
      <c r="C24" s="100">
        <v>51381</v>
      </c>
      <c r="D24" s="100">
        <f t="shared" si="0"/>
        <v>65102</v>
      </c>
      <c r="E24" s="100"/>
      <c r="F24" s="100">
        <v>15437</v>
      </c>
      <c r="G24" s="100">
        <v>45782</v>
      </c>
      <c r="H24" s="100">
        <f t="shared" si="1"/>
        <v>61219</v>
      </c>
      <c r="I24" s="100"/>
      <c r="J24" s="100">
        <v>14983</v>
      </c>
      <c r="K24" s="100">
        <v>41420</v>
      </c>
      <c r="L24" s="100">
        <f t="shared" si="2"/>
        <v>56403</v>
      </c>
    </row>
    <row r="25" spans="1:12" s="2" customFormat="1" ht="9" customHeight="1">
      <c r="A25" s="49" t="s">
        <v>56</v>
      </c>
      <c r="B25" s="100">
        <v>2265</v>
      </c>
      <c r="C25" s="100">
        <v>7120</v>
      </c>
      <c r="D25" s="100">
        <f t="shared" si="0"/>
        <v>9385</v>
      </c>
      <c r="E25" s="100"/>
      <c r="F25" s="100">
        <v>2441</v>
      </c>
      <c r="G25" s="100">
        <v>6889</v>
      </c>
      <c r="H25" s="100">
        <f t="shared" si="1"/>
        <v>9330</v>
      </c>
      <c r="I25" s="100"/>
      <c r="J25" s="100">
        <v>2259</v>
      </c>
      <c r="K25" s="100">
        <v>6028</v>
      </c>
      <c r="L25" s="100">
        <f t="shared" si="2"/>
        <v>8287</v>
      </c>
    </row>
    <row r="26" spans="1:12" s="2" customFormat="1" ht="9" customHeight="1">
      <c r="A26" s="49" t="s">
        <v>57</v>
      </c>
      <c r="B26" s="100">
        <v>4253</v>
      </c>
      <c r="C26" s="100">
        <v>22869</v>
      </c>
      <c r="D26" s="100">
        <f t="shared" si="0"/>
        <v>27122</v>
      </c>
      <c r="E26" s="100"/>
      <c r="F26" s="100">
        <v>4949</v>
      </c>
      <c r="G26" s="100">
        <v>21841</v>
      </c>
      <c r="H26" s="100">
        <f t="shared" si="1"/>
        <v>26790</v>
      </c>
      <c r="I26" s="100"/>
      <c r="J26" s="100">
        <v>4807</v>
      </c>
      <c r="K26" s="100">
        <v>17689</v>
      </c>
      <c r="L26" s="100">
        <f t="shared" si="2"/>
        <v>22496</v>
      </c>
    </row>
    <row r="27" spans="1:12" s="2" customFormat="1" ht="9" customHeight="1">
      <c r="A27" s="49" t="s">
        <v>58</v>
      </c>
      <c r="B27" s="100">
        <v>16941</v>
      </c>
      <c r="C27" s="100">
        <v>49707</v>
      </c>
      <c r="D27" s="100">
        <f t="shared" si="0"/>
        <v>66648</v>
      </c>
      <c r="E27" s="100"/>
      <c r="F27" s="100">
        <v>20022</v>
      </c>
      <c r="G27" s="100">
        <v>50551</v>
      </c>
      <c r="H27" s="100">
        <f t="shared" si="1"/>
        <v>70573</v>
      </c>
      <c r="I27" s="100"/>
      <c r="J27" s="100">
        <v>19173</v>
      </c>
      <c r="K27" s="100">
        <v>48289</v>
      </c>
      <c r="L27" s="100">
        <f t="shared" si="2"/>
        <v>67462</v>
      </c>
    </row>
    <row r="28" spans="1:12" s="2" customFormat="1" ht="9" customHeight="1">
      <c r="A28" s="49" t="s">
        <v>59</v>
      </c>
      <c r="B28" s="100">
        <v>9427</v>
      </c>
      <c r="C28" s="100">
        <v>28038</v>
      </c>
      <c r="D28" s="100">
        <f t="shared" si="0"/>
        <v>37465</v>
      </c>
      <c r="E28" s="100"/>
      <c r="F28" s="100">
        <v>9914</v>
      </c>
      <c r="G28" s="100">
        <v>25955</v>
      </c>
      <c r="H28" s="100">
        <f t="shared" si="1"/>
        <v>35869</v>
      </c>
      <c r="I28" s="100"/>
      <c r="J28" s="100">
        <v>9862</v>
      </c>
      <c r="K28" s="100">
        <v>23862</v>
      </c>
      <c r="L28" s="100">
        <f t="shared" si="2"/>
        <v>33724</v>
      </c>
    </row>
    <row r="29" spans="1:12" s="2" customFormat="1" ht="12" customHeight="1">
      <c r="A29" s="4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s="17" customFormat="1" ht="9" customHeight="1">
      <c r="A30" s="51" t="s">
        <v>60</v>
      </c>
      <c r="B30" s="47">
        <f>SUM(B7:B10)+SUM(B13:B28)</f>
        <v>552516</v>
      </c>
      <c r="C30" s="47">
        <f aca="true" t="shared" si="3" ref="C30:L30">SUM(C7:C10)+SUM(C13:C28)</f>
        <v>1342676</v>
      </c>
      <c r="D30" s="47">
        <f t="shared" si="3"/>
        <v>1895192</v>
      </c>
      <c r="E30" s="47"/>
      <c r="F30" s="47">
        <f t="shared" si="3"/>
        <v>578259</v>
      </c>
      <c r="G30" s="47">
        <f t="shared" si="3"/>
        <v>1265461</v>
      </c>
      <c r="H30" s="47">
        <f t="shared" si="3"/>
        <v>1843720</v>
      </c>
      <c r="I30" s="47"/>
      <c r="J30" s="47">
        <f t="shared" si="3"/>
        <v>566134</v>
      </c>
      <c r="K30" s="47">
        <f t="shared" si="3"/>
        <v>1134091</v>
      </c>
      <c r="L30" s="47">
        <f t="shared" si="3"/>
        <v>1700225</v>
      </c>
    </row>
    <row r="31" spans="1:12" s="17" customFormat="1" ht="9" customHeight="1">
      <c r="A31" s="110" t="s">
        <v>132</v>
      </c>
      <c r="B31" s="111">
        <f>SUM(B7:B9,B15)</f>
        <v>186847</v>
      </c>
      <c r="C31" s="111">
        <f aca="true" t="shared" si="4" ref="C31:L31">SUM(C7:C9,C15)</f>
        <v>411259</v>
      </c>
      <c r="D31" s="111">
        <f t="shared" si="4"/>
        <v>598106</v>
      </c>
      <c r="E31" s="111">
        <f t="shared" si="4"/>
        <v>0</v>
      </c>
      <c r="F31" s="111">
        <f t="shared" si="4"/>
        <v>194017</v>
      </c>
      <c r="G31" s="111">
        <f t="shared" si="4"/>
        <v>389429</v>
      </c>
      <c r="H31" s="111">
        <f t="shared" si="4"/>
        <v>583446</v>
      </c>
      <c r="I31" s="111">
        <f t="shared" si="4"/>
        <v>0</v>
      </c>
      <c r="J31" s="111">
        <f t="shared" si="4"/>
        <v>190450</v>
      </c>
      <c r="K31" s="111">
        <f t="shared" si="4"/>
        <v>364739</v>
      </c>
      <c r="L31" s="111">
        <f t="shared" si="4"/>
        <v>555189</v>
      </c>
    </row>
    <row r="32" spans="1:12" s="17" customFormat="1" ht="9" customHeight="1">
      <c r="A32" s="112" t="s">
        <v>133</v>
      </c>
      <c r="B32" s="113">
        <f>SUM(B10,B13:B14,B16)</f>
        <v>166563</v>
      </c>
      <c r="C32" s="113">
        <f aca="true" t="shared" si="5" ref="C32:L32">SUM(C10,C13:C14,C16)</f>
        <v>240728</v>
      </c>
      <c r="D32" s="113">
        <f t="shared" si="5"/>
        <v>407291</v>
      </c>
      <c r="E32" s="113">
        <f t="shared" si="5"/>
        <v>0</v>
      </c>
      <c r="F32" s="113">
        <f t="shared" si="5"/>
        <v>169159</v>
      </c>
      <c r="G32" s="113">
        <f t="shared" si="5"/>
        <v>222983</v>
      </c>
      <c r="H32" s="113">
        <f t="shared" si="5"/>
        <v>392142</v>
      </c>
      <c r="I32" s="113">
        <f t="shared" si="5"/>
        <v>0</v>
      </c>
      <c r="J32" s="113">
        <f t="shared" si="5"/>
        <v>166658</v>
      </c>
      <c r="K32" s="113">
        <f t="shared" si="5"/>
        <v>208177</v>
      </c>
      <c r="L32" s="113">
        <f t="shared" si="5"/>
        <v>374835</v>
      </c>
    </row>
    <row r="33" spans="1:12" s="17" customFormat="1" ht="9" customHeight="1">
      <c r="A33" s="112" t="s">
        <v>61</v>
      </c>
      <c r="B33" s="113">
        <f>SUM(B17:B20)</f>
        <v>126809</v>
      </c>
      <c r="C33" s="113">
        <f aca="true" t="shared" si="6" ref="C33:L33">SUM(C17:C20)</f>
        <v>437697</v>
      </c>
      <c r="D33" s="113">
        <f t="shared" si="6"/>
        <v>564506</v>
      </c>
      <c r="E33" s="113">
        <f t="shared" si="6"/>
        <v>0</v>
      </c>
      <c r="F33" s="113">
        <f t="shared" si="6"/>
        <v>133808</v>
      </c>
      <c r="G33" s="113">
        <f t="shared" si="6"/>
        <v>409333</v>
      </c>
      <c r="H33" s="113">
        <f t="shared" si="6"/>
        <v>543141</v>
      </c>
      <c r="I33" s="113">
        <f t="shared" si="6"/>
        <v>0</v>
      </c>
      <c r="J33" s="113">
        <f t="shared" si="6"/>
        <v>129759</v>
      </c>
      <c r="K33" s="113">
        <f t="shared" si="6"/>
        <v>336370</v>
      </c>
      <c r="L33" s="113">
        <f t="shared" si="6"/>
        <v>466129</v>
      </c>
    </row>
    <row r="34" spans="1:12" s="17" customFormat="1" ht="9" customHeight="1">
      <c r="A34" s="112" t="s">
        <v>131</v>
      </c>
      <c r="B34" s="113">
        <f>SUM(B21:B26)</f>
        <v>45929</v>
      </c>
      <c r="C34" s="113">
        <f aca="true" t="shared" si="7" ref="C34:L34">SUM(C21:C26)</f>
        <v>175247</v>
      </c>
      <c r="D34" s="113">
        <f t="shared" si="7"/>
        <v>221176</v>
      </c>
      <c r="E34" s="113">
        <f t="shared" si="7"/>
        <v>0</v>
      </c>
      <c r="F34" s="113">
        <f t="shared" si="7"/>
        <v>51339</v>
      </c>
      <c r="G34" s="113">
        <f t="shared" si="7"/>
        <v>167210</v>
      </c>
      <c r="H34" s="113">
        <f t="shared" si="7"/>
        <v>218549</v>
      </c>
      <c r="I34" s="113">
        <f t="shared" si="7"/>
        <v>0</v>
      </c>
      <c r="J34" s="113">
        <f t="shared" si="7"/>
        <v>50232</v>
      </c>
      <c r="K34" s="113">
        <f t="shared" si="7"/>
        <v>152654</v>
      </c>
      <c r="L34" s="113">
        <f t="shared" si="7"/>
        <v>202886</v>
      </c>
    </row>
    <row r="35" spans="1:12" s="17" customFormat="1" ht="9" customHeight="1">
      <c r="A35" s="110" t="s">
        <v>134</v>
      </c>
      <c r="B35" s="113">
        <f>SUM(B27:B28)</f>
        <v>26368</v>
      </c>
      <c r="C35" s="113">
        <f aca="true" t="shared" si="8" ref="C35:L35">SUM(C27:C28)</f>
        <v>77745</v>
      </c>
      <c r="D35" s="113">
        <f t="shared" si="8"/>
        <v>104113</v>
      </c>
      <c r="E35" s="113">
        <f t="shared" si="8"/>
        <v>0</v>
      </c>
      <c r="F35" s="113">
        <f t="shared" si="8"/>
        <v>29936</v>
      </c>
      <c r="G35" s="113">
        <f t="shared" si="8"/>
        <v>76506</v>
      </c>
      <c r="H35" s="113">
        <f t="shared" si="8"/>
        <v>106442</v>
      </c>
      <c r="I35" s="113">
        <f t="shared" si="8"/>
        <v>0</v>
      </c>
      <c r="J35" s="113">
        <f t="shared" si="8"/>
        <v>29035</v>
      </c>
      <c r="K35" s="113">
        <f t="shared" si="8"/>
        <v>72151</v>
      </c>
      <c r="L35" s="113">
        <f t="shared" si="8"/>
        <v>101186</v>
      </c>
    </row>
    <row r="36" spans="1:12" s="5" customFormat="1" ht="4.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s="5" customFormat="1" ht="12" customHeight="1">
      <c r="A37" s="3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="5" customFormat="1" ht="11.25" customHeight="1">
      <c r="A38" s="9" t="s">
        <v>17</v>
      </c>
    </row>
    <row r="39" s="5" customFormat="1" ht="11.25" customHeight="1">
      <c r="A39" s="86" t="s">
        <v>128</v>
      </c>
    </row>
    <row r="40" s="5" customFormat="1" ht="9" customHeight="1">
      <c r="A40" s="10"/>
    </row>
    <row r="41" s="5" customFormat="1" ht="11.25" customHeight="1">
      <c r="A41" s="10"/>
    </row>
    <row r="42" s="5" customFormat="1" ht="11.25" customHeight="1">
      <c r="A42" s="10"/>
    </row>
    <row r="43" s="5" customFormat="1" ht="11.25" customHeight="1">
      <c r="A43" s="10"/>
    </row>
    <row r="44" s="5" customFormat="1" ht="11.25" customHeight="1">
      <c r="A44" s="10"/>
    </row>
    <row r="45" s="5" customFormat="1" ht="11.25" customHeight="1">
      <c r="A45" s="10"/>
    </row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3" s="5" customFormat="1" ht="11.25" customHeight="1"/>
    <row r="64" s="5" customFormat="1" ht="11.25" customHeight="1"/>
    <row r="65" s="5" customFormat="1" ht="11.25" customHeight="1"/>
    <row r="66" s="5" customFormat="1" ht="11.25" customHeight="1"/>
    <row r="67" s="5" customFormat="1" ht="11.25" customHeight="1"/>
    <row r="68" s="5" customFormat="1" ht="11.25" customHeight="1"/>
    <row r="69" s="5" customFormat="1" ht="11.25" customHeight="1"/>
    <row r="70" s="5" customFormat="1" ht="11.25" customHeight="1"/>
    <row r="71" s="5" customFormat="1" ht="11.25" customHeight="1"/>
    <row r="72" s="5" customFormat="1" ht="11.25" customHeight="1"/>
    <row r="73" s="5" customFormat="1" ht="11.25" customHeight="1"/>
    <row r="74" s="5" customFormat="1" ht="11.25" customHeight="1"/>
    <row r="75" s="5" customFormat="1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mergeCells count="5">
    <mergeCell ref="A1:L1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:L1"/>
    </sheetView>
  </sheetViews>
  <sheetFormatPr defaultColWidth="9.140625" defaultRowHeight="12.75"/>
  <cols>
    <col min="1" max="1" width="25.421875" style="11" customWidth="1"/>
    <col min="2" max="4" width="9.140625" style="12" customWidth="1"/>
    <col min="5" max="5" width="0.71875" style="12" customWidth="1"/>
    <col min="9" max="9" width="0.71875" style="0" customWidth="1"/>
  </cols>
  <sheetData>
    <row r="1" spans="1:12" ht="24" customHeight="1">
      <c r="A1" s="212" t="s">
        <v>194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" customFormat="1" ht="21" customHeight="1">
      <c r="A3" s="208" t="s">
        <v>62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16</v>
      </c>
      <c r="K3" s="216"/>
      <c r="L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s="2" customFormat="1" ht="15.75" customHeight="1">
      <c r="A5" s="209"/>
      <c r="B5" s="87" t="s">
        <v>20</v>
      </c>
      <c r="C5" s="87" t="s">
        <v>21</v>
      </c>
      <c r="D5" s="87" t="s">
        <v>2</v>
      </c>
      <c r="E5" s="87"/>
      <c r="F5" s="87" t="s">
        <v>20</v>
      </c>
      <c r="G5" s="87" t="s">
        <v>21</v>
      </c>
      <c r="H5" s="87" t="s">
        <v>2</v>
      </c>
      <c r="I5" s="87"/>
      <c r="J5" s="87" t="s">
        <v>20</v>
      </c>
      <c r="K5" s="87" t="s">
        <v>21</v>
      </c>
      <c r="L5" s="87" t="s">
        <v>2</v>
      </c>
    </row>
    <row r="6" spans="1:12" s="2" customFormat="1" ht="12" customHeight="1">
      <c r="A6" s="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7" customFormat="1" ht="9" customHeight="1">
      <c r="A7" s="15" t="s">
        <v>22</v>
      </c>
      <c r="B7" s="103">
        <v>51.4</v>
      </c>
      <c r="C7" s="103">
        <v>37.9</v>
      </c>
      <c r="D7" s="103">
        <v>43.1</v>
      </c>
      <c r="E7" s="103"/>
      <c r="F7" s="103">
        <v>51.7</v>
      </c>
      <c r="G7" s="103">
        <v>38.4</v>
      </c>
      <c r="H7" s="103">
        <v>43.8</v>
      </c>
      <c r="I7" s="103"/>
      <c r="J7" s="103">
        <v>52.2</v>
      </c>
      <c r="K7" s="103">
        <v>36.2</v>
      </c>
      <c r="L7" s="103">
        <v>44.7</v>
      </c>
    </row>
    <row r="8" spans="1:12" s="5" customFormat="1" ht="9" customHeight="1">
      <c r="A8" s="4" t="s">
        <v>0</v>
      </c>
      <c r="B8" s="104">
        <v>51.5</v>
      </c>
      <c r="C8" s="104">
        <v>37.4</v>
      </c>
      <c r="D8" s="105">
        <v>43</v>
      </c>
      <c r="E8" s="105"/>
      <c r="F8" s="104">
        <v>51.7</v>
      </c>
      <c r="G8" s="104">
        <v>37.9</v>
      </c>
      <c r="H8" s="105">
        <v>43.7</v>
      </c>
      <c r="I8" s="105"/>
      <c r="J8" s="105">
        <v>52.1</v>
      </c>
      <c r="K8" s="105">
        <v>38.8</v>
      </c>
      <c r="L8" s="105">
        <v>44.6</v>
      </c>
    </row>
    <row r="9" spans="1:12" s="5" customFormat="1" ht="9" customHeight="1">
      <c r="A9" s="4" t="s">
        <v>1</v>
      </c>
      <c r="B9" s="104">
        <v>51.1</v>
      </c>
      <c r="C9" s="104">
        <v>40.8</v>
      </c>
      <c r="D9" s="105">
        <v>44.1</v>
      </c>
      <c r="E9" s="105"/>
      <c r="F9" s="104">
        <v>51.6</v>
      </c>
      <c r="G9" s="104">
        <v>41.1</v>
      </c>
      <c r="H9" s="105">
        <v>44.6</v>
      </c>
      <c r="I9" s="105"/>
      <c r="J9" s="105">
        <v>52.4</v>
      </c>
      <c r="K9" s="105">
        <v>41.4</v>
      </c>
      <c r="L9" s="105">
        <v>45.2</v>
      </c>
    </row>
    <row r="10" spans="1:12" s="5" customFormat="1" ht="12" customHeight="1">
      <c r="A10" s="20"/>
      <c r="B10" s="105"/>
      <c r="C10" s="105"/>
      <c r="D10" s="105"/>
      <c r="E10" s="105"/>
      <c r="F10" s="104"/>
      <c r="G10" s="104"/>
      <c r="H10" s="104"/>
      <c r="I10" s="104"/>
      <c r="J10" s="104"/>
      <c r="K10" s="104"/>
      <c r="L10" s="104"/>
    </row>
    <row r="11" spans="1:12" s="5" customFormat="1" ht="9" customHeight="1">
      <c r="A11" s="21" t="s">
        <v>23</v>
      </c>
      <c r="B11" s="103">
        <v>45.8</v>
      </c>
      <c r="C11" s="103">
        <v>34.4</v>
      </c>
      <c r="D11" s="103">
        <v>36.3</v>
      </c>
      <c r="E11" s="103"/>
      <c r="F11" s="103">
        <v>45.6</v>
      </c>
      <c r="G11" s="103">
        <v>34.8</v>
      </c>
      <c r="H11" s="103">
        <v>36.8</v>
      </c>
      <c r="I11" s="103"/>
      <c r="J11" s="103">
        <v>45.9</v>
      </c>
      <c r="K11" s="103">
        <v>35.6</v>
      </c>
      <c r="L11" s="103">
        <v>37.7</v>
      </c>
    </row>
    <row r="12" spans="1:12" s="5" customFormat="1" ht="9" customHeight="1">
      <c r="A12" s="4" t="s">
        <v>0</v>
      </c>
      <c r="B12" s="105">
        <v>46</v>
      </c>
      <c r="C12" s="105">
        <v>33.9</v>
      </c>
      <c r="D12" s="105">
        <v>35.9</v>
      </c>
      <c r="E12" s="105"/>
      <c r="F12" s="104">
        <v>45.7</v>
      </c>
      <c r="G12" s="104">
        <v>34.3</v>
      </c>
      <c r="H12" s="105">
        <v>36.4</v>
      </c>
      <c r="I12" s="105"/>
      <c r="J12" s="104">
        <v>46</v>
      </c>
      <c r="K12" s="104">
        <v>35</v>
      </c>
      <c r="L12" s="105">
        <v>37.3</v>
      </c>
    </row>
    <row r="13" spans="1:12" s="5" customFormat="1" ht="9" customHeight="1">
      <c r="A13" s="4" t="s">
        <v>1</v>
      </c>
      <c r="B13" s="105">
        <v>44.3</v>
      </c>
      <c r="C13" s="105">
        <v>39.9</v>
      </c>
      <c r="D13" s="105">
        <v>39.8</v>
      </c>
      <c r="E13" s="105"/>
      <c r="F13" s="104">
        <v>44.8</v>
      </c>
      <c r="G13" s="104">
        <v>39.2</v>
      </c>
      <c r="H13" s="105">
        <v>40.2</v>
      </c>
      <c r="I13" s="105"/>
      <c r="J13" s="104">
        <v>45.6</v>
      </c>
      <c r="K13" s="104">
        <v>39.5</v>
      </c>
      <c r="L13" s="105">
        <v>40.7</v>
      </c>
    </row>
    <row r="14" spans="1:12" s="5" customFormat="1" ht="12" customHeight="1">
      <c r="A14" s="20"/>
      <c r="B14" s="105"/>
      <c r="C14" s="105"/>
      <c r="D14" s="105"/>
      <c r="E14" s="105"/>
      <c r="F14" s="104"/>
      <c r="G14" s="104"/>
      <c r="H14" s="104"/>
      <c r="I14" s="104"/>
      <c r="J14" s="104"/>
      <c r="K14" s="104"/>
      <c r="L14" s="104"/>
    </row>
    <row r="15" spans="1:12" s="5" customFormat="1" ht="9" customHeight="1">
      <c r="A15" s="21" t="s">
        <v>63</v>
      </c>
      <c r="B15" s="103">
        <v>50.1</v>
      </c>
      <c r="C15" s="103">
        <v>36.1</v>
      </c>
      <c r="D15" s="103">
        <v>40.2</v>
      </c>
      <c r="E15" s="103"/>
      <c r="F15" s="103">
        <v>50.2</v>
      </c>
      <c r="G15" s="103">
        <v>36.6</v>
      </c>
      <c r="H15" s="103">
        <v>40.9</v>
      </c>
      <c r="I15" s="103"/>
      <c r="J15" s="103">
        <v>50.6</v>
      </c>
      <c r="K15" s="103">
        <v>37.4</v>
      </c>
      <c r="L15" s="103">
        <v>41.8</v>
      </c>
    </row>
    <row r="16" spans="1:12" s="5" customFormat="1" ht="9" customHeight="1">
      <c r="A16" s="4" t="s">
        <v>0</v>
      </c>
      <c r="B16" s="105">
        <v>50.1</v>
      </c>
      <c r="C16" s="105">
        <v>35.6</v>
      </c>
      <c r="D16" s="105">
        <v>39.9</v>
      </c>
      <c r="E16" s="105"/>
      <c r="F16" s="105">
        <v>50.2</v>
      </c>
      <c r="G16" s="105">
        <v>36</v>
      </c>
      <c r="H16" s="105">
        <v>40.6</v>
      </c>
      <c r="I16" s="105"/>
      <c r="J16" s="105">
        <v>50.6</v>
      </c>
      <c r="K16" s="105">
        <v>36.9</v>
      </c>
      <c r="L16" s="105">
        <v>41.5</v>
      </c>
    </row>
    <row r="17" spans="1:12" s="5" customFormat="1" ht="9" customHeight="1">
      <c r="A17" s="4" t="s">
        <v>1</v>
      </c>
      <c r="B17" s="105">
        <v>49.5</v>
      </c>
      <c r="C17" s="105">
        <v>40</v>
      </c>
      <c r="D17" s="105">
        <v>42.5</v>
      </c>
      <c r="E17" s="105"/>
      <c r="F17" s="105">
        <v>49.9</v>
      </c>
      <c r="G17" s="105">
        <v>40.3</v>
      </c>
      <c r="H17" s="105">
        <v>42.9</v>
      </c>
      <c r="I17" s="105"/>
      <c r="J17" s="105">
        <v>50.7</v>
      </c>
      <c r="K17" s="105">
        <v>40.6</v>
      </c>
      <c r="L17" s="105">
        <v>43.5</v>
      </c>
    </row>
    <row r="18" spans="1:12" s="5" customFormat="1" ht="4.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s="5" customFormat="1" ht="12" customHeight="1">
      <c r="A19" s="3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="5" customFormat="1" ht="9" customHeight="1">
      <c r="A20" s="9" t="s">
        <v>17</v>
      </c>
    </row>
    <row r="21" s="5" customFormat="1" ht="9" customHeight="1">
      <c r="A21" s="106" t="s">
        <v>130</v>
      </c>
    </row>
    <row r="22" s="5" customFormat="1" ht="9" customHeight="1">
      <c r="A22" s="86"/>
    </row>
    <row r="23" s="5" customFormat="1" ht="11.25" customHeight="1">
      <c r="A23" s="10"/>
    </row>
    <row r="24" s="5" customFormat="1" ht="11.25" customHeight="1">
      <c r="A24" s="24"/>
    </row>
    <row r="25" s="5" customFormat="1" ht="11.25" customHeight="1">
      <c r="A25" s="10"/>
    </row>
    <row r="26" s="5" customFormat="1" ht="11.25" customHeight="1">
      <c r="A26" s="10"/>
    </row>
    <row r="27" s="5" customFormat="1" ht="11.25" customHeight="1"/>
    <row r="28" s="5" customFormat="1" ht="11.25" customHeight="1"/>
    <row r="29" s="5" customFormat="1" ht="11.25" customHeight="1"/>
    <row r="30" s="5" customFormat="1" ht="11.25" customHeight="1"/>
    <row r="31" s="5" customFormat="1" ht="11.25" customHeight="1"/>
    <row r="32" s="5" customFormat="1" ht="11.25" customHeight="1"/>
    <row r="33" s="5" customFormat="1" ht="11.25" customHeight="1"/>
    <row r="34" s="5" customFormat="1" ht="11.25" customHeight="1"/>
    <row r="35" s="5" customFormat="1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1.25" customHeight="1"/>
    <row r="40" s="5" customFormat="1" ht="11.25" customHeight="1"/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</sheetData>
  <mergeCells count="6"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selection activeCell="A1" sqref="A1:L1"/>
    </sheetView>
  </sheetViews>
  <sheetFormatPr defaultColWidth="9.140625" defaultRowHeight="12.75"/>
  <cols>
    <col min="1" max="1" width="14.8515625" style="11" customWidth="1"/>
    <col min="2" max="4" width="8.57421875" style="12" customWidth="1"/>
    <col min="5" max="5" width="0.71875" style="12" customWidth="1"/>
    <col min="7" max="8" width="8.57421875" style="0" customWidth="1"/>
    <col min="9" max="9" width="0.71875" style="0" customWidth="1"/>
    <col min="10" max="11" width="8.57421875" style="0" customWidth="1"/>
    <col min="12" max="12" width="9.00390625" style="0" customWidth="1"/>
    <col min="13" max="13" width="10.7109375" style="0" customWidth="1"/>
  </cols>
  <sheetData>
    <row r="1" spans="1:12" s="91" customFormat="1" ht="26.25" customHeight="1">
      <c r="A1" s="206" t="s">
        <v>195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88" customFormat="1" ht="12" customHeight="1">
      <c r="A2" s="89"/>
      <c r="B2" s="90"/>
      <c r="C2" s="90"/>
      <c r="D2" s="90"/>
      <c r="E2" s="89"/>
      <c r="F2" s="90"/>
      <c r="G2" s="90"/>
      <c r="H2" s="90"/>
      <c r="I2" s="89"/>
      <c r="J2" s="90"/>
      <c r="K2" s="90"/>
      <c r="L2" s="90"/>
    </row>
    <row r="3" spans="1:12" s="2" customFormat="1" ht="14.25" customHeight="1">
      <c r="A3" s="208" t="s">
        <v>64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16</v>
      </c>
      <c r="K3" s="216"/>
      <c r="L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s="2" customFormat="1" ht="14.25" customHeight="1">
      <c r="A5" s="209"/>
      <c r="B5" s="87" t="s">
        <v>20</v>
      </c>
      <c r="C5" s="87" t="s">
        <v>21</v>
      </c>
      <c r="D5" s="87" t="s">
        <v>2</v>
      </c>
      <c r="E5" s="87"/>
      <c r="F5" s="87" t="s">
        <v>20</v>
      </c>
      <c r="G5" s="87" t="s">
        <v>21</v>
      </c>
      <c r="H5" s="87" t="s">
        <v>2</v>
      </c>
      <c r="I5" s="87"/>
      <c r="J5" s="87" t="s">
        <v>20</v>
      </c>
      <c r="K5" s="87" t="s">
        <v>21</v>
      </c>
      <c r="L5" s="87" t="s">
        <v>2</v>
      </c>
    </row>
    <row r="6" s="2" customFormat="1" ht="4.5" customHeight="1">
      <c r="A6" s="25"/>
    </row>
    <row r="7" spans="1:12" s="2" customFormat="1" ht="9" customHeight="1">
      <c r="A7" s="207" t="s">
        <v>28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2" customFormat="1" ht="4.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s="2" customFormat="1" ht="9" customHeight="1">
      <c r="A9" s="26" t="s">
        <v>65</v>
      </c>
      <c r="B9" s="64">
        <v>28407</v>
      </c>
      <c r="C9" s="64">
        <v>93527</v>
      </c>
      <c r="D9" s="94">
        <f aca="true" t="shared" si="0" ref="D9:D15">SUM(B9:C9)</f>
        <v>121934</v>
      </c>
      <c r="E9" s="94"/>
      <c r="F9" s="64">
        <v>26789</v>
      </c>
      <c r="G9" s="64">
        <v>94079</v>
      </c>
      <c r="H9" s="94">
        <f aca="true" t="shared" si="1" ref="H9:H15">SUM(F9:G9)</f>
        <v>120868</v>
      </c>
      <c r="I9" s="94"/>
      <c r="J9" s="64">
        <v>26243</v>
      </c>
      <c r="K9" s="64">
        <v>87616</v>
      </c>
      <c r="L9" s="94">
        <f aca="true" t="shared" si="2" ref="L9:L15">SUM(J9:K9)</f>
        <v>113859</v>
      </c>
    </row>
    <row r="10" spans="1:12" s="5" customFormat="1" ht="9" customHeight="1">
      <c r="A10" s="26" t="s">
        <v>66</v>
      </c>
      <c r="B10" s="64">
        <v>123915</v>
      </c>
      <c r="C10" s="64">
        <v>450824</v>
      </c>
      <c r="D10" s="94">
        <f t="shared" si="0"/>
        <v>574739</v>
      </c>
      <c r="E10" s="94"/>
      <c r="F10" s="64">
        <v>119747</v>
      </c>
      <c r="G10" s="64">
        <v>388692</v>
      </c>
      <c r="H10" s="94">
        <f t="shared" si="1"/>
        <v>508439</v>
      </c>
      <c r="I10" s="94"/>
      <c r="J10" s="64">
        <v>115458</v>
      </c>
      <c r="K10" s="64">
        <v>324065</v>
      </c>
      <c r="L10" s="94">
        <f t="shared" si="2"/>
        <v>439523</v>
      </c>
    </row>
    <row r="11" spans="1:12" s="5" customFormat="1" ht="9" customHeight="1">
      <c r="A11" s="26" t="s">
        <v>67</v>
      </c>
      <c r="B11" s="64">
        <v>72403</v>
      </c>
      <c r="C11" s="64">
        <v>194389</v>
      </c>
      <c r="D11" s="94">
        <f t="shared" si="0"/>
        <v>266792</v>
      </c>
      <c r="E11" s="94"/>
      <c r="F11" s="64">
        <v>69026</v>
      </c>
      <c r="G11" s="64">
        <v>182306</v>
      </c>
      <c r="H11" s="94">
        <f t="shared" si="1"/>
        <v>251332</v>
      </c>
      <c r="I11" s="94"/>
      <c r="J11" s="64">
        <v>70006</v>
      </c>
      <c r="K11" s="64">
        <v>154080</v>
      </c>
      <c r="L11" s="94">
        <f t="shared" si="2"/>
        <v>224086</v>
      </c>
    </row>
    <row r="12" spans="1:12" s="5" customFormat="1" ht="9" customHeight="1">
      <c r="A12" s="26" t="s">
        <v>68</v>
      </c>
      <c r="B12" s="64">
        <v>134157</v>
      </c>
      <c r="C12" s="64">
        <v>265997</v>
      </c>
      <c r="D12" s="94">
        <f t="shared" si="0"/>
        <v>400154</v>
      </c>
      <c r="E12" s="94"/>
      <c r="F12" s="64">
        <v>143401</v>
      </c>
      <c r="G12" s="64">
        <v>256849</v>
      </c>
      <c r="H12" s="94">
        <f t="shared" si="1"/>
        <v>400250</v>
      </c>
      <c r="I12" s="94"/>
      <c r="J12" s="64">
        <v>148507</v>
      </c>
      <c r="K12" s="64">
        <v>238036</v>
      </c>
      <c r="L12" s="94">
        <f t="shared" si="2"/>
        <v>386543</v>
      </c>
    </row>
    <row r="13" spans="1:12" s="5" customFormat="1" ht="9" customHeight="1">
      <c r="A13" s="26" t="s">
        <v>69</v>
      </c>
      <c r="B13" s="64">
        <v>81787</v>
      </c>
      <c r="C13" s="64">
        <v>100316</v>
      </c>
      <c r="D13" s="94">
        <f t="shared" si="0"/>
        <v>182103</v>
      </c>
      <c r="E13" s="94"/>
      <c r="F13" s="64">
        <v>94761</v>
      </c>
      <c r="G13" s="64">
        <v>99636</v>
      </c>
      <c r="H13" s="94">
        <f t="shared" si="1"/>
        <v>194397</v>
      </c>
      <c r="I13" s="94"/>
      <c r="J13" s="64">
        <v>81306</v>
      </c>
      <c r="K13" s="64">
        <v>92688</v>
      </c>
      <c r="L13" s="94">
        <f t="shared" si="2"/>
        <v>173994</v>
      </c>
    </row>
    <row r="14" spans="1:12" s="5" customFormat="1" ht="9" customHeight="1">
      <c r="A14" s="28" t="s">
        <v>70</v>
      </c>
      <c r="B14" s="64">
        <v>27307</v>
      </c>
      <c r="C14" s="64">
        <v>34698</v>
      </c>
      <c r="D14" s="94">
        <f t="shared" si="0"/>
        <v>62005</v>
      </c>
      <c r="E14" s="94"/>
      <c r="F14" s="64">
        <v>30410</v>
      </c>
      <c r="G14" s="64">
        <v>34740</v>
      </c>
      <c r="H14" s="94">
        <f t="shared" si="1"/>
        <v>65150</v>
      </c>
      <c r="I14" s="94"/>
      <c r="J14" s="64">
        <v>28040</v>
      </c>
      <c r="K14" s="64">
        <v>32104</v>
      </c>
      <c r="L14" s="94">
        <f t="shared" si="2"/>
        <v>60144</v>
      </c>
    </row>
    <row r="15" spans="1:12" s="5" customFormat="1" ht="9" customHeight="1">
      <c r="A15" s="26" t="s">
        <v>71</v>
      </c>
      <c r="B15" s="64">
        <v>26300</v>
      </c>
      <c r="C15" s="64">
        <v>38594</v>
      </c>
      <c r="D15" s="94">
        <f t="shared" si="0"/>
        <v>64894</v>
      </c>
      <c r="E15" s="94"/>
      <c r="F15" s="64">
        <v>29837</v>
      </c>
      <c r="G15" s="64">
        <v>40321</v>
      </c>
      <c r="H15" s="94">
        <f t="shared" si="1"/>
        <v>70158</v>
      </c>
      <c r="I15" s="94"/>
      <c r="J15" s="64">
        <v>28346</v>
      </c>
      <c r="K15" s="64">
        <v>36719</v>
      </c>
      <c r="L15" s="94">
        <f t="shared" si="2"/>
        <v>65065</v>
      </c>
    </row>
    <row r="16" spans="1:12" s="5" customFormat="1" ht="9" customHeight="1">
      <c r="A16" s="70" t="s">
        <v>2</v>
      </c>
      <c r="B16" s="55">
        <f>SUM(B9:B15)</f>
        <v>494276</v>
      </c>
      <c r="C16" s="55">
        <f>SUM(C9:C15)</f>
        <v>1178345</v>
      </c>
      <c r="D16" s="55">
        <f>SUM(D9:D15)</f>
        <v>1672621</v>
      </c>
      <c r="E16" s="55"/>
      <c r="F16" s="55">
        <f>SUM(F9:F15)</f>
        <v>513971</v>
      </c>
      <c r="G16" s="55">
        <f>SUM(G9:G15)</f>
        <v>1096623</v>
      </c>
      <c r="H16" s="55">
        <f>SUM(H9:H15)</f>
        <v>1610594</v>
      </c>
      <c r="I16" s="55"/>
      <c r="J16" s="55">
        <f>SUM(J9:J15)</f>
        <v>497906</v>
      </c>
      <c r="K16" s="55">
        <f>SUM(K9:K15)</f>
        <v>965308</v>
      </c>
      <c r="L16" s="55">
        <f>SUM(L9:L15)</f>
        <v>1463214</v>
      </c>
    </row>
    <row r="17" spans="1:12" s="5" customFormat="1" ht="4.5" customHeight="1">
      <c r="A17" s="3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5" customFormat="1" ht="9" customHeight="1">
      <c r="A18" s="217" t="s">
        <v>36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s="5" customFormat="1" ht="4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s="5" customFormat="1" ht="9" customHeight="1">
      <c r="A20" s="31" t="s">
        <v>65</v>
      </c>
      <c r="B20" s="94">
        <v>1401</v>
      </c>
      <c r="C20" s="94">
        <v>2695</v>
      </c>
      <c r="D20" s="94">
        <f aca="true" t="shared" si="3" ref="D20:D26">SUM(B20:C20)</f>
        <v>4096</v>
      </c>
      <c r="E20" s="94"/>
      <c r="F20" s="94">
        <v>1513</v>
      </c>
      <c r="G20" s="94">
        <v>3069</v>
      </c>
      <c r="H20" s="94">
        <f aca="true" t="shared" si="4" ref="H20:H26">SUM(F20:G20)</f>
        <v>4582</v>
      </c>
      <c r="I20" s="94"/>
      <c r="J20" s="94">
        <v>1874</v>
      </c>
      <c r="K20" s="94">
        <v>3982</v>
      </c>
      <c r="L20" s="94">
        <f aca="true" t="shared" si="5" ref="L20:L26">SUM(J20:K20)</f>
        <v>5856</v>
      </c>
    </row>
    <row r="21" spans="1:12" s="5" customFormat="1" ht="9" customHeight="1">
      <c r="A21" s="31" t="s">
        <v>66</v>
      </c>
      <c r="B21" s="95">
        <v>12434</v>
      </c>
      <c r="C21" s="95">
        <v>28160</v>
      </c>
      <c r="D21" s="94">
        <f t="shared" si="3"/>
        <v>40594</v>
      </c>
      <c r="E21" s="94"/>
      <c r="F21" s="96">
        <v>13571</v>
      </c>
      <c r="G21" s="96">
        <v>29914</v>
      </c>
      <c r="H21" s="94">
        <f t="shared" si="4"/>
        <v>43485</v>
      </c>
      <c r="I21" s="94"/>
      <c r="J21" s="96">
        <v>16653</v>
      </c>
      <c r="K21" s="96">
        <v>36780</v>
      </c>
      <c r="L21" s="94">
        <f t="shared" si="5"/>
        <v>53433</v>
      </c>
    </row>
    <row r="22" spans="1:12" s="5" customFormat="1" ht="9" customHeight="1">
      <c r="A22" s="31" t="s">
        <v>67</v>
      </c>
      <c r="B22" s="95">
        <v>10583</v>
      </c>
      <c r="C22" s="95">
        <v>28488</v>
      </c>
      <c r="D22" s="94">
        <f t="shared" si="3"/>
        <v>39071</v>
      </c>
      <c r="E22" s="94"/>
      <c r="F22" s="96">
        <v>11428</v>
      </c>
      <c r="G22" s="96">
        <v>29080</v>
      </c>
      <c r="H22" s="94">
        <f t="shared" si="4"/>
        <v>40508</v>
      </c>
      <c r="I22" s="94"/>
      <c r="J22" s="96">
        <v>13273</v>
      </c>
      <c r="K22" s="96">
        <v>32232</v>
      </c>
      <c r="L22" s="94">
        <f t="shared" si="5"/>
        <v>45505</v>
      </c>
    </row>
    <row r="23" spans="1:12" s="5" customFormat="1" ht="9" customHeight="1">
      <c r="A23" s="31" t="s">
        <v>68</v>
      </c>
      <c r="B23" s="95">
        <v>17720</v>
      </c>
      <c r="C23" s="95">
        <v>57418</v>
      </c>
      <c r="D23" s="94">
        <f t="shared" si="3"/>
        <v>75138</v>
      </c>
      <c r="E23" s="94"/>
      <c r="F23" s="96">
        <v>20304</v>
      </c>
      <c r="G23" s="96">
        <v>58869</v>
      </c>
      <c r="H23" s="94">
        <f t="shared" si="4"/>
        <v>79173</v>
      </c>
      <c r="I23" s="94"/>
      <c r="J23" s="96">
        <v>21647</v>
      </c>
      <c r="K23" s="96">
        <v>56617</v>
      </c>
      <c r="L23" s="94">
        <f t="shared" si="5"/>
        <v>78264</v>
      </c>
    </row>
    <row r="24" spans="1:12" s="5" customFormat="1" ht="9" customHeight="1">
      <c r="A24" s="31" t="s">
        <v>69</v>
      </c>
      <c r="B24" s="95">
        <v>10098</v>
      </c>
      <c r="C24" s="95">
        <v>33059</v>
      </c>
      <c r="D24" s="94">
        <f t="shared" si="3"/>
        <v>43157</v>
      </c>
      <c r="E24" s="94"/>
      <c r="F24" s="96">
        <v>10945</v>
      </c>
      <c r="G24" s="96">
        <v>32847</v>
      </c>
      <c r="H24" s="94">
        <f t="shared" si="4"/>
        <v>43792</v>
      </c>
      <c r="I24" s="94"/>
      <c r="J24" s="96">
        <v>9861</v>
      </c>
      <c r="K24" s="96">
        <v>28035</v>
      </c>
      <c r="L24" s="94">
        <f t="shared" si="5"/>
        <v>37896</v>
      </c>
    </row>
    <row r="25" spans="1:12" s="5" customFormat="1" ht="9" customHeight="1">
      <c r="A25" s="32" t="s">
        <v>70</v>
      </c>
      <c r="B25" s="95">
        <v>3344</v>
      </c>
      <c r="C25" s="95">
        <v>9103</v>
      </c>
      <c r="D25" s="94">
        <f t="shared" si="3"/>
        <v>12447</v>
      </c>
      <c r="E25" s="94"/>
      <c r="F25" s="96">
        <v>3528</v>
      </c>
      <c r="G25" s="96">
        <v>9327</v>
      </c>
      <c r="H25" s="94">
        <f t="shared" si="4"/>
        <v>12855</v>
      </c>
      <c r="I25" s="94"/>
      <c r="J25" s="96">
        <v>2832</v>
      </c>
      <c r="K25" s="96">
        <v>7350</v>
      </c>
      <c r="L25" s="94">
        <f t="shared" si="5"/>
        <v>10182</v>
      </c>
    </row>
    <row r="26" spans="1:12" s="5" customFormat="1" ht="9" customHeight="1">
      <c r="A26" s="31" t="s">
        <v>71</v>
      </c>
      <c r="B26" s="95">
        <v>2660</v>
      </c>
      <c r="C26" s="95">
        <v>5408</v>
      </c>
      <c r="D26" s="94">
        <f t="shared" si="3"/>
        <v>8068</v>
      </c>
      <c r="E26" s="94"/>
      <c r="F26" s="96">
        <v>2999</v>
      </c>
      <c r="G26" s="96">
        <v>5732</v>
      </c>
      <c r="H26" s="94">
        <f t="shared" si="4"/>
        <v>8731</v>
      </c>
      <c r="I26" s="94"/>
      <c r="J26" s="96">
        <v>2088</v>
      </c>
      <c r="K26" s="96">
        <v>3787</v>
      </c>
      <c r="L26" s="94">
        <f t="shared" si="5"/>
        <v>5875</v>
      </c>
    </row>
    <row r="27" spans="1:12" s="5" customFormat="1" ht="9" customHeight="1">
      <c r="A27" s="97" t="s">
        <v>2</v>
      </c>
      <c r="B27" s="55">
        <f>SUM(B20:B26)</f>
        <v>58240</v>
      </c>
      <c r="C27" s="55">
        <f>SUM(C20:C26)</f>
        <v>164331</v>
      </c>
      <c r="D27" s="55">
        <f>SUM(D20:D26)</f>
        <v>222571</v>
      </c>
      <c r="E27" s="55"/>
      <c r="F27" s="55">
        <f>SUM(F20:F26)</f>
        <v>64288</v>
      </c>
      <c r="G27" s="55">
        <f>SUM(G20:G26)</f>
        <v>168838</v>
      </c>
      <c r="H27" s="55">
        <f>SUM(H20:H26)</f>
        <v>233126</v>
      </c>
      <c r="I27" s="55"/>
      <c r="J27" s="55">
        <f>SUM(J20:J26)</f>
        <v>68228</v>
      </c>
      <c r="K27" s="55">
        <f>SUM(K20:K26)</f>
        <v>168783</v>
      </c>
      <c r="L27" s="55">
        <f>SUM(L20:L26)</f>
        <v>237011</v>
      </c>
    </row>
    <row r="28" spans="1:12" s="5" customFormat="1" ht="4.5" customHeight="1">
      <c r="A28" s="33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s="5" customFormat="1" ht="9" customHeight="1">
      <c r="A29" s="217" t="s">
        <v>37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2" s="5" customFormat="1" ht="4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s="5" customFormat="1" ht="9" customHeight="1">
      <c r="A31" s="26" t="s">
        <v>65</v>
      </c>
      <c r="B31" s="94">
        <f aca="true" t="shared" si="6" ref="B31:D38">+B9+B20</f>
        <v>29808</v>
      </c>
      <c r="C31" s="94">
        <f t="shared" si="6"/>
        <v>96222</v>
      </c>
      <c r="D31" s="94">
        <f t="shared" si="6"/>
        <v>126030</v>
      </c>
      <c r="E31" s="94"/>
      <c r="F31" s="94">
        <f aca="true" t="shared" si="7" ref="F31:H38">+F9+F20</f>
        <v>28302</v>
      </c>
      <c r="G31" s="94">
        <f t="shared" si="7"/>
        <v>97148</v>
      </c>
      <c r="H31" s="94">
        <f t="shared" si="7"/>
        <v>125450</v>
      </c>
      <c r="I31" s="94"/>
      <c r="J31" s="94">
        <f aca="true" t="shared" si="8" ref="J31:L38">+J9+J20</f>
        <v>28117</v>
      </c>
      <c r="K31" s="94">
        <f t="shared" si="8"/>
        <v>91598</v>
      </c>
      <c r="L31" s="94">
        <f t="shared" si="8"/>
        <v>119715</v>
      </c>
    </row>
    <row r="32" spans="1:12" s="5" customFormat="1" ht="9" customHeight="1">
      <c r="A32" s="26" t="s">
        <v>66</v>
      </c>
      <c r="B32" s="94">
        <f t="shared" si="6"/>
        <v>136349</v>
      </c>
      <c r="C32" s="94">
        <f t="shared" si="6"/>
        <v>478984</v>
      </c>
      <c r="D32" s="94">
        <f t="shared" si="6"/>
        <v>615333</v>
      </c>
      <c r="E32" s="94"/>
      <c r="F32" s="94">
        <f t="shared" si="7"/>
        <v>133318</v>
      </c>
      <c r="G32" s="94">
        <f t="shared" si="7"/>
        <v>418606</v>
      </c>
      <c r="H32" s="94">
        <f t="shared" si="7"/>
        <v>551924</v>
      </c>
      <c r="I32" s="94"/>
      <c r="J32" s="94">
        <f t="shared" si="8"/>
        <v>132111</v>
      </c>
      <c r="K32" s="94">
        <f t="shared" si="8"/>
        <v>360845</v>
      </c>
      <c r="L32" s="94">
        <f t="shared" si="8"/>
        <v>492956</v>
      </c>
    </row>
    <row r="33" spans="1:12" s="5" customFormat="1" ht="9" customHeight="1">
      <c r="A33" s="26" t="s">
        <v>67</v>
      </c>
      <c r="B33" s="94">
        <f t="shared" si="6"/>
        <v>82986</v>
      </c>
      <c r="C33" s="94">
        <f t="shared" si="6"/>
        <v>222877</v>
      </c>
      <c r="D33" s="94">
        <f t="shared" si="6"/>
        <v>305863</v>
      </c>
      <c r="E33" s="94"/>
      <c r="F33" s="94">
        <f t="shared" si="7"/>
        <v>80454</v>
      </c>
      <c r="G33" s="94">
        <f t="shared" si="7"/>
        <v>211386</v>
      </c>
      <c r="H33" s="94">
        <f t="shared" si="7"/>
        <v>291840</v>
      </c>
      <c r="I33" s="94"/>
      <c r="J33" s="94">
        <f t="shared" si="8"/>
        <v>83279</v>
      </c>
      <c r="K33" s="94">
        <f t="shared" si="8"/>
        <v>186312</v>
      </c>
      <c r="L33" s="94">
        <f t="shared" si="8"/>
        <v>269591</v>
      </c>
    </row>
    <row r="34" spans="1:12" s="5" customFormat="1" ht="9" customHeight="1">
      <c r="A34" s="26" t="s">
        <v>68</v>
      </c>
      <c r="B34" s="94">
        <f t="shared" si="6"/>
        <v>151877</v>
      </c>
      <c r="C34" s="94">
        <f t="shared" si="6"/>
        <v>323415</v>
      </c>
      <c r="D34" s="94">
        <f t="shared" si="6"/>
        <v>475292</v>
      </c>
      <c r="E34" s="94"/>
      <c r="F34" s="94">
        <f t="shared" si="7"/>
        <v>163705</v>
      </c>
      <c r="G34" s="94">
        <f t="shared" si="7"/>
        <v>315718</v>
      </c>
      <c r="H34" s="94">
        <f t="shared" si="7"/>
        <v>479423</v>
      </c>
      <c r="I34" s="94"/>
      <c r="J34" s="94">
        <f t="shared" si="8"/>
        <v>170154</v>
      </c>
      <c r="K34" s="94">
        <f t="shared" si="8"/>
        <v>294653</v>
      </c>
      <c r="L34" s="94">
        <f t="shared" si="8"/>
        <v>464807</v>
      </c>
    </row>
    <row r="35" spans="1:12" s="5" customFormat="1" ht="9" customHeight="1">
      <c r="A35" s="26" t="s">
        <v>69</v>
      </c>
      <c r="B35" s="94">
        <f t="shared" si="6"/>
        <v>91885</v>
      </c>
      <c r="C35" s="94">
        <f t="shared" si="6"/>
        <v>133375</v>
      </c>
      <c r="D35" s="94">
        <f t="shared" si="6"/>
        <v>225260</v>
      </c>
      <c r="E35" s="94"/>
      <c r="F35" s="94">
        <f t="shared" si="7"/>
        <v>105706</v>
      </c>
      <c r="G35" s="94">
        <f t="shared" si="7"/>
        <v>132483</v>
      </c>
      <c r="H35" s="94">
        <f t="shared" si="7"/>
        <v>238189</v>
      </c>
      <c r="I35" s="94"/>
      <c r="J35" s="94">
        <f t="shared" si="8"/>
        <v>91167</v>
      </c>
      <c r="K35" s="94">
        <f t="shared" si="8"/>
        <v>120723</v>
      </c>
      <c r="L35" s="94">
        <f t="shared" si="8"/>
        <v>211890</v>
      </c>
    </row>
    <row r="36" spans="1:12" s="5" customFormat="1" ht="9" customHeight="1">
      <c r="A36" s="28" t="s">
        <v>70</v>
      </c>
      <c r="B36" s="94">
        <f t="shared" si="6"/>
        <v>30651</v>
      </c>
      <c r="C36" s="94">
        <f t="shared" si="6"/>
        <v>43801</v>
      </c>
      <c r="D36" s="94">
        <f t="shared" si="6"/>
        <v>74452</v>
      </c>
      <c r="E36" s="94"/>
      <c r="F36" s="94">
        <f t="shared" si="7"/>
        <v>33938</v>
      </c>
      <c r="G36" s="94">
        <f t="shared" si="7"/>
        <v>44067</v>
      </c>
      <c r="H36" s="94">
        <f t="shared" si="7"/>
        <v>78005</v>
      </c>
      <c r="I36" s="94"/>
      <c r="J36" s="94">
        <f t="shared" si="8"/>
        <v>30872</v>
      </c>
      <c r="K36" s="94">
        <f t="shared" si="8"/>
        <v>39454</v>
      </c>
      <c r="L36" s="94">
        <f t="shared" si="8"/>
        <v>70326</v>
      </c>
    </row>
    <row r="37" spans="1:12" s="5" customFormat="1" ht="9" customHeight="1">
      <c r="A37" s="26" t="s">
        <v>71</v>
      </c>
      <c r="B37" s="94">
        <f t="shared" si="6"/>
        <v>28960</v>
      </c>
      <c r="C37" s="94">
        <f t="shared" si="6"/>
        <v>44002</v>
      </c>
      <c r="D37" s="94">
        <f t="shared" si="6"/>
        <v>72962</v>
      </c>
      <c r="E37" s="94"/>
      <c r="F37" s="94">
        <f t="shared" si="7"/>
        <v>32836</v>
      </c>
      <c r="G37" s="94">
        <f t="shared" si="7"/>
        <v>46053</v>
      </c>
      <c r="H37" s="94">
        <f t="shared" si="7"/>
        <v>78889</v>
      </c>
      <c r="I37" s="94"/>
      <c r="J37" s="94">
        <f t="shared" si="8"/>
        <v>30434</v>
      </c>
      <c r="K37" s="94">
        <f t="shared" si="8"/>
        <v>40506</v>
      </c>
      <c r="L37" s="94">
        <f t="shared" si="8"/>
        <v>70940</v>
      </c>
    </row>
    <row r="38" spans="1:12" s="5" customFormat="1" ht="9" customHeight="1">
      <c r="A38" s="70" t="s">
        <v>2</v>
      </c>
      <c r="B38" s="16">
        <f t="shared" si="6"/>
        <v>552516</v>
      </c>
      <c r="C38" s="16">
        <f t="shared" si="6"/>
        <v>1342676</v>
      </c>
      <c r="D38" s="16">
        <f t="shared" si="6"/>
        <v>1895192</v>
      </c>
      <c r="E38" s="16"/>
      <c r="F38" s="16">
        <f t="shared" si="7"/>
        <v>578259</v>
      </c>
      <c r="G38" s="16">
        <f t="shared" si="7"/>
        <v>1265461</v>
      </c>
      <c r="H38" s="16">
        <f t="shared" si="7"/>
        <v>1843720</v>
      </c>
      <c r="I38" s="16"/>
      <c r="J38" s="16">
        <f t="shared" si="8"/>
        <v>566134</v>
      </c>
      <c r="K38" s="16">
        <f t="shared" si="8"/>
        <v>1134091</v>
      </c>
      <c r="L38" s="16">
        <f t="shared" si="8"/>
        <v>1700225</v>
      </c>
    </row>
    <row r="39" spans="1:12" s="5" customFormat="1" ht="4.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5" customFormat="1" ht="12" customHeight="1">
      <c r="A40" s="3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5" customFormat="1" ht="11.25" customHeight="1">
      <c r="A41" s="9" t="s">
        <v>17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="5" customFormat="1" ht="11.25" customHeight="1">
      <c r="A42" s="86" t="s">
        <v>128</v>
      </c>
    </row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pans="3:12" ht="11.25" customHeight="1">
      <c r="C47" s="5"/>
      <c r="F47" s="5"/>
      <c r="I47" s="5"/>
      <c r="J47" s="5"/>
      <c r="K47" s="5"/>
      <c r="L47" s="5"/>
    </row>
    <row r="48" spans="3:12" ht="11.25" customHeight="1">
      <c r="C48" s="5"/>
      <c r="F48" s="5"/>
      <c r="I48" s="5"/>
      <c r="J48" s="5"/>
      <c r="K48" s="5"/>
      <c r="L48" s="5"/>
    </row>
    <row r="49" spans="3:12" ht="11.25" customHeight="1">
      <c r="C49" s="5"/>
      <c r="F49" s="5"/>
      <c r="I49" s="5"/>
      <c r="J49" s="5"/>
      <c r="K49" s="5"/>
      <c r="L49" s="5"/>
    </row>
    <row r="50" spans="3:12" ht="11.25" customHeight="1">
      <c r="C50" s="5"/>
      <c r="F50" s="5"/>
      <c r="I50" s="5"/>
      <c r="J50" s="5"/>
      <c r="K50" s="5"/>
      <c r="L50" s="5"/>
    </row>
    <row r="51" spans="1:12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1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1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8">
    <mergeCell ref="A1:L1"/>
    <mergeCell ref="A7:L7"/>
    <mergeCell ref="A18:L18"/>
    <mergeCell ref="A29:L29"/>
    <mergeCell ref="A3:A5"/>
    <mergeCell ref="B3:D3"/>
    <mergeCell ref="F3:H3"/>
    <mergeCell ref="J3:L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:L1"/>
    </sheetView>
  </sheetViews>
  <sheetFormatPr defaultColWidth="9.140625" defaultRowHeight="12.75"/>
  <cols>
    <col min="1" max="1" width="25.421875" style="11" customWidth="1"/>
    <col min="2" max="4" width="9.140625" style="12" customWidth="1"/>
    <col min="5" max="5" width="0.71875" style="12" customWidth="1"/>
    <col min="9" max="9" width="0.71875" style="0" customWidth="1"/>
  </cols>
  <sheetData>
    <row r="1" spans="1:12" ht="25.5" customHeight="1">
      <c r="A1" s="212" t="s">
        <v>196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" customFormat="1" ht="21" customHeight="1">
      <c r="A3" s="208" t="s">
        <v>72</v>
      </c>
      <c r="B3" s="216">
        <v>2007</v>
      </c>
      <c r="C3" s="216"/>
      <c r="D3" s="216"/>
      <c r="E3" s="13"/>
      <c r="F3" s="216">
        <v>2008</v>
      </c>
      <c r="G3" s="216"/>
      <c r="H3" s="216"/>
      <c r="I3" s="13"/>
      <c r="J3" s="216" t="s">
        <v>16</v>
      </c>
      <c r="K3" s="216"/>
      <c r="L3" s="216"/>
    </row>
    <row r="4" spans="1:12" s="2" customFormat="1" ht="4.5" customHeight="1">
      <c r="A4" s="215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3"/>
    </row>
    <row r="5" spans="1:12" s="2" customFormat="1" ht="15.75" customHeight="1">
      <c r="A5" s="209"/>
      <c r="B5" s="87" t="s">
        <v>20</v>
      </c>
      <c r="C5" s="87" t="s">
        <v>21</v>
      </c>
      <c r="D5" s="87" t="s">
        <v>2</v>
      </c>
      <c r="E5" s="87"/>
      <c r="F5" s="87" t="s">
        <v>20</v>
      </c>
      <c r="G5" s="87" t="s">
        <v>21</v>
      </c>
      <c r="H5" s="87" t="s">
        <v>2</v>
      </c>
      <c r="I5" s="87"/>
      <c r="J5" s="87" t="s">
        <v>20</v>
      </c>
      <c r="K5" s="87" t="s">
        <v>21</v>
      </c>
      <c r="L5" s="87" t="s">
        <v>2</v>
      </c>
    </row>
    <row r="6" spans="1:12" s="2" customFormat="1" ht="12" customHeight="1">
      <c r="A6" s="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17" customFormat="1" ht="9" customHeight="1">
      <c r="A7" s="15" t="s">
        <v>0</v>
      </c>
      <c r="B7" s="16">
        <v>20060</v>
      </c>
      <c r="C7" s="16">
        <v>13340</v>
      </c>
      <c r="D7" s="16">
        <v>15320</v>
      </c>
      <c r="E7" s="16"/>
      <c r="F7" s="16">
        <v>21610</v>
      </c>
      <c r="G7" s="16">
        <v>14190</v>
      </c>
      <c r="H7" s="16">
        <v>16560</v>
      </c>
      <c r="I7" s="16"/>
      <c r="J7" s="16">
        <v>21400</v>
      </c>
      <c r="K7" s="16">
        <v>14790</v>
      </c>
      <c r="L7" s="16">
        <v>17040</v>
      </c>
    </row>
    <row r="8" spans="1:12" s="5" customFormat="1" ht="9" customHeight="1">
      <c r="A8" s="4" t="s">
        <v>22</v>
      </c>
      <c r="B8" s="18">
        <v>21709.79912088604</v>
      </c>
      <c r="C8" s="18">
        <v>18510</v>
      </c>
      <c r="D8" s="19">
        <v>19780</v>
      </c>
      <c r="E8" s="19"/>
      <c r="F8" s="18">
        <v>23160</v>
      </c>
      <c r="G8" s="18">
        <v>19700</v>
      </c>
      <c r="H8" s="19">
        <v>21150</v>
      </c>
      <c r="I8" s="19"/>
      <c r="J8" s="19">
        <v>23200</v>
      </c>
      <c r="K8" s="19">
        <v>20360.07407173164</v>
      </c>
      <c r="L8" s="19">
        <v>21600</v>
      </c>
    </row>
    <row r="9" spans="1:12" s="5" customFormat="1" ht="9" customHeight="1">
      <c r="A9" s="4" t="s">
        <v>23</v>
      </c>
      <c r="B9" s="18">
        <v>15040</v>
      </c>
      <c r="C9" s="18">
        <v>8530</v>
      </c>
      <c r="D9" s="19">
        <v>9620</v>
      </c>
      <c r="E9" s="19"/>
      <c r="F9" s="18">
        <v>17060</v>
      </c>
      <c r="G9" s="18">
        <v>9030</v>
      </c>
      <c r="H9" s="19">
        <v>10530</v>
      </c>
      <c r="I9" s="19"/>
      <c r="J9" s="19">
        <v>16160</v>
      </c>
      <c r="K9" s="19">
        <v>9350.286517571943</v>
      </c>
      <c r="L9" s="19">
        <v>10760</v>
      </c>
    </row>
    <row r="10" spans="1:12" s="5" customFormat="1" ht="12" customHeight="1">
      <c r="A10" s="20"/>
      <c r="B10" s="19"/>
      <c r="C10" s="19"/>
      <c r="D10" s="19"/>
      <c r="E10" s="19"/>
      <c r="F10" s="18"/>
      <c r="G10" s="18"/>
      <c r="H10" s="18"/>
      <c r="I10" s="18"/>
      <c r="J10" s="18"/>
      <c r="K10" s="18"/>
      <c r="L10" s="18"/>
    </row>
    <row r="11" spans="1:12" s="5" customFormat="1" ht="9" customHeight="1">
      <c r="A11" s="21" t="s">
        <v>1</v>
      </c>
      <c r="B11" s="16">
        <v>20540</v>
      </c>
      <c r="C11" s="16">
        <v>20690</v>
      </c>
      <c r="D11" s="16">
        <v>20649.536077115823</v>
      </c>
      <c r="E11" s="16"/>
      <c r="F11" s="16">
        <v>20600</v>
      </c>
      <c r="G11" s="16">
        <v>20540</v>
      </c>
      <c r="H11" s="16">
        <v>20590.247699913354</v>
      </c>
      <c r="I11" s="16"/>
      <c r="J11" s="16">
        <v>17530</v>
      </c>
      <c r="K11" s="16">
        <v>17810</v>
      </c>
      <c r="L11" s="16">
        <v>17730</v>
      </c>
    </row>
    <row r="12" spans="1:12" s="5" customFormat="1" ht="9" customHeight="1">
      <c r="A12" s="4" t="s">
        <v>22</v>
      </c>
      <c r="B12" s="19">
        <v>22280</v>
      </c>
      <c r="C12" s="19">
        <v>23570</v>
      </c>
      <c r="D12" s="19">
        <v>23160</v>
      </c>
      <c r="E12" s="19"/>
      <c r="F12" s="18">
        <v>22350</v>
      </c>
      <c r="G12" s="18">
        <v>23560</v>
      </c>
      <c r="H12" s="19">
        <v>23160</v>
      </c>
      <c r="I12" s="19"/>
      <c r="J12" s="18">
        <v>19080</v>
      </c>
      <c r="K12" s="18">
        <v>20400</v>
      </c>
      <c r="L12" s="19">
        <v>19940</v>
      </c>
    </row>
    <row r="13" spans="1:12" s="5" customFormat="1" ht="9" customHeight="1">
      <c r="A13" s="4" t="s">
        <v>23</v>
      </c>
      <c r="B13" s="19">
        <v>15010</v>
      </c>
      <c r="C13" s="19">
        <v>16650</v>
      </c>
      <c r="D13" s="19">
        <v>16370</v>
      </c>
      <c r="E13" s="19"/>
      <c r="F13" s="18">
        <v>15290</v>
      </c>
      <c r="G13" s="18">
        <v>16560</v>
      </c>
      <c r="H13" s="19">
        <v>16330</v>
      </c>
      <c r="I13" s="19"/>
      <c r="J13" s="18">
        <v>12890</v>
      </c>
      <c r="K13" s="18">
        <v>14410</v>
      </c>
      <c r="L13" s="19">
        <v>14120</v>
      </c>
    </row>
    <row r="14" spans="1:12" s="5" customFormat="1" ht="12" customHeight="1">
      <c r="A14" s="20"/>
      <c r="B14" s="19"/>
      <c r="C14" s="19"/>
      <c r="D14" s="19"/>
      <c r="E14" s="19"/>
      <c r="F14" s="18"/>
      <c r="G14" s="18"/>
      <c r="H14" s="18"/>
      <c r="I14" s="18"/>
      <c r="J14" s="18"/>
      <c r="K14" s="18"/>
      <c r="L14" s="18"/>
    </row>
    <row r="15" spans="1:12" s="5" customFormat="1" ht="9" customHeight="1">
      <c r="A15" s="21" t="s">
        <v>24</v>
      </c>
      <c r="B15" s="16">
        <v>20110</v>
      </c>
      <c r="C15" s="16">
        <v>14240</v>
      </c>
      <c r="D15" s="16">
        <v>15950</v>
      </c>
      <c r="E15" s="16"/>
      <c r="F15" s="16">
        <v>21500</v>
      </c>
      <c r="G15" s="16">
        <v>15040</v>
      </c>
      <c r="H15" s="16">
        <v>17070</v>
      </c>
      <c r="I15" s="16"/>
      <c r="J15" s="16">
        <v>20940</v>
      </c>
      <c r="K15" s="16">
        <v>15240</v>
      </c>
      <c r="L15" s="16">
        <v>17130</v>
      </c>
    </row>
    <row r="16" spans="1:12" s="5" customFormat="1" ht="9" customHeight="1">
      <c r="A16" s="4" t="s">
        <v>22</v>
      </c>
      <c r="B16" s="19">
        <v>21770</v>
      </c>
      <c r="C16" s="19">
        <v>19240</v>
      </c>
      <c r="D16" s="19">
        <v>20220</v>
      </c>
      <c r="E16" s="19"/>
      <c r="F16" s="19">
        <v>23070</v>
      </c>
      <c r="G16" s="19">
        <v>20300</v>
      </c>
      <c r="H16" s="19">
        <v>21430</v>
      </c>
      <c r="I16" s="19"/>
      <c r="J16" s="19">
        <v>22700</v>
      </c>
      <c r="K16" s="19">
        <v>20370</v>
      </c>
      <c r="L16" s="19">
        <v>21360</v>
      </c>
    </row>
    <row r="17" spans="1:12" s="5" customFormat="1" ht="9" customHeight="1">
      <c r="A17" s="4" t="s">
        <v>23</v>
      </c>
      <c r="B17" s="19">
        <v>15040</v>
      </c>
      <c r="C17" s="19">
        <v>9350</v>
      </c>
      <c r="D17" s="19">
        <v>10300</v>
      </c>
      <c r="E17" s="19"/>
      <c r="F17" s="19">
        <v>16870</v>
      </c>
      <c r="G17" s="19">
        <v>9870</v>
      </c>
      <c r="H17" s="19">
        <v>11180</v>
      </c>
      <c r="I17" s="19"/>
      <c r="J17" s="19">
        <v>15780</v>
      </c>
      <c r="K17" s="19">
        <v>10010</v>
      </c>
      <c r="L17" s="19">
        <v>11190</v>
      </c>
    </row>
    <row r="18" spans="1:12" s="5" customFormat="1" ht="4.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s="5" customFormat="1" ht="12" customHeight="1">
      <c r="A19" s="3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5" customFormat="1" ht="20.25" customHeight="1">
      <c r="A20" s="222" t="s">
        <v>73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s="5" customFormat="1" ht="9" customHeight="1">
      <c r="A21" s="106" t="s">
        <v>128</v>
      </c>
    </row>
    <row r="22" s="5" customFormat="1" ht="9" customHeight="1">
      <c r="A22" s="86"/>
    </row>
    <row r="23" s="5" customFormat="1" ht="11.25" customHeight="1">
      <c r="A23" s="10"/>
    </row>
    <row r="24" s="5" customFormat="1" ht="11.25" customHeight="1">
      <c r="A24" s="24"/>
    </row>
    <row r="25" s="5" customFormat="1" ht="11.25" customHeight="1">
      <c r="A25" s="10"/>
    </row>
    <row r="26" s="5" customFormat="1" ht="11.25" customHeight="1">
      <c r="A26" s="10"/>
    </row>
    <row r="27" s="5" customFormat="1" ht="11.25" customHeight="1"/>
    <row r="28" s="5" customFormat="1" ht="11.25" customHeight="1"/>
    <row r="29" s="5" customFormat="1" ht="11.25" customHeight="1"/>
    <row r="30" s="5" customFormat="1" ht="11.25" customHeight="1"/>
    <row r="31" s="5" customFormat="1" ht="11.25" customHeight="1"/>
    <row r="32" s="5" customFormat="1" ht="11.25" customHeight="1"/>
    <row r="33" s="5" customFormat="1" ht="11.25" customHeight="1"/>
    <row r="34" s="5" customFormat="1" ht="11.25" customHeight="1"/>
    <row r="35" s="5" customFormat="1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1.25" customHeight="1"/>
    <row r="40" s="5" customFormat="1" ht="11.25" customHeight="1"/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</sheetData>
  <mergeCells count="7">
    <mergeCell ref="A20:L20"/>
    <mergeCell ref="A1:L1"/>
    <mergeCell ref="A2:L2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2010-12-14T12:36:40Z</cp:lastPrinted>
  <dcterms:created xsi:type="dcterms:W3CDTF">2010-12-03T11:53:13Z</dcterms:created>
  <dcterms:modified xsi:type="dcterms:W3CDTF">2010-12-17T11:34:22Z</dcterms:modified>
  <cp:category/>
  <cp:version/>
  <cp:contentType/>
  <cp:contentStatus/>
</cp:coreProperties>
</file>