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91" windowWidth="9615" windowHeight="5805" activeTab="7"/>
  </bookViews>
  <sheets>
    <sheet name="tav1.1" sheetId="1" r:id="rId1"/>
    <sheet name="tav1.3" sheetId="2" r:id="rId2"/>
    <sheet name="tav1.5" sheetId="3" r:id="rId3"/>
    <sheet name="tav1.8" sheetId="4" r:id="rId4"/>
    <sheet name="tav1.10" sheetId="5" r:id="rId5"/>
    <sheet name="tav1.11" sheetId="6" r:id="rId6"/>
    <sheet name="tav1.12" sheetId="7" r:id="rId7"/>
    <sheet name="tav1.15" sheetId="8" r:id="rId8"/>
  </sheets>
  <definedNames>
    <definedName name="_xlnm.Print_Area" localSheetId="4">'tav1.10'!$A$1:$J$32</definedName>
    <definedName name="_xlnm.Print_Area" localSheetId="6">'tav1.12'!$A$1:$J$63</definedName>
    <definedName name="_xlnm.Print_Area" localSheetId="1">'tav1.3'!$A$1:$H$50</definedName>
    <definedName name="_xlnm.Print_Area" localSheetId="2">'tav1.5'!$A$1:$I$43</definedName>
  </definedNames>
  <calcPr fullCalcOnLoad="1"/>
</workbook>
</file>

<file path=xl/sharedStrings.xml><?xml version="1.0" encoding="utf-8"?>
<sst xmlns="http://schemas.openxmlformats.org/spreadsheetml/2006/main" count="266" uniqueCount="187">
  <si>
    <t xml:space="preserve">Tavola 1.1 - </t>
  </si>
  <si>
    <t xml:space="preserve"> </t>
  </si>
  <si>
    <t>PRIMO GRADO</t>
  </si>
  <si>
    <t>Uffici del giudice di pace</t>
  </si>
  <si>
    <t>-</t>
  </si>
  <si>
    <t>Tribunali</t>
  </si>
  <si>
    <t>Corti di appello</t>
  </si>
  <si>
    <t>GRADO DI APPELLO E DI CASSAZIONE</t>
  </si>
  <si>
    <t xml:space="preserve">Tavola 1.2 - </t>
  </si>
  <si>
    <t xml:space="preserve">                      </t>
  </si>
  <si>
    <t>Lavoro</t>
  </si>
  <si>
    <t>Previdenza e assistenza</t>
  </si>
  <si>
    <t>Totale</t>
  </si>
  <si>
    <t>GRADO DI APPELLO</t>
  </si>
  <si>
    <t>OGGETTO</t>
  </si>
  <si>
    <t>UFFICI DEL GIUDICE DI PACE</t>
  </si>
  <si>
    <t>Procedimenti speciali</t>
  </si>
  <si>
    <t>Procedimenti di conciliazione in sede non contenziosa</t>
  </si>
  <si>
    <t>Tutele</t>
  </si>
  <si>
    <t>Curatele</t>
  </si>
  <si>
    <t>TRIBUNALI</t>
  </si>
  <si>
    <t>TRIBUNALE PER I MINORENNI</t>
  </si>
  <si>
    <t>Procedimenti di adottabilità</t>
  </si>
  <si>
    <t>Domande di idoneità all'adozione di minori stranieri</t>
  </si>
  <si>
    <t>Interventi sulla potestà dei genitori</t>
  </si>
  <si>
    <t>Ammissioni al matrimonio</t>
  </si>
  <si>
    <t xml:space="preserve">                    </t>
  </si>
  <si>
    <t>Rilascio per inadempimento del conduttore</t>
  </si>
  <si>
    <t>Rilascio per finita locazione</t>
  </si>
  <si>
    <t>Altre controversie</t>
  </si>
  <si>
    <t>PROCEDIMENTI SOPRAVVENUTI</t>
  </si>
  <si>
    <t>PROCEDIMENTI ESAURITI CON ACCOGLIMENTO</t>
  </si>
  <si>
    <t>UFFICI DEL  GIUDICE DI PACE</t>
  </si>
  <si>
    <t>Decreti ingiuntivi</t>
  </si>
  <si>
    <t>Sequestri</t>
  </si>
  <si>
    <t>Pignoramenti mobiliari</t>
  </si>
  <si>
    <t>Procedimenti esecutivi immobiliari</t>
  </si>
  <si>
    <t>Procedimenti esecutivi mobiliari</t>
  </si>
  <si>
    <t xml:space="preserve">Procedimenti fallimentari  (istanze)                         </t>
  </si>
  <si>
    <t>TIPO DI PROVVEDIMENTO</t>
  </si>
  <si>
    <t>Vendite giudiziarie</t>
  </si>
  <si>
    <t>Altri provvedimenti</t>
  </si>
  <si>
    <t>ANNI</t>
  </si>
  <si>
    <t xml:space="preserve">Totale
</t>
  </si>
  <si>
    <t>TOTALE</t>
  </si>
  <si>
    <t>N.</t>
  </si>
  <si>
    <t>SOCIETA'</t>
  </si>
  <si>
    <t>Sopravvenuti</t>
  </si>
  <si>
    <t>Esauriti</t>
  </si>
  <si>
    <t>Pendenti a fine anno</t>
  </si>
  <si>
    <t>Corte di cassazione (d)</t>
  </si>
  <si>
    <t>Natura delle controversie</t>
  </si>
  <si>
    <t xml:space="preserve">Procedimenti di separazione personale dei coniugi </t>
  </si>
  <si>
    <t>Domande di adozione nazionale</t>
  </si>
  <si>
    <t xml:space="preserve">Tavola 1.6 - </t>
  </si>
  <si>
    <t>Grado di appello</t>
  </si>
  <si>
    <t xml:space="preserve">Primo grado </t>
  </si>
  <si>
    <t>Lavoro subordinato</t>
  </si>
  <si>
    <t>di cui: corresponsione di retribuzione e di altre indennità</t>
  </si>
  <si>
    <t>di natura retributiva</t>
  </si>
  <si>
    <t>Lavoro autonomo</t>
  </si>
  <si>
    <t>di cui: corresponsione di onorari e di altro corrispettivo</t>
  </si>
  <si>
    <t>Previdenza e assistenza obbligatoria</t>
  </si>
  <si>
    <t>di cui: corresponsione di pensione di invalidità</t>
  </si>
  <si>
    <t>Consiglio di Stato</t>
  </si>
  <si>
    <t>In nome
collettivo</t>
  </si>
  <si>
    <t>A respon-
sabilità
limitata</t>
  </si>
  <si>
    <t>Per azioni</t>
  </si>
  <si>
    <t>In accoman-
dita semplice
e per azioni</t>
  </si>
  <si>
    <t>Cooperative
e mutue as-
sicuratrici</t>
  </si>
  <si>
    <t>AGRICOLTURA</t>
  </si>
  <si>
    <t>INDUSTRIA</t>
  </si>
  <si>
    <t>COMMERCIO E SERVIZI VARI</t>
  </si>
  <si>
    <t>ALTRE ATTIVITA'</t>
  </si>
  <si>
    <t>RAMI E CLASSI DI ATTIVITA' ECONOMICA</t>
  </si>
  <si>
    <t>Agricoltura</t>
  </si>
  <si>
    <t>Estrattive</t>
  </si>
  <si>
    <t>Manifatturiere</t>
  </si>
  <si>
    <t>Alimentari ed affini</t>
  </si>
  <si>
    <t>Delle pelli e del cuoio</t>
  </si>
  <si>
    <t xml:space="preserve">Tessili, abbigliamento, arredamento ed affini </t>
  </si>
  <si>
    <t>Del legno</t>
  </si>
  <si>
    <t xml:space="preserve">Della carta e cartotecnica, poligrafiche ed editoriali </t>
  </si>
  <si>
    <t>Metallurgiche e meccaniche</t>
  </si>
  <si>
    <t>Chimiche ed affini</t>
  </si>
  <si>
    <t>Manifatturiere varie</t>
  </si>
  <si>
    <t xml:space="preserve">Delle costruzioni </t>
  </si>
  <si>
    <t>Produzione e distribuzione di energia elettrica e di gas,</t>
  </si>
  <si>
    <t>distribuzione di acqua</t>
  </si>
  <si>
    <t>Commercio e servizi vari</t>
  </si>
  <si>
    <t>Generi alimentari</t>
  </si>
  <si>
    <t>Altri generi</t>
  </si>
  <si>
    <t>Alberghi, ristoranti e pubblici esercizi</t>
  </si>
  <si>
    <t>Attività ausiliarie del commercio e servizi vari</t>
  </si>
  <si>
    <t>Trasporti e comunicazioni</t>
  </si>
  <si>
    <t>Trasporti terrestri</t>
  </si>
  <si>
    <t>Trasporti per vie d'acqua</t>
  </si>
  <si>
    <t>Attività ausiliarie dei trasporti</t>
  </si>
  <si>
    <t>Comunicazioni</t>
  </si>
  <si>
    <t>Credito, assicurazione e gestione finanziaria</t>
  </si>
  <si>
    <t xml:space="preserve">             Società di fatto</t>
  </si>
  <si>
    <t>Società</t>
  </si>
  <si>
    <t xml:space="preserve">                                       22                    8                   50                   80</t>
  </si>
  <si>
    <t xml:space="preserve">                                           732                  155                2.815                3.702</t>
  </si>
  <si>
    <t xml:space="preserve">  </t>
  </si>
  <si>
    <t>MODO DI CHIUSURA</t>
  </si>
  <si>
    <t>Attivo</t>
  </si>
  <si>
    <t>Passivo</t>
  </si>
  <si>
    <t>Pagamento integrale</t>
  </si>
  <si>
    <t>Concordato</t>
  </si>
  <si>
    <t>Liquidazione e ripartizione dell'attivo</t>
  </si>
  <si>
    <t>Insufficenza o mancanza di attivo</t>
  </si>
  <si>
    <t>Revoca e mancanza di massa passiva</t>
  </si>
  <si>
    <t>Protesti</t>
  </si>
  <si>
    <t>1998</t>
  </si>
  <si>
    <t>Piemonte</t>
  </si>
  <si>
    <t>Valle d'Aosta</t>
  </si>
  <si>
    <t>Lombardia</t>
  </si>
  <si>
    <t>Trentino-Alto Adige</t>
  </si>
  <si>
    <t>Veneto</t>
  </si>
  <si>
    <t>Friuli-Venezia Giulia</t>
  </si>
  <si>
    <t>Liguria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</si>
  <si>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</si>
  <si>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</si>
  <si>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</si>
  <si>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</si>
  <si>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</si>
  <si>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</si>
  <si>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</si>
  <si>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</si>
  <si>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</si>
  <si>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</si>
  <si>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</si>
  <si>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</si>
  <si>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</si>
  <si>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1999</t>
  </si>
  <si>
    <t>Per
accoglimento (giudiziali)</t>
  </si>
  <si>
    <t xml:space="preserve">INDIVIDUI </t>
  </si>
  <si>
    <t>2001 (a)</t>
  </si>
  <si>
    <t>2000</t>
  </si>
  <si>
    <t>(a) Esclusi i fallimenti revocati e quelli chiusi per mancanza di massa passiva.</t>
  </si>
  <si>
    <t>Capitolo 1 - Dati riassuntivi e confronti</t>
  </si>
  <si>
    <t>(a)</t>
  </si>
  <si>
    <t>Tribunali (b)</t>
  </si>
  <si>
    <t>(b)</t>
  </si>
  <si>
    <t>(c) I procedimenti della corte di cassazione riguardano soli i ricorsi ordinari.</t>
  </si>
  <si>
    <t>MATERIA DELLA CONTROVERSIA</t>
  </si>
  <si>
    <t xml:space="preserve">Tavola 1.8 - </t>
  </si>
  <si>
    <t xml:space="preserve">Tavola 1.9 - </t>
  </si>
  <si>
    <t>Procedimenti di cessazione e scioglimento degli effetti civili del matrimonio</t>
  </si>
  <si>
    <t xml:space="preserve">Esauriti con sentenza di </t>
  </si>
  <si>
    <t xml:space="preserve">scioglimento o cessazione </t>
  </si>
  <si>
    <t>Per
omologazione (consensuali)</t>
  </si>
  <si>
    <t>Scioglimento (rito civile)</t>
  </si>
  <si>
    <t>Cessazione (rito religioso)</t>
  </si>
  <si>
    <t xml:space="preserve">ANNI </t>
  </si>
  <si>
    <t>Ammontare</t>
  </si>
  <si>
    <t>Società di fatto</t>
  </si>
  <si>
    <t>Totale generale</t>
  </si>
  <si>
    <t xml:space="preserve">                 Ditte individuali</t>
  </si>
  <si>
    <r>
      <t xml:space="preserve">Tavola 1.12 - Fallimenti chiusi secondo la forma giuridica e l'attività economica dei falliti </t>
    </r>
    <r>
      <rPr>
        <sz val="9"/>
        <rFont val="Arial"/>
        <family val="2"/>
      </rPr>
      <t>(a)</t>
    </r>
  </si>
  <si>
    <r>
      <t>Tavola 1.13 - Fallimenti chiusi secondo il modo di chiusura</t>
    </r>
    <r>
      <rPr>
        <sz val="9"/>
        <rFont val="Arial"/>
        <family val="2"/>
      </rPr>
      <t xml:space="preserve"> </t>
    </r>
    <r>
      <rPr>
        <i/>
        <sz val="9"/>
        <rFont val="Arial"/>
        <family val="0"/>
      </rPr>
      <t>(ammontare in migliaia di euro)</t>
    </r>
  </si>
  <si>
    <t>Pagherò o vaglia cambiari e tratte accettate</t>
  </si>
  <si>
    <t>Tratte non accettate</t>
  </si>
  <si>
    <t>Assegni bancari</t>
  </si>
  <si>
    <t>Tavola 1.3 - Altri procedimenti esauriti per oggetto e ufficio giudiziario</t>
  </si>
  <si>
    <t>Tavola 1.5 - Provvedimenti emessi per oggetto e ufficio giudiziario</t>
  </si>
  <si>
    <t>Tavola 1.7 - Provvedimenti di esecuzione per tipo di provvedimento - Rilevazione annuale</t>
  </si>
  <si>
    <t>Tavola 1.10 - Fallimenti dichiarati per rami e classi di attività economica</t>
  </si>
  <si>
    <t>Tavola 1.11 - Fallimenti dichiarati secondo la forma giuridica e l'attività economica dei falliti</t>
  </si>
  <si>
    <t>2001</t>
  </si>
  <si>
    <t>Italia</t>
  </si>
  <si>
    <t>Tavola 1.15 - Atti notarili, convenzioni e protesti  per regione</t>
  </si>
  <si>
    <t>ANNI
REGIONI</t>
  </si>
  <si>
    <t>Atti
 pubblici</t>
  </si>
  <si>
    <t>Totale 
atti</t>
  </si>
  <si>
    <t>Totale 
convenzioni</t>
  </si>
  <si>
    <t>Atti
autenticati</t>
  </si>
  <si>
    <t>Bolzano-Bozen</t>
  </si>
  <si>
    <t>Trento</t>
  </si>
  <si>
    <t>Tribunali amministrativi regionali</t>
  </si>
  <si>
    <t>Consiglio di giustizia  amministra-</t>
  </si>
  <si>
    <t>tiva per la regione siciliana</t>
  </si>
  <si>
    <t>Corte dei conti</t>
  </si>
  <si>
    <t>2002 - PER REGIONE</t>
  </si>
  <si>
    <r>
      <t xml:space="preserve">Tavola 1.14 - Movimento dei ricorsi amministrativi per uffici giurisdizionali </t>
    </r>
    <r>
      <rPr>
        <sz val="9"/>
        <rFont val="Arial"/>
        <family val="2"/>
      </rPr>
      <t>(a)</t>
    </r>
    <r>
      <rPr>
        <b/>
        <sz val="9"/>
        <rFont val="Arial"/>
        <family val="0"/>
      </rPr>
      <t xml:space="preserve"> </t>
    </r>
  </si>
  <si>
    <t>Industrie</t>
  </si>
</sst>
</file>

<file path=xl/styles.xml><?xml version="1.0" encoding="utf-8"?>
<styleSheet xmlns="http://schemas.openxmlformats.org/spreadsheetml/2006/main">
  <numFmts count="1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_ ;\-#,##0\ "/>
    <numFmt numFmtId="171" formatCode="_(* #,##0_);_(* \(#,##0\);_(* &quot;-&quot;_);_(@_)"/>
    <numFmt numFmtId="172" formatCode="00000"/>
    <numFmt numFmtId="173" formatCode="#,##0.0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i/>
      <sz val="9"/>
      <name val="Arial"/>
      <family val="0"/>
    </font>
    <font>
      <i/>
      <sz val="7"/>
      <name val="Arial"/>
      <family val="0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 horizontal="centerContinuous" vertic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" xfId="0" applyFont="1" applyBorder="1" applyAlignment="1">
      <alignment vertical="center"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3" fontId="4" fillId="0" borderId="0" xfId="0" applyNumberFormat="1" applyFont="1" applyAlignment="1">
      <alignment horizontal="right"/>
    </xf>
    <xf numFmtId="0" fontId="4" fillId="0" borderId="0" xfId="0" applyFont="1" applyBorder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Continuous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left"/>
    </xf>
    <xf numFmtId="3" fontId="4" fillId="0" borderId="0" xfId="0" applyNumberFormat="1" applyFont="1" applyAlignment="1">
      <alignment horizontal="centerContinuous" vertical="center"/>
    </xf>
    <xf numFmtId="3" fontId="4" fillId="0" borderId="0" xfId="0" applyNumberFormat="1" applyFont="1" applyAlignment="1">
      <alignment horizontal="centerContinuous"/>
    </xf>
    <xf numFmtId="3" fontId="4" fillId="0" borderId="1" xfId="0" applyNumberFormat="1" applyFont="1" applyBorder="1" applyAlignment="1">
      <alignment/>
    </xf>
    <xf numFmtId="0" fontId="7" fillId="0" borderId="1" xfId="0" applyFont="1" applyBorder="1" applyAlignment="1">
      <alignment/>
    </xf>
    <xf numFmtId="0" fontId="0" fillId="0" borderId="0" xfId="0" applyBorder="1" applyAlignment="1">
      <alignment/>
    </xf>
    <xf numFmtId="0" fontId="4" fillId="0" borderId="1" xfId="0" applyFont="1" applyBorder="1" applyAlignment="1">
      <alignment horizontal="centerContinuous" vertical="center" wrapText="1"/>
    </xf>
    <xf numFmtId="0" fontId="0" fillId="0" borderId="1" xfId="0" applyBorder="1" applyAlignment="1">
      <alignment horizontal="centerContinuous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Continuous"/>
    </xf>
    <xf numFmtId="0" fontId="4" fillId="0" borderId="2" xfId="0" applyFont="1" applyBorder="1" applyAlignment="1">
      <alignment vertical="center"/>
    </xf>
    <xf numFmtId="3" fontId="7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6" fillId="0" borderId="1" xfId="0" applyFont="1" applyBorder="1" applyAlignment="1">
      <alignment/>
    </xf>
    <xf numFmtId="0" fontId="6" fillId="0" borderId="0" xfId="0" applyFont="1" applyBorder="1" applyAlignment="1">
      <alignment/>
    </xf>
    <xf numFmtId="49" fontId="4" fillId="0" borderId="1" xfId="0" applyNumberFormat="1" applyFont="1" applyBorder="1" applyAlignment="1">
      <alignment horizontal="centerContinuous" vertical="center"/>
    </xf>
    <xf numFmtId="1" fontId="4" fillId="0" borderId="1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/>
    </xf>
    <xf numFmtId="0" fontId="7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0" xfId="0" applyFont="1" applyAlignment="1">
      <alignment/>
    </xf>
    <xf numFmtId="3" fontId="11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0" fontId="0" fillId="0" borderId="1" xfId="0" applyBorder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Continuous"/>
    </xf>
    <xf numFmtId="0" fontId="0" fillId="0" borderId="2" xfId="0" applyBorder="1" applyAlignment="1">
      <alignment/>
    </xf>
    <xf numFmtId="0" fontId="4" fillId="0" borderId="0" xfId="0" applyFont="1" applyBorder="1" applyAlignment="1">
      <alignment horizontal="right"/>
    </xf>
    <xf numFmtId="3" fontId="7" fillId="0" borderId="0" xfId="0" applyNumberFormat="1" applyFont="1" applyAlignment="1">
      <alignment horizontal="right"/>
    </xf>
    <xf numFmtId="3" fontId="1" fillId="0" borderId="0" xfId="0" applyNumberFormat="1" applyFont="1" applyAlignment="1">
      <alignment/>
    </xf>
    <xf numFmtId="0" fontId="4" fillId="0" borderId="0" xfId="0" applyFont="1" applyAlignment="1" quotePrefix="1">
      <alignment horizontal="right"/>
    </xf>
    <xf numFmtId="0" fontId="0" fillId="0" borderId="1" xfId="0" applyBorder="1" applyAlignment="1">
      <alignment horizontal="right"/>
    </xf>
    <xf numFmtId="49" fontId="5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centerContinuous"/>
    </xf>
    <xf numFmtId="0" fontId="12" fillId="0" borderId="0" xfId="0" applyFont="1" applyAlignment="1">
      <alignment horizontal="centerContinuous"/>
    </xf>
    <xf numFmtId="49" fontId="6" fillId="0" borderId="1" xfId="0" applyNumberFormat="1" applyFont="1" applyBorder="1" applyAlignment="1">
      <alignment/>
    </xf>
    <xf numFmtId="49" fontId="12" fillId="0" borderId="1" xfId="0" applyNumberFormat="1" applyFont="1" applyBorder="1" applyAlignment="1">
      <alignment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/>
    </xf>
    <xf numFmtId="49" fontId="11" fillId="0" borderId="0" xfId="0" applyNumberFormat="1" applyFont="1" applyAlignment="1">
      <alignment/>
    </xf>
    <xf numFmtId="3" fontId="11" fillId="0" borderId="0" xfId="0" applyNumberFormat="1" applyFont="1" applyAlignment="1">
      <alignment horizontal="right"/>
    </xf>
    <xf numFmtId="49" fontId="7" fillId="0" borderId="0" xfId="0" applyNumberFormat="1" applyFont="1" applyAlignment="1">
      <alignment/>
    </xf>
    <xf numFmtId="49" fontId="4" fillId="0" borderId="1" xfId="0" applyNumberFormat="1" applyFont="1" applyBorder="1" applyAlignment="1">
      <alignment/>
    </xf>
    <xf numFmtId="3" fontId="9" fillId="0" borderId="0" xfId="0" applyNumberFormat="1" applyFont="1" applyAlignment="1">
      <alignment horizontal="centerContinuous" vertical="top"/>
    </xf>
    <xf numFmtId="3" fontId="8" fillId="0" borderId="0" xfId="0" applyNumberFormat="1" applyFont="1" applyAlignment="1">
      <alignment horizontal="centerContinuous"/>
    </xf>
    <xf numFmtId="3" fontId="8" fillId="0" borderId="0" xfId="0" applyNumberFormat="1" applyFont="1" applyAlignment="1">
      <alignment/>
    </xf>
    <xf numFmtId="3" fontId="5" fillId="0" borderId="0" xfId="0" applyNumberFormat="1" applyFont="1" applyAlignment="1">
      <alignment vertical="top"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0" fillId="0" borderId="1" xfId="0" applyNumberFormat="1" applyBorder="1" applyAlignment="1">
      <alignment/>
    </xf>
    <xf numFmtId="3" fontId="4" fillId="0" borderId="1" xfId="0" applyNumberFormat="1" applyFont="1" applyBorder="1" applyAlignment="1">
      <alignment horizontal="centerContinuous"/>
    </xf>
    <xf numFmtId="3" fontId="4" fillId="0" borderId="0" xfId="0" applyNumberFormat="1" applyFont="1" applyAlignment="1">
      <alignment vertical="center"/>
    </xf>
    <xf numFmtId="3" fontId="4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4" fillId="0" borderId="1" xfId="0" applyNumberFormat="1" applyFont="1" applyBorder="1" applyAlignment="1">
      <alignment horizontal="centerContinuous" vertical="center"/>
    </xf>
    <xf numFmtId="3" fontId="0" fillId="0" borderId="0" xfId="0" applyNumberFormat="1" applyAlignment="1">
      <alignment vertical="center"/>
    </xf>
    <xf numFmtId="3" fontId="4" fillId="0" borderId="1" xfId="0" applyNumberFormat="1" applyFont="1" applyBorder="1" applyAlignment="1">
      <alignment vertical="center"/>
    </xf>
    <xf numFmtId="1" fontId="4" fillId="0" borderId="2" xfId="0" applyNumberFormat="1" applyFont="1" applyBorder="1" applyAlignment="1">
      <alignment/>
    </xf>
    <xf numFmtId="1" fontId="0" fillId="0" borderId="1" xfId="0" applyNumberFormat="1" applyBorder="1" applyAlignment="1">
      <alignment vertical="center"/>
    </xf>
    <xf numFmtId="1" fontId="4" fillId="0" borderId="1" xfId="0" applyNumberFormat="1" applyFont="1" applyBorder="1" applyAlignment="1">
      <alignment vertical="center"/>
    </xf>
    <xf numFmtId="3" fontId="7" fillId="0" borderId="0" xfId="0" applyNumberFormat="1" applyFont="1" applyAlignment="1">
      <alignment horizontal="centerContinuous"/>
    </xf>
    <xf numFmtId="3" fontId="4" fillId="0" borderId="0" xfId="0" applyNumberFormat="1" applyFont="1" applyFill="1" applyAlignment="1">
      <alignment/>
    </xf>
    <xf numFmtId="3" fontId="0" fillId="0" borderId="0" xfId="0" applyNumberFormat="1" applyBorder="1" applyAlignment="1">
      <alignment/>
    </xf>
    <xf numFmtId="3" fontId="4" fillId="0" borderId="1" xfId="0" applyNumberFormat="1" applyFont="1" applyBorder="1" applyAlignment="1">
      <alignment horizontal="left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top"/>
    </xf>
    <xf numFmtId="0" fontId="1" fillId="0" borderId="0" xfId="0" applyFont="1" applyBorder="1" applyAlignment="1">
      <alignment/>
    </xf>
    <xf numFmtId="1" fontId="4" fillId="0" borderId="0" xfId="0" applyNumberFormat="1" applyFont="1" applyAlignment="1">
      <alignment horizontal="left"/>
    </xf>
    <xf numFmtId="0" fontId="4" fillId="0" borderId="2" xfId="0" applyFont="1" applyBorder="1" applyAlignment="1">
      <alignment horizontal="right" vertical="center"/>
    </xf>
    <xf numFmtId="3" fontId="4" fillId="0" borderId="0" xfId="0" applyNumberFormat="1" applyFont="1" applyAlignment="1">
      <alignment horizontal="center" vertical="center"/>
    </xf>
    <xf numFmtId="1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horizontal="center" vertical="center"/>
    </xf>
    <xf numFmtId="3" fontId="9" fillId="0" borderId="0" xfId="0" applyNumberFormat="1" applyFont="1" applyAlignment="1">
      <alignment horizontal="centerContinuous" vertical="center"/>
    </xf>
    <xf numFmtId="3" fontId="7" fillId="0" borderId="1" xfId="0" applyNumberFormat="1" applyFont="1" applyBorder="1" applyAlignment="1">
      <alignment/>
    </xf>
    <xf numFmtId="3" fontId="4" fillId="0" borderId="0" xfId="0" applyNumberFormat="1" applyFont="1" applyBorder="1" applyAlignment="1">
      <alignment vertical="center"/>
    </xf>
    <xf numFmtId="1" fontId="0" fillId="0" borderId="0" xfId="0" applyNumberFormat="1" applyBorder="1" applyAlignment="1">
      <alignment vertical="center"/>
    </xf>
    <xf numFmtId="1" fontId="4" fillId="0" borderId="0" xfId="0" applyNumberFormat="1" applyFont="1" applyBorder="1" applyAlignment="1">
      <alignment vertical="center"/>
    </xf>
    <xf numFmtId="1" fontId="0" fillId="0" borderId="0" xfId="0" applyNumberForma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4" fillId="0" borderId="2" xfId="0" applyFont="1" applyBorder="1" applyAlignment="1">
      <alignment/>
    </xf>
    <xf numFmtId="3" fontId="4" fillId="0" borderId="1" xfId="0" applyNumberFormat="1" applyFont="1" applyBorder="1" applyAlignment="1">
      <alignment/>
    </xf>
    <xf numFmtId="1" fontId="4" fillId="0" borderId="2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3" fontId="8" fillId="0" borderId="0" xfId="0" applyNumberFormat="1" applyFont="1" applyAlignment="1">
      <alignment horizontal="centerContinuous" vertical="top"/>
    </xf>
    <xf numFmtId="3" fontId="7" fillId="0" borderId="0" xfId="0" applyNumberFormat="1" applyFont="1" applyAlignment="1">
      <alignment horizontal="centerContinuous" vertical="top"/>
    </xf>
    <xf numFmtId="3" fontId="8" fillId="0" borderId="0" xfId="0" applyNumberFormat="1" applyFont="1" applyAlignment="1">
      <alignment vertical="top"/>
    </xf>
    <xf numFmtId="0" fontId="4" fillId="0" borderId="1" xfId="0" applyFont="1" applyBorder="1" applyAlignment="1">
      <alignment horizontal="centerContinuous" vertical="top"/>
    </xf>
    <xf numFmtId="0" fontId="4" fillId="0" borderId="0" xfId="0" applyFont="1" applyBorder="1" applyAlignment="1">
      <alignment horizontal="center" vertical="center"/>
    </xf>
    <xf numFmtId="3" fontId="12" fillId="0" borderId="0" xfId="0" applyNumberFormat="1" applyFont="1" applyAlignment="1">
      <alignment/>
    </xf>
    <xf numFmtId="0" fontId="12" fillId="0" borderId="0" xfId="0" applyFont="1" applyAlignment="1">
      <alignment/>
    </xf>
    <xf numFmtId="3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right" vertical="center" wrapText="1"/>
    </xf>
    <xf numFmtId="3" fontId="4" fillId="0" borderId="0" xfId="0" applyNumberFormat="1" applyFont="1" applyBorder="1" applyAlignment="1">
      <alignment horizontal="right" vertical="center" wrapText="1"/>
    </xf>
    <xf numFmtId="3" fontId="4" fillId="0" borderId="0" xfId="0" applyNumberFormat="1" applyFont="1" applyBorder="1" applyAlignment="1">
      <alignment horizontal="right" vertical="center"/>
    </xf>
    <xf numFmtId="0" fontId="12" fillId="0" borderId="1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1" xfId="0" applyFont="1" applyBorder="1" applyAlignment="1">
      <alignment/>
    </xf>
    <xf numFmtId="3" fontId="4" fillId="2" borderId="0" xfId="0" applyNumberFormat="1" applyFont="1" applyFill="1" applyAlignment="1">
      <alignment/>
    </xf>
    <xf numFmtId="49" fontId="4" fillId="0" borderId="1" xfId="0" applyNumberFormat="1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right" vertical="center"/>
    </xf>
    <xf numFmtId="49" fontId="4" fillId="0" borderId="1" xfId="0" applyNumberFormat="1" applyFont="1" applyBorder="1" applyAlignment="1">
      <alignment horizontal="left" vertical="center" wrapText="1"/>
    </xf>
    <xf numFmtId="3" fontId="4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4" fillId="0" borderId="3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3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6</xdr:row>
      <xdr:rowOff>95250</xdr:rowOff>
    </xdr:from>
    <xdr:to>
      <xdr:col>4</xdr:col>
      <xdr:colOff>85725</xdr:colOff>
      <xdr:row>7</xdr:row>
      <xdr:rowOff>38100</xdr:rowOff>
    </xdr:to>
    <xdr:sp>
      <xdr:nvSpPr>
        <xdr:cNvPr id="1" name="Testo 1"/>
        <xdr:cNvSpPr txBox="1">
          <a:spLocks noChangeArrowheads="1"/>
        </xdr:cNvSpPr>
      </xdr:nvSpPr>
      <xdr:spPr>
        <a:xfrm>
          <a:off x="2343150" y="1028700"/>
          <a:ext cx="76200" cy="95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6</xdr:row>
      <xdr:rowOff>104775</xdr:rowOff>
    </xdr:from>
    <xdr:to>
      <xdr:col>7</xdr:col>
      <xdr:colOff>85725</xdr:colOff>
      <xdr:row>7</xdr:row>
      <xdr:rowOff>28575</xdr:rowOff>
    </xdr:to>
    <xdr:sp>
      <xdr:nvSpPr>
        <xdr:cNvPr id="2" name="Testo 3"/>
        <xdr:cNvSpPr txBox="1">
          <a:spLocks noChangeArrowheads="1"/>
        </xdr:cNvSpPr>
      </xdr:nvSpPr>
      <xdr:spPr>
        <a:xfrm>
          <a:off x="3695700" y="1038225"/>
          <a:ext cx="66675" cy="76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34</xdr:row>
      <xdr:rowOff>85725</xdr:rowOff>
    </xdr:from>
    <xdr:to>
      <xdr:col>7</xdr:col>
      <xdr:colOff>95250</xdr:colOff>
      <xdr:row>35</xdr:row>
      <xdr:rowOff>104775</xdr:rowOff>
    </xdr:to>
    <xdr:sp>
      <xdr:nvSpPr>
        <xdr:cNvPr id="3" name="Testo 5"/>
        <xdr:cNvSpPr txBox="1">
          <a:spLocks noChangeArrowheads="1"/>
        </xdr:cNvSpPr>
      </xdr:nvSpPr>
      <xdr:spPr>
        <a:xfrm>
          <a:off x="3686175" y="4438650"/>
          <a:ext cx="85725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34</xdr:row>
      <xdr:rowOff>47625</xdr:rowOff>
    </xdr:from>
    <xdr:to>
      <xdr:col>0</xdr:col>
      <xdr:colOff>1009650</xdr:colOff>
      <xdr:row>35</xdr:row>
      <xdr:rowOff>104775</xdr:rowOff>
    </xdr:to>
    <xdr:sp>
      <xdr:nvSpPr>
        <xdr:cNvPr id="4" name="Testo 6"/>
        <xdr:cNvSpPr txBox="1">
          <a:spLocks noChangeArrowheads="1"/>
        </xdr:cNvSpPr>
      </xdr:nvSpPr>
      <xdr:spPr>
        <a:xfrm>
          <a:off x="9525" y="4400550"/>
          <a:ext cx="1000125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OGGETTO</a:t>
          </a:r>
        </a:p>
      </xdr:txBody>
    </xdr:sp>
    <xdr:clientData/>
  </xdr:twoCellAnchor>
  <xdr:twoCellAnchor>
    <xdr:from>
      <xdr:col>0</xdr:col>
      <xdr:colOff>9525</xdr:colOff>
      <xdr:row>6</xdr:row>
      <xdr:rowOff>47625</xdr:rowOff>
    </xdr:from>
    <xdr:to>
      <xdr:col>0</xdr:col>
      <xdr:colOff>1009650</xdr:colOff>
      <xdr:row>7</xdr:row>
      <xdr:rowOff>76200</xdr:rowOff>
    </xdr:to>
    <xdr:sp>
      <xdr:nvSpPr>
        <xdr:cNvPr id="5" name="Testo 7"/>
        <xdr:cNvSpPr txBox="1">
          <a:spLocks noChangeArrowheads="1"/>
        </xdr:cNvSpPr>
      </xdr:nvSpPr>
      <xdr:spPr>
        <a:xfrm>
          <a:off x="9525" y="981075"/>
          <a:ext cx="1000125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UFFICI GIUDIZIARI</a:t>
          </a:r>
        </a:p>
      </xdr:txBody>
    </xdr:sp>
    <xdr:clientData/>
  </xdr:twoCellAnchor>
  <xdr:twoCellAnchor>
    <xdr:from>
      <xdr:col>0</xdr:col>
      <xdr:colOff>628650</xdr:colOff>
      <xdr:row>4</xdr:row>
      <xdr:rowOff>9525</xdr:rowOff>
    </xdr:from>
    <xdr:to>
      <xdr:col>9</xdr:col>
      <xdr:colOff>409575</xdr:colOff>
      <xdr:row>5</xdr:row>
      <xdr:rowOff>66675</xdr:rowOff>
    </xdr:to>
    <xdr:sp>
      <xdr:nvSpPr>
        <xdr:cNvPr id="6" name="Testo 8"/>
        <xdr:cNvSpPr txBox="1">
          <a:spLocks noChangeArrowheads="1"/>
        </xdr:cNvSpPr>
      </xdr:nvSpPr>
      <xdr:spPr>
        <a:xfrm>
          <a:off x="628650" y="695325"/>
          <a:ext cx="4371975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Movimento dei procedimenti civili per ufficio giudiziario e grado di giudizio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(a)</a:t>
          </a:r>
        </a:p>
      </xdr:txBody>
    </xdr:sp>
    <xdr:clientData/>
  </xdr:twoCellAnchor>
  <xdr:twoCellAnchor>
    <xdr:from>
      <xdr:col>0</xdr:col>
      <xdr:colOff>685800</xdr:colOff>
      <xdr:row>31</xdr:row>
      <xdr:rowOff>0</xdr:rowOff>
    </xdr:from>
    <xdr:to>
      <xdr:col>9</xdr:col>
      <xdr:colOff>400050</xdr:colOff>
      <xdr:row>33</xdr:row>
      <xdr:rowOff>38100</xdr:rowOff>
    </xdr:to>
    <xdr:sp>
      <xdr:nvSpPr>
        <xdr:cNvPr id="7" name="Testo 9"/>
        <xdr:cNvSpPr txBox="1">
          <a:spLocks noChangeArrowheads="1"/>
        </xdr:cNvSpPr>
      </xdr:nvSpPr>
      <xdr:spPr>
        <a:xfrm>
          <a:off x="685800" y="3952875"/>
          <a:ext cx="430530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just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Movimento dei procedimenti in materia di lavoro,  di previdenza e assistenza obbligatorie per oggetto e grado di giudizio</a:t>
          </a:r>
        </a:p>
      </xdr:txBody>
    </xdr:sp>
    <xdr:clientData/>
  </xdr:twoCellAnchor>
  <xdr:twoCellAnchor>
    <xdr:from>
      <xdr:col>0</xdr:col>
      <xdr:colOff>142875</xdr:colOff>
      <xdr:row>21</xdr:row>
      <xdr:rowOff>104775</xdr:rowOff>
    </xdr:from>
    <xdr:to>
      <xdr:col>9</xdr:col>
      <xdr:colOff>400050</xdr:colOff>
      <xdr:row>24</xdr:row>
      <xdr:rowOff>9525</xdr:rowOff>
    </xdr:to>
    <xdr:sp>
      <xdr:nvSpPr>
        <xdr:cNvPr id="8" name="Testo 10"/>
        <xdr:cNvSpPr txBox="1">
          <a:spLocks noChangeArrowheads="1"/>
        </xdr:cNvSpPr>
      </xdr:nvSpPr>
      <xdr:spPr>
        <a:xfrm>
          <a:off x="142875" y="2886075"/>
          <a:ext cx="4848225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I dati della tavola riguardano il complesso dei procedimenti di cognizione ordinaria, dei procedimenti in materia di lavoro, di previdenza e assistenza obbligatorie  e delle controversie agrarie.   </a:t>
          </a:r>
        </a:p>
      </xdr:txBody>
    </xdr:sp>
    <xdr:clientData/>
  </xdr:twoCellAnchor>
  <xdr:twoCellAnchor>
    <xdr:from>
      <xdr:col>7</xdr:col>
      <xdr:colOff>9525</xdr:colOff>
      <xdr:row>34</xdr:row>
      <xdr:rowOff>104775</xdr:rowOff>
    </xdr:from>
    <xdr:to>
      <xdr:col>7</xdr:col>
      <xdr:colOff>85725</xdr:colOff>
      <xdr:row>35</xdr:row>
      <xdr:rowOff>38100</xdr:rowOff>
    </xdr:to>
    <xdr:sp>
      <xdr:nvSpPr>
        <xdr:cNvPr id="9" name="Testo 3"/>
        <xdr:cNvSpPr txBox="1">
          <a:spLocks noChangeArrowheads="1"/>
        </xdr:cNvSpPr>
      </xdr:nvSpPr>
      <xdr:spPr>
        <a:xfrm>
          <a:off x="3686175" y="4457700"/>
          <a:ext cx="7620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24</xdr:row>
      <xdr:rowOff>0</xdr:rowOff>
    </xdr:from>
    <xdr:to>
      <xdr:col>9</xdr:col>
      <xdr:colOff>390525</xdr:colOff>
      <xdr:row>27</xdr:row>
      <xdr:rowOff>0</xdr:rowOff>
    </xdr:to>
    <xdr:sp>
      <xdr:nvSpPr>
        <xdr:cNvPr id="10" name="Testo 10"/>
        <xdr:cNvSpPr txBox="1">
          <a:spLocks noChangeArrowheads="1"/>
        </xdr:cNvSpPr>
      </xdr:nvSpPr>
      <xdr:spPr>
        <a:xfrm>
          <a:off x="104775" y="3124200"/>
          <a:ext cx="4876800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Nella voce tribunale sono compresi anche i dati relativi alle sezioni  distaccate di tribunale e all'ufficio del pretore istituito a norma dell'art. 133 del D.lgs. n.° 51 del 19 febbraio 1998 presso il tribunale o sezione distaccata di tribunale, per la definizione delle cause pendenti in pretura al 2/6/1999 per le quali erano già state precisate le conclusioni o erano state comunque ritenute in decisione.</a:t>
          </a:r>
        </a:p>
      </xdr:txBody>
    </xdr:sp>
    <xdr:clientData/>
  </xdr:twoCellAnchor>
  <xdr:twoCellAnchor>
    <xdr:from>
      <xdr:col>4</xdr:col>
      <xdr:colOff>66675</xdr:colOff>
      <xdr:row>34</xdr:row>
      <xdr:rowOff>95250</xdr:rowOff>
    </xdr:from>
    <xdr:to>
      <xdr:col>4</xdr:col>
      <xdr:colOff>133350</xdr:colOff>
      <xdr:row>35</xdr:row>
      <xdr:rowOff>76200</xdr:rowOff>
    </xdr:to>
    <xdr:sp>
      <xdr:nvSpPr>
        <xdr:cNvPr id="11" name="Testo 1"/>
        <xdr:cNvSpPr txBox="1">
          <a:spLocks noChangeArrowheads="1"/>
        </xdr:cNvSpPr>
      </xdr:nvSpPr>
      <xdr:spPr>
        <a:xfrm>
          <a:off x="2400300" y="4448175"/>
          <a:ext cx="66675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34</xdr:row>
      <xdr:rowOff>104775</xdr:rowOff>
    </xdr:from>
    <xdr:to>
      <xdr:col>7</xdr:col>
      <xdr:colOff>85725</xdr:colOff>
      <xdr:row>35</xdr:row>
      <xdr:rowOff>28575</xdr:rowOff>
    </xdr:to>
    <xdr:sp>
      <xdr:nvSpPr>
        <xdr:cNvPr id="12" name="Testo 3"/>
        <xdr:cNvSpPr txBox="1">
          <a:spLocks noChangeArrowheads="1"/>
        </xdr:cNvSpPr>
      </xdr:nvSpPr>
      <xdr:spPr>
        <a:xfrm>
          <a:off x="3695700" y="4457700"/>
          <a:ext cx="66675" cy="76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66675</xdr:rowOff>
    </xdr:from>
    <xdr:to>
      <xdr:col>0</xdr:col>
      <xdr:colOff>361950</xdr:colOff>
      <xdr:row>32</xdr:row>
      <xdr:rowOff>257175</xdr:rowOff>
    </xdr:to>
    <xdr:sp>
      <xdr:nvSpPr>
        <xdr:cNvPr id="1" name="Testo 12"/>
        <xdr:cNvSpPr txBox="1">
          <a:spLocks noChangeArrowheads="1"/>
        </xdr:cNvSpPr>
      </xdr:nvSpPr>
      <xdr:spPr>
        <a:xfrm>
          <a:off x="0" y="4029075"/>
          <a:ext cx="361950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ANNI</a:t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1</xdr:col>
      <xdr:colOff>304800</xdr:colOff>
      <xdr:row>50</xdr:row>
      <xdr:rowOff>0</xdr:rowOff>
    </xdr:to>
    <xdr:sp>
      <xdr:nvSpPr>
        <xdr:cNvPr id="2" name="Testo 13"/>
        <xdr:cNvSpPr txBox="1">
          <a:spLocks noChangeArrowheads="1"/>
        </xdr:cNvSpPr>
      </xdr:nvSpPr>
      <xdr:spPr>
        <a:xfrm>
          <a:off x="0" y="6505575"/>
          <a:ext cx="1847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MATERIA DELLA CONTROVERSIA</a:t>
          </a:r>
        </a:p>
      </xdr:txBody>
    </xdr:sp>
    <xdr:clientData/>
  </xdr:twoCellAnchor>
  <xdr:twoCellAnchor>
    <xdr:from>
      <xdr:col>0</xdr:col>
      <xdr:colOff>19050</xdr:colOff>
      <xdr:row>50</xdr:row>
      <xdr:rowOff>0</xdr:rowOff>
    </xdr:from>
    <xdr:to>
      <xdr:col>1</xdr:col>
      <xdr:colOff>514350</xdr:colOff>
      <xdr:row>50</xdr:row>
      <xdr:rowOff>0</xdr:rowOff>
    </xdr:to>
    <xdr:sp>
      <xdr:nvSpPr>
        <xdr:cNvPr id="3" name="Testo 20"/>
        <xdr:cNvSpPr txBox="1">
          <a:spLocks noChangeArrowheads="1"/>
        </xdr:cNvSpPr>
      </xdr:nvSpPr>
      <xdr:spPr>
        <a:xfrm>
          <a:off x="19050" y="6505575"/>
          <a:ext cx="2038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MATERIA DELLA CONTROVERSIA</a:t>
          </a:r>
        </a:p>
      </xdr:txBody>
    </xdr:sp>
    <xdr:clientData/>
  </xdr:twoCellAnchor>
  <xdr:twoCellAnchor>
    <xdr:from>
      <xdr:col>5</xdr:col>
      <xdr:colOff>0</xdr:colOff>
      <xdr:row>50</xdr:row>
      <xdr:rowOff>0</xdr:rowOff>
    </xdr:from>
    <xdr:to>
      <xdr:col>5</xdr:col>
      <xdr:colOff>57150</xdr:colOff>
      <xdr:row>50</xdr:row>
      <xdr:rowOff>0</xdr:rowOff>
    </xdr:to>
    <xdr:sp>
      <xdr:nvSpPr>
        <xdr:cNvPr id="4" name="Testo 22"/>
        <xdr:cNvSpPr txBox="1">
          <a:spLocks noChangeArrowheads="1"/>
        </xdr:cNvSpPr>
      </xdr:nvSpPr>
      <xdr:spPr>
        <a:xfrm>
          <a:off x="3609975" y="650557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666750</xdr:colOff>
      <xdr:row>28</xdr:row>
      <xdr:rowOff>19050</xdr:rowOff>
    </xdr:from>
    <xdr:to>
      <xdr:col>7</xdr:col>
      <xdr:colOff>428625</xdr:colOff>
      <xdr:row>30</xdr:row>
      <xdr:rowOff>85725</xdr:rowOff>
    </xdr:to>
    <xdr:sp>
      <xdr:nvSpPr>
        <xdr:cNvPr id="5" name="Testo 23"/>
        <xdr:cNvSpPr txBox="1">
          <a:spLocks noChangeArrowheads="1"/>
        </xdr:cNvSpPr>
      </xdr:nvSpPr>
      <xdr:spPr>
        <a:xfrm>
          <a:off x="666750" y="3343275"/>
          <a:ext cx="4324350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Procedimenti sopravvenuti ed esauriti con accoglimento relativi a locazione di immobili urbani ad uso abitativo </a:t>
          </a:r>
        </a:p>
      </xdr:txBody>
    </xdr:sp>
    <xdr:clientData/>
  </xdr:twoCellAnchor>
  <xdr:twoCellAnchor>
    <xdr:from>
      <xdr:col>0</xdr:col>
      <xdr:colOff>666750</xdr:colOff>
      <xdr:row>50</xdr:row>
      <xdr:rowOff>0</xdr:rowOff>
    </xdr:from>
    <xdr:to>
      <xdr:col>7</xdr:col>
      <xdr:colOff>476250</xdr:colOff>
      <xdr:row>50</xdr:row>
      <xdr:rowOff>0</xdr:rowOff>
    </xdr:to>
    <xdr:sp>
      <xdr:nvSpPr>
        <xdr:cNvPr id="6" name="Testo 24"/>
        <xdr:cNvSpPr txBox="1">
          <a:spLocks noChangeArrowheads="1"/>
        </xdr:cNvSpPr>
      </xdr:nvSpPr>
      <xdr:spPr>
        <a:xfrm>
          <a:off x="666750" y="6505575"/>
          <a:ext cx="437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Procedimenti in materia di lavoro e di previdenza e assistenza obbligatoria esauriti con sentenza per grado di giudizio e materia della controversia - Rilevazione annuale</a:t>
          </a:r>
        </a:p>
      </xdr:txBody>
    </xdr:sp>
    <xdr:clientData/>
  </xdr:twoCellAnchor>
  <xdr:twoCellAnchor>
    <xdr:from>
      <xdr:col>0</xdr:col>
      <xdr:colOff>9525</xdr:colOff>
      <xdr:row>28</xdr:row>
      <xdr:rowOff>19050</xdr:rowOff>
    </xdr:from>
    <xdr:to>
      <xdr:col>0</xdr:col>
      <xdr:colOff>657225</xdr:colOff>
      <xdr:row>29</xdr:row>
      <xdr:rowOff>85725</xdr:rowOff>
    </xdr:to>
    <xdr:sp>
      <xdr:nvSpPr>
        <xdr:cNvPr id="7" name="Testo 25"/>
        <xdr:cNvSpPr txBox="1">
          <a:spLocks noChangeArrowheads="1"/>
        </xdr:cNvSpPr>
      </xdr:nvSpPr>
      <xdr:spPr>
        <a:xfrm>
          <a:off x="9525" y="3343275"/>
          <a:ext cx="647700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Tavola 1.4 -</a:t>
          </a:r>
        </a:p>
      </xdr:txBody>
    </xdr:sp>
    <xdr:clientData/>
  </xdr:twoCellAnchor>
  <xdr:twoCellAnchor>
    <xdr:from>
      <xdr:col>0</xdr:col>
      <xdr:colOff>638175</xdr:colOff>
      <xdr:row>50</xdr:row>
      <xdr:rowOff>0</xdr:rowOff>
    </xdr:from>
    <xdr:to>
      <xdr:col>7</xdr:col>
      <xdr:colOff>476250</xdr:colOff>
      <xdr:row>50</xdr:row>
      <xdr:rowOff>0</xdr:rowOff>
    </xdr:to>
    <xdr:sp>
      <xdr:nvSpPr>
        <xdr:cNvPr id="8" name="Testo 26"/>
        <xdr:cNvSpPr txBox="1">
          <a:spLocks noChangeArrowheads="1"/>
        </xdr:cNvSpPr>
      </xdr:nvSpPr>
      <xdr:spPr>
        <a:xfrm>
          <a:off x="638175" y="6505575"/>
          <a:ext cx="4400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Procedimenti di cognizione ordinaria esauriti con sentenza secondo il grado di giudizio e la materia della controversia - Rilevazione annuale</a:t>
          </a:r>
        </a:p>
      </xdr:txBody>
    </xdr:sp>
    <xdr:clientData/>
  </xdr:twoCellAnchor>
  <xdr:twoCellAnchor>
    <xdr:from>
      <xdr:col>4</xdr:col>
      <xdr:colOff>447675</xdr:colOff>
      <xdr:row>50</xdr:row>
      <xdr:rowOff>0</xdr:rowOff>
    </xdr:from>
    <xdr:to>
      <xdr:col>5</xdr:col>
      <xdr:colOff>28575</xdr:colOff>
      <xdr:row>50</xdr:row>
      <xdr:rowOff>0</xdr:rowOff>
    </xdr:to>
    <xdr:sp>
      <xdr:nvSpPr>
        <xdr:cNvPr id="9" name="Testo 27"/>
        <xdr:cNvSpPr txBox="1">
          <a:spLocks noChangeArrowheads="1"/>
        </xdr:cNvSpPr>
      </xdr:nvSpPr>
      <xdr:spPr>
        <a:xfrm>
          <a:off x="3609975" y="6505575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1</xdr:col>
      <xdr:colOff>285750</xdr:colOff>
      <xdr:row>50</xdr:row>
      <xdr:rowOff>0</xdr:rowOff>
    </xdr:to>
    <xdr:sp>
      <xdr:nvSpPr>
        <xdr:cNvPr id="10" name="Testo 13"/>
        <xdr:cNvSpPr txBox="1">
          <a:spLocks noChangeArrowheads="1"/>
        </xdr:cNvSpPr>
      </xdr:nvSpPr>
      <xdr:spPr>
        <a:xfrm>
          <a:off x="0" y="6505575"/>
          <a:ext cx="1828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MATERIA DELLA CONTROVERSIA</a:t>
          </a:r>
        </a:p>
      </xdr:txBody>
    </xdr:sp>
    <xdr:clientData/>
  </xdr:twoCellAnchor>
  <xdr:twoCellAnchor>
    <xdr:from>
      <xdr:col>0</xdr:col>
      <xdr:colOff>19050</xdr:colOff>
      <xdr:row>50</xdr:row>
      <xdr:rowOff>0</xdr:rowOff>
    </xdr:from>
    <xdr:to>
      <xdr:col>1</xdr:col>
      <xdr:colOff>514350</xdr:colOff>
      <xdr:row>50</xdr:row>
      <xdr:rowOff>0</xdr:rowOff>
    </xdr:to>
    <xdr:sp>
      <xdr:nvSpPr>
        <xdr:cNvPr id="11" name="Testo 20"/>
        <xdr:cNvSpPr txBox="1">
          <a:spLocks noChangeArrowheads="1"/>
        </xdr:cNvSpPr>
      </xdr:nvSpPr>
      <xdr:spPr>
        <a:xfrm>
          <a:off x="19050" y="6505575"/>
          <a:ext cx="2038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MATERIA DELLA CONTROVERSIA</a:t>
          </a:r>
        </a:p>
      </xdr:txBody>
    </xdr:sp>
    <xdr:clientData/>
  </xdr:twoCellAnchor>
  <xdr:twoCellAnchor>
    <xdr:from>
      <xdr:col>5</xdr:col>
      <xdr:colOff>0</xdr:colOff>
      <xdr:row>50</xdr:row>
      <xdr:rowOff>0</xdr:rowOff>
    </xdr:from>
    <xdr:to>
      <xdr:col>5</xdr:col>
      <xdr:colOff>57150</xdr:colOff>
      <xdr:row>50</xdr:row>
      <xdr:rowOff>0</xdr:rowOff>
    </xdr:to>
    <xdr:sp>
      <xdr:nvSpPr>
        <xdr:cNvPr id="12" name="Testo 22"/>
        <xdr:cNvSpPr txBox="1">
          <a:spLocks noChangeArrowheads="1"/>
        </xdr:cNvSpPr>
      </xdr:nvSpPr>
      <xdr:spPr>
        <a:xfrm>
          <a:off x="3609975" y="650557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666750</xdr:colOff>
      <xdr:row>50</xdr:row>
      <xdr:rowOff>0</xdr:rowOff>
    </xdr:from>
    <xdr:to>
      <xdr:col>7</xdr:col>
      <xdr:colOff>476250</xdr:colOff>
      <xdr:row>50</xdr:row>
      <xdr:rowOff>0</xdr:rowOff>
    </xdr:to>
    <xdr:sp>
      <xdr:nvSpPr>
        <xdr:cNvPr id="13" name="Testo 24"/>
        <xdr:cNvSpPr txBox="1">
          <a:spLocks noChangeArrowheads="1"/>
        </xdr:cNvSpPr>
      </xdr:nvSpPr>
      <xdr:spPr>
        <a:xfrm>
          <a:off x="666750" y="6505575"/>
          <a:ext cx="437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Procedimenti in materia di lavoro,  di previdenza e assistenza obbligatorie esauriti con sentenza per grado di giudizio e materia della controversia - Rilevazione annuale</a:t>
          </a:r>
        </a:p>
      </xdr:txBody>
    </xdr:sp>
    <xdr:clientData/>
  </xdr:twoCellAnchor>
  <xdr:twoCellAnchor>
    <xdr:from>
      <xdr:col>0</xdr:col>
      <xdr:colOff>695325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14" name="Testo 26"/>
        <xdr:cNvSpPr txBox="1">
          <a:spLocks noChangeArrowheads="1"/>
        </xdr:cNvSpPr>
      </xdr:nvSpPr>
      <xdr:spPr>
        <a:xfrm>
          <a:off x="695325" y="6505575"/>
          <a:ext cx="4343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Procedimenti di cognizione ordinaria esauriti con sentenza secondo il grado di giudizio e la materia della controversia - Rilevazione annuale</a:t>
          </a:r>
        </a:p>
      </xdr:txBody>
    </xdr:sp>
    <xdr:clientData/>
  </xdr:twoCellAnchor>
  <xdr:twoCellAnchor>
    <xdr:from>
      <xdr:col>5</xdr:col>
      <xdr:colOff>0</xdr:colOff>
      <xdr:row>50</xdr:row>
      <xdr:rowOff>0</xdr:rowOff>
    </xdr:from>
    <xdr:to>
      <xdr:col>5</xdr:col>
      <xdr:colOff>76200</xdr:colOff>
      <xdr:row>50</xdr:row>
      <xdr:rowOff>0</xdr:rowOff>
    </xdr:to>
    <xdr:sp>
      <xdr:nvSpPr>
        <xdr:cNvPr id="15" name="Testo 27"/>
        <xdr:cNvSpPr txBox="1">
          <a:spLocks noChangeArrowheads="1"/>
        </xdr:cNvSpPr>
      </xdr:nvSpPr>
      <xdr:spPr>
        <a:xfrm>
          <a:off x="3609975" y="6505575"/>
          <a:ext cx="76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50</xdr:row>
      <xdr:rowOff>0</xdr:rowOff>
    </xdr:from>
    <xdr:to>
      <xdr:col>5</xdr:col>
      <xdr:colOff>57150</xdr:colOff>
      <xdr:row>50</xdr:row>
      <xdr:rowOff>0</xdr:rowOff>
    </xdr:to>
    <xdr:sp>
      <xdr:nvSpPr>
        <xdr:cNvPr id="16" name="Testo 22"/>
        <xdr:cNvSpPr txBox="1">
          <a:spLocks noChangeArrowheads="1"/>
        </xdr:cNvSpPr>
      </xdr:nvSpPr>
      <xdr:spPr>
        <a:xfrm>
          <a:off x="3609975" y="650557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447675</xdr:colOff>
      <xdr:row>44</xdr:row>
      <xdr:rowOff>0</xdr:rowOff>
    </xdr:from>
    <xdr:to>
      <xdr:col>5</xdr:col>
      <xdr:colOff>47625</xdr:colOff>
      <xdr:row>44</xdr:row>
      <xdr:rowOff>0</xdr:rowOff>
    </xdr:to>
    <xdr:sp>
      <xdr:nvSpPr>
        <xdr:cNvPr id="1" name="Testo 1"/>
        <xdr:cNvSpPr txBox="1">
          <a:spLocks noChangeArrowheads="1"/>
        </xdr:cNvSpPr>
      </xdr:nvSpPr>
      <xdr:spPr>
        <a:xfrm>
          <a:off x="3305175" y="5391150"/>
          <a:ext cx="47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76200</xdr:colOff>
      <xdr:row>44</xdr:row>
      <xdr:rowOff>0</xdr:rowOff>
    </xdr:to>
    <xdr:sp>
      <xdr:nvSpPr>
        <xdr:cNvPr id="2" name="Testo 2"/>
        <xdr:cNvSpPr txBox="1">
          <a:spLocks noChangeArrowheads="1"/>
        </xdr:cNvSpPr>
      </xdr:nvSpPr>
      <xdr:spPr>
        <a:xfrm>
          <a:off x="2295525" y="5391150"/>
          <a:ext cx="76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44</xdr:row>
      <xdr:rowOff>0</xdr:rowOff>
    </xdr:from>
    <xdr:to>
      <xdr:col>5</xdr:col>
      <xdr:colOff>133350</xdr:colOff>
      <xdr:row>44</xdr:row>
      <xdr:rowOff>0</xdr:rowOff>
    </xdr:to>
    <xdr:sp>
      <xdr:nvSpPr>
        <xdr:cNvPr id="3" name="Testo 3"/>
        <xdr:cNvSpPr txBox="1">
          <a:spLocks noChangeArrowheads="1"/>
        </xdr:cNvSpPr>
      </xdr:nvSpPr>
      <xdr:spPr>
        <a:xfrm>
          <a:off x="3333750" y="5391150"/>
          <a:ext cx="104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44</xdr:row>
      <xdr:rowOff>0</xdr:rowOff>
    </xdr:from>
    <xdr:to>
      <xdr:col>7</xdr:col>
      <xdr:colOff>114300</xdr:colOff>
      <xdr:row>44</xdr:row>
      <xdr:rowOff>0</xdr:rowOff>
    </xdr:to>
    <xdr:sp>
      <xdr:nvSpPr>
        <xdr:cNvPr id="4" name="Testo 4"/>
        <xdr:cNvSpPr txBox="1">
          <a:spLocks noChangeArrowheads="1"/>
        </xdr:cNvSpPr>
      </xdr:nvSpPr>
      <xdr:spPr>
        <a:xfrm>
          <a:off x="4200525" y="5391150"/>
          <a:ext cx="95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561975</xdr:colOff>
      <xdr:row>44</xdr:row>
      <xdr:rowOff>0</xdr:rowOff>
    </xdr:to>
    <xdr:sp>
      <xdr:nvSpPr>
        <xdr:cNvPr id="5" name="Testo 6"/>
        <xdr:cNvSpPr txBox="1">
          <a:spLocks noChangeArrowheads="1"/>
        </xdr:cNvSpPr>
      </xdr:nvSpPr>
      <xdr:spPr>
        <a:xfrm>
          <a:off x="0" y="5391150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ANNI (a)</a:t>
          </a:r>
        </a:p>
      </xdr:txBody>
    </xdr:sp>
    <xdr:clientData/>
  </xdr:twoCellAnchor>
  <xdr:twoCellAnchor>
    <xdr:from>
      <xdr:col>0</xdr:col>
      <xdr:colOff>676275</xdr:colOff>
      <xdr:row>44</xdr:row>
      <xdr:rowOff>0</xdr:rowOff>
    </xdr:from>
    <xdr:to>
      <xdr:col>8</xdr:col>
      <xdr:colOff>428625</xdr:colOff>
      <xdr:row>44</xdr:row>
      <xdr:rowOff>0</xdr:rowOff>
    </xdr:to>
    <xdr:sp>
      <xdr:nvSpPr>
        <xdr:cNvPr id="6" name="Testo 7"/>
        <xdr:cNvSpPr txBox="1">
          <a:spLocks noChangeArrowheads="1"/>
        </xdr:cNvSpPr>
      </xdr:nvSpPr>
      <xdr:spPr>
        <a:xfrm>
          <a:off x="676275" y="5391150"/>
          <a:ext cx="437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Procedimenti esauriti di separazione personale dei coniugi e di scioglimento e cessazione degli effetti civili del matrimonio</a:t>
          </a:r>
        </a:p>
      </xdr:txBody>
    </xdr:sp>
    <xdr:clientData/>
  </xdr:twoCellAnchor>
  <xdr:twoCellAnchor>
    <xdr:from>
      <xdr:col>1</xdr:col>
      <xdr:colOff>19050</xdr:colOff>
      <xdr:row>44</xdr:row>
      <xdr:rowOff>0</xdr:rowOff>
    </xdr:from>
    <xdr:to>
      <xdr:col>2</xdr:col>
      <xdr:colOff>9525</xdr:colOff>
      <xdr:row>44</xdr:row>
      <xdr:rowOff>0</xdr:rowOff>
    </xdr:to>
    <xdr:sp>
      <xdr:nvSpPr>
        <xdr:cNvPr id="7" name="Testo 8"/>
        <xdr:cNvSpPr txBox="1">
          <a:spLocks noChangeArrowheads="1"/>
        </xdr:cNvSpPr>
      </xdr:nvSpPr>
      <xdr:spPr>
        <a:xfrm>
          <a:off x="1457325" y="5391150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 esauriti senza separazione</a:t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6</xdr:col>
      <xdr:colOff>0</xdr:colOff>
      <xdr:row>44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3305175" y="5391150"/>
          <a:ext cx="457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 esauriti senza sentenza di  sciogli-mento o cessa-zione</a:t>
          </a:r>
        </a:p>
      </xdr:txBody>
    </xdr:sp>
    <xdr:clientData/>
  </xdr:twoCellAnchor>
  <xdr:twoCellAnchor>
    <xdr:from>
      <xdr:col>2</xdr:col>
      <xdr:colOff>28575</xdr:colOff>
      <xdr:row>44</xdr:row>
      <xdr:rowOff>0</xdr:rowOff>
    </xdr:from>
    <xdr:to>
      <xdr:col>5</xdr:col>
      <xdr:colOff>0</xdr:colOff>
      <xdr:row>44</xdr:row>
      <xdr:rowOff>0</xdr:rowOff>
    </xdr:to>
    <xdr:sp>
      <xdr:nvSpPr>
        <xdr:cNvPr id="9" name="Testo 11"/>
        <xdr:cNvSpPr txBox="1">
          <a:spLocks noChangeArrowheads="1"/>
        </xdr:cNvSpPr>
      </xdr:nvSpPr>
      <xdr:spPr>
        <a:xfrm>
          <a:off x="1819275" y="5391150"/>
          <a:ext cx="1485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Esauriti con separazione</a:t>
          </a:r>
        </a:p>
      </xdr:txBody>
    </xdr:sp>
    <xdr:clientData/>
  </xdr:twoCellAnchor>
  <xdr:twoCellAnchor>
    <xdr:from>
      <xdr:col>3</xdr:col>
      <xdr:colOff>0</xdr:colOff>
      <xdr:row>44</xdr:row>
      <xdr:rowOff>0</xdr:rowOff>
    </xdr:from>
    <xdr:to>
      <xdr:col>3</xdr:col>
      <xdr:colOff>104775</xdr:colOff>
      <xdr:row>44</xdr:row>
      <xdr:rowOff>0</xdr:rowOff>
    </xdr:to>
    <xdr:sp>
      <xdr:nvSpPr>
        <xdr:cNvPr id="10" name="Testo 2"/>
        <xdr:cNvSpPr txBox="1">
          <a:spLocks noChangeArrowheads="1"/>
        </xdr:cNvSpPr>
      </xdr:nvSpPr>
      <xdr:spPr>
        <a:xfrm>
          <a:off x="2295525" y="5391150"/>
          <a:ext cx="104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44</xdr:row>
      <xdr:rowOff>0</xdr:rowOff>
    </xdr:from>
    <xdr:to>
      <xdr:col>5</xdr:col>
      <xdr:colOff>133350</xdr:colOff>
      <xdr:row>44</xdr:row>
      <xdr:rowOff>0</xdr:rowOff>
    </xdr:to>
    <xdr:sp>
      <xdr:nvSpPr>
        <xdr:cNvPr id="11" name="Testo 3"/>
        <xdr:cNvSpPr txBox="1">
          <a:spLocks noChangeArrowheads="1"/>
        </xdr:cNvSpPr>
      </xdr:nvSpPr>
      <xdr:spPr>
        <a:xfrm>
          <a:off x="3333750" y="5391150"/>
          <a:ext cx="104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44</xdr:row>
      <xdr:rowOff>0</xdr:rowOff>
    </xdr:from>
    <xdr:to>
      <xdr:col>7</xdr:col>
      <xdr:colOff>114300</xdr:colOff>
      <xdr:row>44</xdr:row>
      <xdr:rowOff>0</xdr:rowOff>
    </xdr:to>
    <xdr:sp>
      <xdr:nvSpPr>
        <xdr:cNvPr id="12" name="Testo 4"/>
        <xdr:cNvSpPr txBox="1">
          <a:spLocks noChangeArrowheads="1"/>
        </xdr:cNvSpPr>
      </xdr:nvSpPr>
      <xdr:spPr>
        <a:xfrm>
          <a:off x="4200525" y="5391150"/>
          <a:ext cx="95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781050</xdr:colOff>
      <xdr:row>44</xdr:row>
      <xdr:rowOff>0</xdr:rowOff>
    </xdr:from>
    <xdr:to>
      <xdr:col>8</xdr:col>
      <xdr:colOff>428625</xdr:colOff>
      <xdr:row>44</xdr:row>
      <xdr:rowOff>0</xdr:rowOff>
    </xdr:to>
    <xdr:sp>
      <xdr:nvSpPr>
        <xdr:cNvPr id="13" name="Testo 5"/>
        <xdr:cNvSpPr txBox="1">
          <a:spLocks noChangeArrowheads="1"/>
        </xdr:cNvSpPr>
      </xdr:nvSpPr>
      <xdr:spPr>
        <a:xfrm flipV="1">
          <a:off x="781050" y="5391150"/>
          <a:ext cx="4267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Protesti secondo la specie dei titoli di credito e la forma giuridica dei protestati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(ammontare in migliaia di euro)</a:t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561975</xdr:colOff>
      <xdr:row>44</xdr:row>
      <xdr:rowOff>0</xdr:rowOff>
    </xdr:to>
    <xdr:sp>
      <xdr:nvSpPr>
        <xdr:cNvPr id="14" name="Testo 6"/>
        <xdr:cNvSpPr txBox="1">
          <a:spLocks noChangeArrowheads="1"/>
        </xdr:cNvSpPr>
      </xdr:nvSpPr>
      <xdr:spPr>
        <a:xfrm>
          <a:off x="0" y="5391150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ANNI (a)</a:t>
          </a:r>
        </a:p>
      </xdr:txBody>
    </xdr:sp>
    <xdr:clientData/>
  </xdr:twoCellAnchor>
  <xdr:twoCellAnchor>
    <xdr:from>
      <xdr:col>0</xdr:col>
      <xdr:colOff>619125</xdr:colOff>
      <xdr:row>15</xdr:row>
      <xdr:rowOff>0</xdr:rowOff>
    </xdr:from>
    <xdr:to>
      <xdr:col>8</xdr:col>
      <xdr:colOff>428625</xdr:colOff>
      <xdr:row>15</xdr:row>
      <xdr:rowOff>0</xdr:rowOff>
    </xdr:to>
    <xdr:sp>
      <xdr:nvSpPr>
        <xdr:cNvPr id="15" name="Testo 24"/>
        <xdr:cNvSpPr txBox="1">
          <a:spLocks noChangeArrowheads="1"/>
        </xdr:cNvSpPr>
      </xdr:nvSpPr>
      <xdr:spPr>
        <a:xfrm>
          <a:off x="619125" y="1800225"/>
          <a:ext cx="4429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Procedimenti in materia di lavoro,  di previdenza e assistenza obbligatorie esauriti con sentenza per grado di giudizio e materia della controversia - Rilevazione annuale</a:t>
          </a:r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76200</xdr:colOff>
      <xdr:row>15</xdr:row>
      <xdr:rowOff>0</xdr:rowOff>
    </xdr:to>
    <xdr:sp>
      <xdr:nvSpPr>
        <xdr:cNvPr id="16" name="Testo 1"/>
        <xdr:cNvSpPr txBox="1">
          <a:spLocks noChangeArrowheads="1"/>
        </xdr:cNvSpPr>
      </xdr:nvSpPr>
      <xdr:spPr>
        <a:xfrm>
          <a:off x="3762375" y="1800225"/>
          <a:ext cx="76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304800</xdr:colOff>
      <xdr:row>0</xdr:row>
      <xdr:rowOff>0</xdr:rowOff>
    </xdr:to>
    <xdr:sp>
      <xdr:nvSpPr>
        <xdr:cNvPr id="17" name="Testo 13"/>
        <xdr:cNvSpPr txBox="1">
          <a:spLocks noChangeArrowheads="1"/>
        </xdr:cNvSpPr>
      </xdr:nvSpPr>
      <xdr:spPr>
        <a:xfrm>
          <a:off x="0" y="0"/>
          <a:ext cx="1743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MATERIA DELLA CONTROVERSIA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352425</xdr:colOff>
      <xdr:row>0</xdr:row>
      <xdr:rowOff>0</xdr:rowOff>
    </xdr:to>
    <xdr:sp>
      <xdr:nvSpPr>
        <xdr:cNvPr id="18" name="Testo 20"/>
        <xdr:cNvSpPr txBox="1">
          <a:spLocks noChangeArrowheads="1"/>
        </xdr:cNvSpPr>
      </xdr:nvSpPr>
      <xdr:spPr>
        <a:xfrm>
          <a:off x="19050" y="0"/>
          <a:ext cx="1771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MATERIA DELLA CONTROVERSIA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57150</xdr:colOff>
      <xdr:row>0</xdr:row>
      <xdr:rowOff>0</xdr:rowOff>
    </xdr:to>
    <xdr:sp>
      <xdr:nvSpPr>
        <xdr:cNvPr id="19" name="Testo 22"/>
        <xdr:cNvSpPr txBox="1">
          <a:spLocks noChangeArrowheads="1"/>
        </xdr:cNvSpPr>
      </xdr:nvSpPr>
      <xdr:spPr>
        <a:xfrm>
          <a:off x="3305175" y="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666750</xdr:colOff>
      <xdr:row>0</xdr:row>
      <xdr:rowOff>0</xdr:rowOff>
    </xdr:from>
    <xdr:to>
      <xdr:col>7</xdr:col>
      <xdr:colOff>438150</xdr:colOff>
      <xdr:row>0</xdr:row>
      <xdr:rowOff>0</xdr:rowOff>
    </xdr:to>
    <xdr:sp>
      <xdr:nvSpPr>
        <xdr:cNvPr id="20" name="Testo 24"/>
        <xdr:cNvSpPr txBox="1">
          <a:spLocks noChangeArrowheads="1"/>
        </xdr:cNvSpPr>
      </xdr:nvSpPr>
      <xdr:spPr>
        <a:xfrm>
          <a:off x="666750" y="0"/>
          <a:ext cx="3952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Procedimenti in materia di lavoro e di previdenza e assistenza obbligatoria esauriti con sentenza per grado di giudizio e materia della controversia - Rilevazione annuale</a:t>
          </a:r>
        </a:p>
      </xdr:txBody>
    </xdr:sp>
    <xdr:clientData/>
  </xdr:twoCellAnchor>
  <xdr:twoCellAnchor>
    <xdr:from>
      <xdr:col>0</xdr:col>
      <xdr:colOff>638175</xdr:colOff>
      <xdr:row>0</xdr:row>
      <xdr:rowOff>0</xdr:rowOff>
    </xdr:from>
    <xdr:to>
      <xdr:col>7</xdr:col>
      <xdr:colOff>438150</xdr:colOff>
      <xdr:row>0</xdr:row>
      <xdr:rowOff>0</xdr:rowOff>
    </xdr:to>
    <xdr:sp>
      <xdr:nvSpPr>
        <xdr:cNvPr id="21" name="Testo 26"/>
        <xdr:cNvSpPr txBox="1">
          <a:spLocks noChangeArrowheads="1"/>
        </xdr:cNvSpPr>
      </xdr:nvSpPr>
      <xdr:spPr>
        <a:xfrm>
          <a:off x="638175" y="0"/>
          <a:ext cx="3981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Procedimenti di cognizione ordinaria esauriti con sentenza secondo il grado di giudizio e la materia della controversia - Rilevazione annuale</a:t>
          </a:r>
        </a:p>
      </xdr:txBody>
    </xdr:sp>
    <xdr:clientData/>
  </xdr:twoCellAnchor>
  <xdr:twoCellAnchor>
    <xdr:from>
      <xdr:col>4</xdr:col>
      <xdr:colOff>447675</xdr:colOff>
      <xdr:row>0</xdr:row>
      <xdr:rowOff>0</xdr:rowOff>
    </xdr:from>
    <xdr:to>
      <xdr:col>5</xdr:col>
      <xdr:colOff>28575</xdr:colOff>
      <xdr:row>0</xdr:row>
      <xdr:rowOff>0</xdr:rowOff>
    </xdr:to>
    <xdr:sp>
      <xdr:nvSpPr>
        <xdr:cNvPr id="22" name="Testo 27"/>
        <xdr:cNvSpPr txBox="1">
          <a:spLocks noChangeArrowheads="1"/>
        </xdr:cNvSpPr>
      </xdr:nvSpPr>
      <xdr:spPr>
        <a:xfrm>
          <a:off x="3305175" y="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285750</xdr:colOff>
      <xdr:row>0</xdr:row>
      <xdr:rowOff>0</xdr:rowOff>
    </xdr:to>
    <xdr:sp>
      <xdr:nvSpPr>
        <xdr:cNvPr id="23" name="Testo 13"/>
        <xdr:cNvSpPr txBox="1">
          <a:spLocks noChangeArrowheads="1"/>
        </xdr:cNvSpPr>
      </xdr:nvSpPr>
      <xdr:spPr>
        <a:xfrm>
          <a:off x="0" y="0"/>
          <a:ext cx="1724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MATERIA DELLA CONTROVERSIA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352425</xdr:colOff>
      <xdr:row>0</xdr:row>
      <xdr:rowOff>0</xdr:rowOff>
    </xdr:to>
    <xdr:sp>
      <xdr:nvSpPr>
        <xdr:cNvPr id="24" name="Testo 20"/>
        <xdr:cNvSpPr txBox="1">
          <a:spLocks noChangeArrowheads="1"/>
        </xdr:cNvSpPr>
      </xdr:nvSpPr>
      <xdr:spPr>
        <a:xfrm>
          <a:off x="19050" y="0"/>
          <a:ext cx="1771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MATERIA DELLA CONTROVERSIA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57150</xdr:colOff>
      <xdr:row>0</xdr:row>
      <xdr:rowOff>0</xdr:rowOff>
    </xdr:to>
    <xdr:sp>
      <xdr:nvSpPr>
        <xdr:cNvPr id="25" name="Testo 22"/>
        <xdr:cNvSpPr txBox="1">
          <a:spLocks noChangeArrowheads="1"/>
        </xdr:cNvSpPr>
      </xdr:nvSpPr>
      <xdr:spPr>
        <a:xfrm>
          <a:off x="3305175" y="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666750</xdr:colOff>
      <xdr:row>0</xdr:row>
      <xdr:rowOff>0</xdr:rowOff>
    </xdr:from>
    <xdr:to>
      <xdr:col>7</xdr:col>
      <xdr:colOff>438150</xdr:colOff>
      <xdr:row>0</xdr:row>
      <xdr:rowOff>0</xdr:rowOff>
    </xdr:to>
    <xdr:sp>
      <xdr:nvSpPr>
        <xdr:cNvPr id="26" name="Testo 24"/>
        <xdr:cNvSpPr txBox="1">
          <a:spLocks noChangeArrowheads="1"/>
        </xdr:cNvSpPr>
      </xdr:nvSpPr>
      <xdr:spPr>
        <a:xfrm>
          <a:off x="666750" y="0"/>
          <a:ext cx="3952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Procedimenti in materia di lavoro,  di previdenza e assistenza obbligatorie esauriti con sentenza per grado di giudizio e materia della controversia - Rilevazione annuale</a:t>
          </a:r>
        </a:p>
      </xdr:txBody>
    </xdr:sp>
    <xdr:clientData/>
  </xdr:twoCellAnchor>
  <xdr:twoCellAnchor>
    <xdr:from>
      <xdr:col>0</xdr:col>
      <xdr:colOff>695325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" name="Testo 26"/>
        <xdr:cNvSpPr txBox="1">
          <a:spLocks noChangeArrowheads="1"/>
        </xdr:cNvSpPr>
      </xdr:nvSpPr>
      <xdr:spPr>
        <a:xfrm>
          <a:off x="695325" y="0"/>
          <a:ext cx="3924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Procedimenti di cognizione ordinaria esauriti con sentenza secondo il grado di giudizio e la materia della controversia - Rilevazione annuale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76200</xdr:colOff>
      <xdr:row>0</xdr:row>
      <xdr:rowOff>0</xdr:rowOff>
    </xdr:to>
    <xdr:sp>
      <xdr:nvSpPr>
        <xdr:cNvPr id="28" name="Testo 27"/>
        <xdr:cNvSpPr txBox="1">
          <a:spLocks noChangeArrowheads="1"/>
        </xdr:cNvSpPr>
      </xdr:nvSpPr>
      <xdr:spPr>
        <a:xfrm>
          <a:off x="3305175" y="0"/>
          <a:ext cx="76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57150</xdr:colOff>
      <xdr:row>0</xdr:row>
      <xdr:rowOff>0</xdr:rowOff>
    </xdr:to>
    <xdr:sp>
      <xdr:nvSpPr>
        <xdr:cNvPr id="29" name="Testo 22"/>
        <xdr:cNvSpPr txBox="1">
          <a:spLocks noChangeArrowheads="1"/>
        </xdr:cNvSpPr>
      </xdr:nvSpPr>
      <xdr:spPr>
        <a:xfrm>
          <a:off x="3305175" y="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619125</xdr:colOff>
      <xdr:row>17</xdr:row>
      <xdr:rowOff>9525</xdr:rowOff>
    </xdr:from>
    <xdr:to>
      <xdr:col>8</xdr:col>
      <xdr:colOff>428625</xdr:colOff>
      <xdr:row>19</xdr:row>
      <xdr:rowOff>152400</xdr:rowOff>
    </xdr:to>
    <xdr:sp>
      <xdr:nvSpPr>
        <xdr:cNvPr id="30" name="Testo 24"/>
        <xdr:cNvSpPr txBox="1">
          <a:spLocks noChangeArrowheads="1"/>
        </xdr:cNvSpPr>
      </xdr:nvSpPr>
      <xdr:spPr>
        <a:xfrm>
          <a:off x="619125" y="2038350"/>
          <a:ext cx="4429125" cy="447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Procedimenti in materia di lavoro,  di previdenza e assistenza obbligatorie esauriti con sentenza per grado di giudizio e materia della controversia - Rilevazione annuale</a:t>
          </a:r>
        </a:p>
      </xdr:txBody>
    </xdr:sp>
    <xdr:clientData/>
  </xdr:twoCellAnchor>
  <xdr:twoCellAnchor>
    <xdr:from>
      <xdr:col>6</xdr:col>
      <xdr:colOff>0</xdr:colOff>
      <xdr:row>21</xdr:row>
      <xdr:rowOff>66675</xdr:rowOff>
    </xdr:from>
    <xdr:to>
      <xdr:col>6</xdr:col>
      <xdr:colOff>76200</xdr:colOff>
      <xdr:row>23</xdr:row>
      <xdr:rowOff>0</xdr:rowOff>
    </xdr:to>
    <xdr:sp>
      <xdr:nvSpPr>
        <xdr:cNvPr id="31" name="Testo 1"/>
        <xdr:cNvSpPr txBox="1">
          <a:spLocks noChangeArrowheads="1"/>
        </xdr:cNvSpPr>
      </xdr:nvSpPr>
      <xdr:spPr>
        <a:xfrm>
          <a:off x="3762375" y="2705100"/>
          <a:ext cx="7620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3</xdr:row>
      <xdr:rowOff>276225</xdr:rowOff>
    </xdr:from>
    <xdr:to>
      <xdr:col>5</xdr:col>
      <xdr:colOff>47625</xdr:colOff>
      <xdr:row>4</xdr:row>
      <xdr:rowOff>28575</xdr:rowOff>
    </xdr:to>
    <xdr:sp>
      <xdr:nvSpPr>
        <xdr:cNvPr id="1" name="Testo 1"/>
        <xdr:cNvSpPr txBox="1">
          <a:spLocks noChangeArrowheads="1"/>
        </xdr:cNvSpPr>
      </xdr:nvSpPr>
      <xdr:spPr>
        <a:xfrm>
          <a:off x="2752725" y="714375"/>
          <a:ext cx="47625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352425</xdr:rowOff>
    </xdr:from>
    <xdr:to>
      <xdr:col>3</xdr:col>
      <xdr:colOff>76200</xdr:colOff>
      <xdr:row>21</xdr:row>
      <xdr:rowOff>28575</xdr:rowOff>
    </xdr:to>
    <xdr:sp>
      <xdr:nvSpPr>
        <xdr:cNvPr id="2" name="Testo 2"/>
        <xdr:cNvSpPr txBox="1">
          <a:spLocks noChangeArrowheads="1"/>
        </xdr:cNvSpPr>
      </xdr:nvSpPr>
      <xdr:spPr>
        <a:xfrm>
          <a:off x="1638300" y="3543300"/>
          <a:ext cx="76200" cy="2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0</xdr:row>
      <xdr:rowOff>0</xdr:rowOff>
    </xdr:from>
    <xdr:to>
      <xdr:col>8</xdr:col>
      <xdr:colOff>476250</xdr:colOff>
      <xdr:row>2</xdr:row>
      <xdr:rowOff>57150</xdr:rowOff>
    </xdr:to>
    <xdr:sp>
      <xdr:nvSpPr>
        <xdr:cNvPr id="3" name="Testo 7"/>
        <xdr:cNvSpPr txBox="1">
          <a:spLocks noChangeArrowheads="1"/>
        </xdr:cNvSpPr>
      </xdr:nvSpPr>
      <xdr:spPr>
        <a:xfrm>
          <a:off x="676275" y="0"/>
          <a:ext cx="4314825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Procedimenti esauriti di separazione personale dei coniugi e di scioglimento e cessazione degli effetti civili del matrimonio</a:t>
          </a:r>
        </a:p>
      </xdr:txBody>
    </xdr:sp>
    <xdr:clientData/>
  </xdr:twoCellAnchor>
  <xdr:twoCellAnchor>
    <xdr:from>
      <xdr:col>1</xdr:col>
      <xdr:colOff>9525</xdr:colOff>
      <xdr:row>4</xdr:row>
      <xdr:rowOff>76200</xdr:rowOff>
    </xdr:from>
    <xdr:to>
      <xdr:col>1</xdr:col>
      <xdr:colOff>581025</xdr:colOff>
      <xdr:row>6</xdr:row>
      <xdr:rowOff>381000</xdr:rowOff>
    </xdr:to>
    <xdr:sp>
      <xdr:nvSpPr>
        <xdr:cNvPr id="4" name="Testo 8"/>
        <xdr:cNvSpPr txBox="1">
          <a:spLocks noChangeArrowheads="1"/>
        </xdr:cNvSpPr>
      </xdr:nvSpPr>
      <xdr:spPr>
        <a:xfrm>
          <a:off x="438150" y="800100"/>
          <a:ext cx="571500" cy="571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 esauriti senza separazione</a:t>
          </a:r>
        </a:p>
      </xdr:txBody>
    </xdr:sp>
    <xdr:clientData/>
  </xdr:twoCellAnchor>
  <xdr:twoCellAnchor>
    <xdr:from>
      <xdr:col>5</xdr:col>
      <xdr:colOff>0</xdr:colOff>
      <xdr:row>4</xdr:row>
      <xdr:rowOff>28575</xdr:rowOff>
    </xdr:from>
    <xdr:to>
      <xdr:col>6</xdr:col>
      <xdr:colOff>0</xdr:colOff>
      <xdr:row>6</xdr:row>
      <xdr:rowOff>400050</xdr:rowOff>
    </xdr:to>
    <xdr:sp>
      <xdr:nvSpPr>
        <xdr:cNvPr id="5" name="Testo 10"/>
        <xdr:cNvSpPr txBox="1">
          <a:spLocks noChangeArrowheads="1"/>
        </xdr:cNvSpPr>
      </xdr:nvSpPr>
      <xdr:spPr>
        <a:xfrm>
          <a:off x="2752725" y="752475"/>
          <a:ext cx="628650" cy="638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Totale esauriti senza sentenza di scioglimento o cessazione</a:t>
          </a:r>
        </a:p>
      </xdr:txBody>
    </xdr:sp>
    <xdr:clientData/>
  </xdr:twoCellAnchor>
  <xdr:twoCellAnchor>
    <xdr:from>
      <xdr:col>2</xdr:col>
      <xdr:colOff>28575</xdr:colOff>
      <xdr:row>4</xdr:row>
      <xdr:rowOff>38100</xdr:rowOff>
    </xdr:from>
    <xdr:to>
      <xdr:col>5</xdr:col>
      <xdr:colOff>0</xdr:colOff>
      <xdr:row>5</xdr:row>
      <xdr:rowOff>95250</xdr:rowOff>
    </xdr:to>
    <xdr:sp>
      <xdr:nvSpPr>
        <xdr:cNvPr id="6" name="Testo 11"/>
        <xdr:cNvSpPr txBox="1">
          <a:spLocks noChangeArrowheads="1"/>
        </xdr:cNvSpPr>
      </xdr:nvSpPr>
      <xdr:spPr>
        <a:xfrm>
          <a:off x="1047750" y="762000"/>
          <a:ext cx="1704975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Esauriti con separazione</a:t>
          </a:r>
        </a:p>
      </xdr:txBody>
    </xdr:sp>
    <xdr:clientData/>
  </xdr:twoCellAnchor>
  <xdr:twoCellAnchor>
    <xdr:from>
      <xdr:col>3</xdr:col>
      <xdr:colOff>0</xdr:colOff>
      <xdr:row>20</xdr:row>
      <xdr:rowOff>352425</xdr:rowOff>
    </xdr:from>
    <xdr:to>
      <xdr:col>3</xdr:col>
      <xdr:colOff>66675</xdr:colOff>
      <xdr:row>21</xdr:row>
      <xdr:rowOff>47625</xdr:rowOff>
    </xdr:to>
    <xdr:sp>
      <xdr:nvSpPr>
        <xdr:cNvPr id="7" name="Testo 2"/>
        <xdr:cNvSpPr txBox="1">
          <a:spLocks noChangeArrowheads="1"/>
        </xdr:cNvSpPr>
      </xdr:nvSpPr>
      <xdr:spPr>
        <a:xfrm>
          <a:off x="1638300" y="3543300"/>
          <a:ext cx="66675" cy="47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552450</xdr:colOff>
      <xdr:row>20</xdr:row>
      <xdr:rowOff>352425</xdr:rowOff>
    </xdr:from>
    <xdr:to>
      <xdr:col>7</xdr:col>
      <xdr:colOff>57150</xdr:colOff>
      <xdr:row>21</xdr:row>
      <xdr:rowOff>28575</xdr:rowOff>
    </xdr:to>
    <xdr:sp>
      <xdr:nvSpPr>
        <xdr:cNvPr id="8" name="Testo 4"/>
        <xdr:cNvSpPr txBox="1">
          <a:spLocks noChangeArrowheads="1"/>
        </xdr:cNvSpPr>
      </xdr:nvSpPr>
      <xdr:spPr>
        <a:xfrm>
          <a:off x="3933825" y="3543300"/>
          <a:ext cx="85725" cy="2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238125</xdr:colOff>
      <xdr:row>17</xdr:row>
      <xdr:rowOff>9525</xdr:rowOff>
    </xdr:from>
    <xdr:to>
      <xdr:col>8</xdr:col>
      <xdr:colOff>457200</xdr:colOff>
      <xdr:row>19</xdr:row>
      <xdr:rowOff>19050</xdr:rowOff>
    </xdr:to>
    <xdr:sp>
      <xdr:nvSpPr>
        <xdr:cNvPr id="9" name="Testo 5"/>
        <xdr:cNvSpPr txBox="1">
          <a:spLocks noChangeArrowheads="1"/>
        </xdr:cNvSpPr>
      </xdr:nvSpPr>
      <xdr:spPr>
        <a:xfrm flipV="1">
          <a:off x="666750" y="2743200"/>
          <a:ext cx="4305300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Protesti secondo la specie dei titoli di credito e la forma giuridica dei protestati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(ammontare in migliaia di euro)</a:t>
          </a:r>
        </a:p>
      </xdr:txBody>
    </xdr:sp>
    <xdr:clientData/>
  </xdr:twoCellAnchor>
  <xdr:oneCellAnchor>
    <xdr:from>
      <xdr:col>5</xdr:col>
      <xdr:colOff>28575</xdr:colOff>
      <xdr:row>20</xdr:row>
      <xdr:rowOff>352425</xdr:rowOff>
    </xdr:from>
    <xdr:ext cx="76200" cy="104775"/>
    <xdr:sp>
      <xdr:nvSpPr>
        <xdr:cNvPr id="10" name="TextBox 10"/>
        <xdr:cNvSpPr txBox="1">
          <a:spLocks noChangeArrowheads="1"/>
        </xdr:cNvSpPr>
      </xdr:nvSpPr>
      <xdr:spPr>
        <a:xfrm>
          <a:off x="2781300" y="3543300"/>
          <a:ext cx="76200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161925</xdr:colOff>
      <xdr:row>50</xdr:row>
      <xdr:rowOff>0</xdr:rowOff>
    </xdr:from>
    <xdr:to>
      <xdr:col>8</xdr:col>
      <xdr:colOff>495300</xdr:colOff>
      <xdr:row>52</xdr:row>
      <xdr:rowOff>28575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161925" y="6915150"/>
          <a:ext cx="48482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 I dati si riferiscono al periodo 1° gennaio-31 maggio 2001. Dal 1° giugno 2001 non viene più rilevata la distinzione tra individui e società.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171450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1" name="Testo 7"/>
        <xdr:cNvSpPr txBox="1">
          <a:spLocks noChangeArrowheads="1"/>
        </xdr:cNvSpPr>
      </xdr:nvSpPr>
      <xdr:spPr>
        <a:xfrm>
          <a:off x="4200525" y="3962400"/>
          <a:ext cx="142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4</xdr:col>
      <xdr:colOff>161925</xdr:colOff>
      <xdr:row>33</xdr:row>
      <xdr:rowOff>0</xdr:rowOff>
    </xdr:from>
    <xdr:to>
      <xdr:col>4</xdr:col>
      <xdr:colOff>228600</xdr:colOff>
      <xdr:row>33</xdr:row>
      <xdr:rowOff>0</xdr:rowOff>
    </xdr:to>
    <xdr:sp>
      <xdr:nvSpPr>
        <xdr:cNvPr id="2" name="Testo 9"/>
        <xdr:cNvSpPr txBox="1">
          <a:spLocks noChangeArrowheads="1"/>
        </xdr:cNvSpPr>
      </xdr:nvSpPr>
      <xdr:spPr>
        <a:xfrm>
          <a:off x="3295650" y="3962400"/>
          <a:ext cx="66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4</xdr:col>
      <xdr:colOff>152400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3" name="Testo 16"/>
        <xdr:cNvSpPr txBox="1">
          <a:spLocks noChangeArrowheads="1"/>
        </xdr:cNvSpPr>
      </xdr:nvSpPr>
      <xdr:spPr>
        <a:xfrm>
          <a:off x="3286125" y="3962400"/>
          <a:ext cx="95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7</xdr:col>
      <xdr:colOff>161925</xdr:colOff>
      <xdr:row>33</xdr:row>
      <xdr:rowOff>0</xdr:rowOff>
    </xdr:from>
    <xdr:to>
      <xdr:col>7</xdr:col>
      <xdr:colOff>314325</xdr:colOff>
      <xdr:row>33</xdr:row>
      <xdr:rowOff>0</xdr:rowOff>
    </xdr:to>
    <xdr:sp>
      <xdr:nvSpPr>
        <xdr:cNvPr id="4" name="Testo 9"/>
        <xdr:cNvSpPr txBox="1">
          <a:spLocks noChangeArrowheads="1"/>
        </xdr:cNvSpPr>
      </xdr:nvSpPr>
      <xdr:spPr>
        <a:xfrm>
          <a:off x="4191000" y="3962400"/>
          <a:ext cx="152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0</xdr:colOff>
      <xdr:row>33</xdr:row>
      <xdr:rowOff>0</xdr:rowOff>
    </xdr:from>
    <xdr:to>
      <xdr:col>10</xdr:col>
      <xdr:colOff>0</xdr:colOff>
      <xdr:row>33</xdr:row>
      <xdr:rowOff>0</xdr:rowOff>
    </xdr:to>
    <xdr:sp>
      <xdr:nvSpPr>
        <xdr:cNvPr id="5" name="Testo 9"/>
        <xdr:cNvSpPr txBox="1">
          <a:spLocks noChangeArrowheads="1"/>
        </xdr:cNvSpPr>
      </xdr:nvSpPr>
      <xdr:spPr>
        <a:xfrm>
          <a:off x="5000625" y="39624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33</xdr:row>
      <xdr:rowOff>0</xdr:rowOff>
    </xdr:from>
    <xdr:to>
      <xdr:col>4</xdr:col>
      <xdr:colOff>228600</xdr:colOff>
      <xdr:row>33</xdr:row>
      <xdr:rowOff>0</xdr:rowOff>
    </xdr:to>
    <xdr:sp>
      <xdr:nvSpPr>
        <xdr:cNvPr id="6" name="Testo 7"/>
        <xdr:cNvSpPr txBox="1">
          <a:spLocks noChangeArrowheads="1"/>
        </xdr:cNvSpPr>
      </xdr:nvSpPr>
      <xdr:spPr>
        <a:xfrm>
          <a:off x="3333750" y="39624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</xdr:col>
      <xdr:colOff>152400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7" name="Testo 16"/>
        <xdr:cNvSpPr txBox="1">
          <a:spLocks noChangeArrowheads="1"/>
        </xdr:cNvSpPr>
      </xdr:nvSpPr>
      <xdr:spPr>
        <a:xfrm>
          <a:off x="2324100" y="3962400"/>
          <a:ext cx="152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4</xdr:col>
      <xdr:colOff>161925</xdr:colOff>
      <xdr:row>33</xdr:row>
      <xdr:rowOff>0</xdr:rowOff>
    </xdr:from>
    <xdr:to>
      <xdr:col>4</xdr:col>
      <xdr:colOff>228600</xdr:colOff>
      <xdr:row>33</xdr:row>
      <xdr:rowOff>0</xdr:rowOff>
    </xdr:to>
    <xdr:sp>
      <xdr:nvSpPr>
        <xdr:cNvPr id="8" name="Testo 9"/>
        <xdr:cNvSpPr txBox="1">
          <a:spLocks noChangeArrowheads="1"/>
        </xdr:cNvSpPr>
      </xdr:nvSpPr>
      <xdr:spPr>
        <a:xfrm>
          <a:off x="3295650" y="3962400"/>
          <a:ext cx="66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4</xdr:col>
      <xdr:colOff>200025</xdr:colOff>
      <xdr:row>33</xdr:row>
      <xdr:rowOff>0</xdr:rowOff>
    </xdr:from>
    <xdr:to>
      <xdr:col>4</xdr:col>
      <xdr:colOff>228600</xdr:colOff>
      <xdr:row>33</xdr:row>
      <xdr:rowOff>0</xdr:rowOff>
    </xdr:to>
    <xdr:sp>
      <xdr:nvSpPr>
        <xdr:cNvPr id="9" name="Testo 7"/>
        <xdr:cNvSpPr txBox="1">
          <a:spLocks noChangeArrowheads="1"/>
        </xdr:cNvSpPr>
      </xdr:nvSpPr>
      <xdr:spPr>
        <a:xfrm>
          <a:off x="3333750" y="396240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</xdr:col>
      <xdr:colOff>152400</xdr:colOff>
      <xdr:row>33</xdr:row>
      <xdr:rowOff>0</xdr:rowOff>
    </xdr:from>
    <xdr:to>
      <xdr:col>2</xdr:col>
      <xdr:colOff>0</xdr:colOff>
      <xdr:row>33</xdr:row>
      <xdr:rowOff>0</xdr:rowOff>
    </xdr:to>
    <xdr:sp>
      <xdr:nvSpPr>
        <xdr:cNvPr id="10" name="Testo 16"/>
        <xdr:cNvSpPr txBox="1">
          <a:spLocks noChangeArrowheads="1"/>
        </xdr:cNvSpPr>
      </xdr:nvSpPr>
      <xdr:spPr>
        <a:xfrm>
          <a:off x="2324100" y="3962400"/>
          <a:ext cx="152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4</xdr:col>
      <xdr:colOff>161925</xdr:colOff>
      <xdr:row>33</xdr:row>
      <xdr:rowOff>0</xdr:rowOff>
    </xdr:from>
    <xdr:to>
      <xdr:col>4</xdr:col>
      <xdr:colOff>228600</xdr:colOff>
      <xdr:row>33</xdr:row>
      <xdr:rowOff>0</xdr:rowOff>
    </xdr:to>
    <xdr:sp>
      <xdr:nvSpPr>
        <xdr:cNvPr id="11" name="Testo 9"/>
        <xdr:cNvSpPr txBox="1">
          <a:spLocks noChangeArrowheads="1"/>
        </xdr:cNvSpPr>
      </xdr:nvSpPr>
      <xdr:spPr>
        <a:xfrm>
          <a:off x="3295650" y="3962400"/>
          <a:ext cx="66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4</xdr:col>
      <xdr:colOff>161925</xdr:colOff>
      <xdr:row>33</xdr:row>
      <xdr:rowOff>0</xdr:rowOff>
    </xdr:from>
    <xdr:to>
      <xdr:col>4</xdr:col>
      <xdr:colOff>228600</xdr:colOff>
      <xdr:row>33</xdr:row>
      <xdr:rowOff>0</xdr:rowOff>
    </xdr:to>
    <xdr:sp>
      <xdr:nvSpPr>
        <xdr:cNvPr id="12" name="Testo 9"/>
        <xdr:cNvSpPr txBox="1">
          <a:spLocks noChangeArrowheads="1"/>
        </xdr:cNvSpPr>
      </xdr:nvSpPr>
      <xdr:spPr>
        <a:xfrm>
          <a:off x="3295650" y="3962400"/>
          <a:ext cx="66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342900</xdr:colOff>
      <xdr:row>3</xdr:row>
      <xdr:rowOff>0</xdr:rowOff>
    </xdr:to>
    <xdr:sp>
      <xdr:nvSpPr>
        <xdr:cNvPr id="1" name="Testo 1"/>
        <xdr:cNvSpPr txBox="1">
          <a:spLocks noChangeArrowheads="1"/>
        </xdr:cNvSpPr>
      </xdr:nvSpPr>
      <xdr:spPr>
        <a:xfrm>
          <a:off x="0" y="44767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ANNI</a:t>
          </a:r>
        </a:p>
      </xdr:txBody>
    </xdr:sp>
    <xdr:clientData/>
  </xdr:twoCellAnchor>
  <xdr:twoCellAnchor>
    <xdr:from>
      <xdr:col>1</xdr:col>
      <xdr:colOff>47625</xdr:colOff>
      <xdr:row>2</xdr:row>
      <xdr:rowOff>28575</xdr:rowOff>
    </xdr:from>
    <xdr:to>
      <xdr:col>1</xdr:col>
      <xdr:colOff>485775</xdr:colOff>
      <xdr:row>3</xdr:row>
      <xdr:rowOff>485775</xdr:rowOff>
    </xdr:to>
    <xdr:sp>
      <xdr:nvSpPr>
        <xdr:cNvPr id="2" name="Testo 4"/>
        <xdr:cNvSpPr txBox="1">
          <a:spLocks noChangeArrowheads="1"/>
        </xdr:cNvSpPr>
      </xdr:nvSpPr>
      <xdr:spPr>
        <a:xfrm>
          <a:off x="409575" y="304800"/>
          <a:ext cx="438150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Ditte
individuali</a:t>
          </a:r>
        </a:p>
      </xdr:txBody>
    </xdr:sp>
    <xdr:clientData/>
  </xdr:twoCellAnchor>
  <xdr:twoCellAnchor>
    <xdr:from>
      <xdr:col>0</xdr:col>
      <xdr:colOff>0</xdr:colOff>
      <xdr:row>2</xdr:row>
      <xdr:rowOff>19050</xdr:rowOff>
    </xdr:from>
    <xdr:to>
      <xdr:col>0</xdr:col>
      <xdr:colOff>314325</xdr:colOff>
      <xdr:row>3</xdr:row>
      <xdr:rowOff>495300</xdr:rowOff>
    </xdr:to>
    <xdr:sp>
      <xdr:nvSpPr>
        <xdr:cNvPr id="3" name="Testo 6"/>
        <xdr:cNvSpPr txBox="1">
          <a:spLocks noChangeArrowheads="1"/>
        </xdr:cNvSpPr>
      </xdr:nvSpPr>
      <xdr:spPr>
        <a:xfrm>
          <a:off x="0" y="295275"/>
          <a:ext cx="314325" cy="647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ANNI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200025</xdr:colOff>
      <xdr:row>36</xdr:row>
      <xdr:rowOff>0</xdr:rowOff>
    </xdr:from>
    <xdr:to>
      <xdr:col>7</xdr:col>
      <xdr:colOff>371475</xdr:colOff>
      <xdr:row>36</xdr:row>
      <xdr:rowOff>0</xdr:rowOff>
    </xdr:to>
    <xdr:sp>
      <xdr:nvSpPr>
        <xdr:cNvPr id="1" name="Testo 7"/>
        <xdr:cNvSpPr txBox="1">
          <a:spLocks noChangeArrowheads="1"/>
        </xdr:cNvSpPr>
      </xdr:nvSpPr>
      <xdr:spPr>
        <a:xfrm>
          <a:off x="4391025" y="5000625"/>
          <a:ext cx="171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4</xdr:col>
      <xdr:colOff>161925</xdr:colOff>
      <xdr:row>36</xdr:row>
      <xdr:rowOff>0</xdr:rowOff>
    </xdr:from>
    <xdr:to>
      <xdr:col>4</xdr:col>
      <xdr:colOff>361950</xdr:colOff>
      <xdr:row>36</xdr:row>
      <xdr:rowOff>0</xdr:rowOff>
    </xdr:to>
    <xdr:sp>
      <xdr:nvSpPr>
        <xdr:cNvPr id="2" name="Testo 9"/>
        <xdr:cNvSpPr txBox="1">
          <a:spLocks noChangeArrowheads="1"/>
        </xdr:cNvSpPr>
      </xdr:nvSpPr>
      <xdr:spPr>
        <a:xfrm>
          <a:off x="2962275" y="5000625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4</xdr:col>
      <xdr:colOff>152400</xdr:colOff>
      <xdr:row>36</xdr:row>
      <xdr:rowOff>0</xdr:rowOff>
    </xdr:from>
    <xdr:to>
      <xdr:col>5</xdr:col>
      <xdr:colOff>0</xdr:colOff>
      <xdr:row>36</xdr:row>
      <xdr:rowOff>0</xdr:rowOff>
    </xdr:to>
    <xdr:sp>
      <xdr:nvSpPr>
        <xdr:cNvPr id="3" name="Testo 16"/>
        <xdr:cNvSpPr txBox="1">
          <a:spLocks noChangeArrowheads="1"/>
        </xdr:cNvSpPr>
      </xdr:nvSpPr>
      <xdr:spPr>
        <a:xfrm>
          <a:off x="2952750" y="5000625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0</xdr:col>
      <xdr:colOff>1352550</xdr:colOff>
      <xdr:row>36</xdr:row>
      <xdr:rowOff>0</xdr:rowOff>
    </xdr:from>
    <xdr:to>
      <xdr:col>1</xdr:col>
      <xdr:colOff>266700</xdr:colOff>
      <xdr:row>36</xdr:row>
      <xdr:rowOff>0</xdr:rowOff>
    </xdr:to>
    <xdr:sp>
      <xdr:nvSpPr>
        <xdr:cNvPr id="4" name="Testo 15"/>
        <xdr:cNvSpPr txBox="1">
          <a:spLocks noChangeArrowheads="1"/>
        </xdr:cNvSpPr>
      </xdr:nvSpPr>
      <xdr:spPr>
        <a:xfrm>
          <a:off x="1352550" y="50006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7</xdr:col>
      <xdr:colOff>161925</xdr:colOff>
      <xdr:row>36</xdr:row>
      <xdr:rowOff>0</xdr:rowOff>
    </xdr:from>
    <xdr:to>
      <xdr:col>7</xdr:col>
      <xdr:colOff>361950</xdr:colOff>
      <xdr:row>36</xdr:row>
      <xdr:rowOff>0</xdr:rowOff>
    </xdr:to>
    <xdr:sp>
      <xdr:nvSpPr>
        <xdr:cNvPr id="5" name="Testo 9"/>
        <xdr:cNvSpPr txBox="1">
          <a:spLocks noChangeArrowheads="1"/>
        </xdr:cNvSpPr>
      </xdr:nvSpPr>
      <xdr:spPr>
        <a:xfrm>
          <a:off x="4352925" y="5000625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0</xdr:colOff>
      <xdr:row>36</xdr:row>
      <xdr:rowOff>0</xdr:rowOff>
    </xdr:from>
    <xdr:to>
      <xdr:col>10</xdr:col>
      <xdr:colOff>0</xdr:colOff>
      <xdr:row>36</xdr:row>
      <xdr:rowOff>0</xdr:rowOff>
    </xdr:to>
    <xdr:sp>
      <xdr:nvSpPr>
        <xdr:cNvPr id="6" name="Testo 9"/>
        <xdr:cNvSpPr txBox="1">
          <a:spLocks noChangeArrowheads="1"/>
        </xdr:cNvSpPr>
      </xdr:nvSpPr>
      <xdr:spPr>
        <a:xfrm>
          <a:off x="5600700" y="50006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36</xdr:row>
      <xdr:rowOff>0</xdr:rowOff>
    </xdr:from>
    <xdr:to>
      <xdr:col>4</xdr:col>
      <xdr:colOff>361950</xdr:colOff>
      <xdr:row>36</xdr:row>
      <xdr:rowOff>0</xdr:rowOff>
    </xdr:to>
    <xdr:sp>
      <xdr:nvSpPr>
        <xdr:cNvPr id="7" name="Testo 7"/>
        <xdr:cNvSpPr txBox="1">
          <a:spLocks noChangeArrowheads="1"/>
        </xdr:cNvSpPr>
      </xdr:nvSpPr>
      <xdr:spPr>
        <a:xfrm>
          <a:off x="3000375" y="5000625"/>
          <a:ext cx="161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</xdr:col>
      <xdr:colOff>152400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8" name="Testo 16"/>
        <xdr:cNvSpPr txBox="1">
          <a:spLocks noChangeArrowheads="1"/>
        </xdr:cNvSpPr>
      </xdr:nvSpPr>
      <xdr:spPr>
        <a:xfrm>
          <a:off x="1609725" y="5000625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7</xdr:col>
      <xdr:colOff>161925</xdr:colOff>
      <xdr:row>36</xdr:row>
      <xdr:rowOff>0</xdr:rowOff>
    </xdr:from>
    <xdr:to>
      <xdr:col>7</xdr:col>
      <xdr:colOff>361950</xdr:colOff>
      <xdr:row>36</xdr:row>
      <xdr:rowOff>0</xdr:rowOff>
    </xdr:to>
    <xdr:sp>
      <xdr:nvSpPr>
        <xdr:cNvPr id="9" name="Testo 9"/>
        <xdr:cNvSpPr txBox="1">
          <a:spLocks noChangeArrowheads="1"/>
        </xdr:cNvSpPr>
      </xdr:nvSpPr>
      <xdr:spPr>
        <a:xfrm>
          <a:off x="4352925" y="5000625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4</xdr:col>
      <xdr:colOff>161925</xdr:colOff>
      <xdr:row>36</xdr:row>
      <xdr:rowOff>0</xdr:rowOff>
    </xdr:from>
    <xdr:to>
      <xdr:col>4</xdr:col>
      <xdr:colOff>361950</xdr:colOff>
      <xdr:row>36</xdr:row>
      <xdr:rowOff>0</xdr:rowOff>
    </xdr:to>
    <xdr:sp>
      <xdr:nvSpPr>
        <xdr:cNvPr id="10" name="Testo 9"/>
        <xdr:cNvSpPr txBox="1">
          <a:spLocks noChangeArrowheads="1"/>
        </xdr:cNvSpPr>
      </xdr:nvSpPr>
      <xdr:spPr>
        <a:xfrm>
          <a:off x="2962275" y="5000625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4</xdr:col>
      <xdr:colOff>200025</xdr:colOff>
      <xdr:row>36</xdr:row>
      <xdr:rowOff>0</xdr:rowOff>
    </xdr:from>
    <xdr:to>
      <xdr:col>4</xdr:col>
      <xdr:colOff>361950</xdr:colOff>
      <xdr:row>36</xdr:row>
      <xdr:rowOff>0</xdr:rowOff>
    </xdr:to>
    <xdr:sp>
      <xdr:nvSpPr>
        <xdr:cNvPr id="11" name="Testo 7"/>
        <xdr:cNvSpPr txBox="1">
          <a:spLocks noChangeArrowheads="1"/>
        </xdr:cNvSpPr>
      </xdr:nvSpPr>
      <xdr:spPr>
        <a:xfrm>
          <a:off x="3000375" y="5000625"/>
          <a:ext cx="161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</xdr:col>
      <xdr:colOff>152400</xdr:colOff>
      <xdr:row>36</xdr:row>
      <xdr:rowOff>0</xdr:rowOff>
    </xdr:from>
    <xdr:to>
      <xdr:col>2</xdr:col>
      <xdr:colOff>0</xdr:colOff>
      <xdr:row>36</xdr:row>
      <xdr:rowOff>0</xdr:rowOff>
    </xdr:to>
    <xdr:sp>
      <xdr:nvSpPr>
        <xdr:cNvPr id="12" name="Testo 16"/>
        <xdr:cNvSpPr txBox="1">
          <a:spLocks noChangeArrowheads="1"/>
        </xdr:cNvSpPr>
      </xdr:nvSpPr>
      <xdr:spPr>
        <a:xfrm>
          <a:off x="1609725" y="5000625"/>
          <a:ext cx="209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</xdr:col>
      <xdr:colOff>200025</xdr:colOff>
      <xdr:row>36</xdr:row>
      <xdr:rowOff>0</xdr:rowOff>
    </xdr:from>
    <xdr:to>
      <xdr:col>1</xdr:col>
      <xdr:colOff>361950</xdr:colOff>
      <xdr:row>36</xdr:row>
      <xdr:rowOff>0</xdr:rowOff>
    </xdr:to>
    <xdr:sp>
      <xdr:nvSpPr>
        <xdr:cNvPr id="13" name="Testo 7"/>
        <xdr:cNvSpPr txBox="1">
          <a:spLocks noChangeArrowheads="1"/>
        </xdr:cNvSpPr>
      </xdr:nvSpPr>
      <xdr:spPr>
        <a:xfrm>
          <a:off x="1657350" y="5000625"/>
          <a:ext cx="161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4</xdr:col>
      <xdr:colOff>161925</xdr:colOff>
      <xdr:row>36</xdr:row>
      <xdr:rowOff>0</xdr:rowOff>
    </xdr:from>
    <xdr:to>
      <xdr:col>4</xdr:col>
      <xdr:colOff>361950</xdr:colOff>
      <xdr:row>36</xdr:row>
      <xdr:rowOff>0</xdr:rowOff>
    </xdr:to>
    <xdr:sp>
      <xdr:nvSpPr>
        <xdr:cNvPr id="14" name="Testo 9"/>
        <xdr:cNvSpPr txBox="1">
          <a:spLocks noChangeArrowheads="1"/>
        </xdr:cNvSpPr>
      </xdr:nvSpPr>
      <xdr:spPr>
        <a:xfrm>
          <a:off x="2962275" y="5000625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7</xdr:col>
      <xdr:colOff>161925</xdr:colOff>
      <xdr:row>36</xdr:row>
      <xdr:rowOff>0</xdr:rowOff>
    </xdr:from>
    <xdr:to>
      <xdr:col>7</xdr:col>
      <xdr:colOff>361950</xdr:colOff>
      <xdr:row>36</xdr:row>
      <xdr:rowOff>0</xdr:rowOff>
    </xdr:to>
    <xdr:sp>
      <xdr:nvSpPr>
        <xdr:cNvPr id="15" name="Testo 9"/>
        <xdr:cNvSpPr txBox="1">
          <a:spLocks noChangeArrowheads="1"/>
        </xdr:cNvSpPr>
      </xdr:nvSpPr>
      <xdr:spPr>
        <a:xfrm>
          <a:off x="4352925" y="5000625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7</xdr:col>
      <xdr:colOff>161925</xdr:colOff>
      <xdr:row>36</xdr:row>
      <xdr:rowOff>0</xdr:rowOff>
    </xdr:from>
    <xdr:to>
      <xdr:col>7</xdr:col>
      <xdr:colOff>361950</xdr:colOff>
      <xdr:row>36</xdr:row>
      <xdr:rowOff>0</xdr:rowOff>
    </xdr:to>
    <xdr:sp>
      <xdr:nvSpPr>
        <xdr:cNvPr id="16" name="Testo 9"/>
        <xdr:cNvSpPr txBox="1">
          <a:spLocks noChangeArrowheads="1"/>
        </xdr:cNvSpPr>
      </xdr:nvSpPr>
      <xdr:spPr>
        <a:xfrm>
          <a:off x="4352925" y="5000625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4</xdr:col>
      <xdr:colOff>161925</xdr:colOff>
      <xdr:row>36</xdr:row>
      <xdr:rowOff>0</xdr:rowOff>
    </xdr:from>
    <xdr:to>
      <xdr:col>4</xdr:col>
      <xdr:colOff>361950</xdr:colOff>
      <xdr:row>36</xdr:row>
      <xdr:rowOff>0</xdr:rowOff>
    </xdr:to>
    <xdr:sp>
      <xdr:nvSpPr>
        <xdr:cNvPr id="17" name="Testo 9"/>
        <xdr:cNvSpPr txBox="1">
          <a:spLocks noChangeArrowheads="1"/>
        </xdr:cNvSpPr>
      </xdr:nvSpPr>
      <xdr:spPr>
        <a:xfrm>
          <a:off x="2962275" y="5000625"/>
          <a:ext cx="200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7</xdr:col>
      <xdr:colOff>171450</xdr:colOff>
      <xdr:row>42</xdr:row>
      <xdr:rowOff>95250</xdr:rowOff>
    </xdr:from>
    <xdr:to>
      <xdr:col>8</xdr:col>
      <xdr:colOff>0</xdr:colOff>
      <xdr:row>43</xdr:row>
      <xdr:rowOff>85725</xdr:rowOff>
    </xdr:to>
    <xdr:sp>
      <xdr:nvSpPr>
        <xdr:cNvPr id="18" name="Testo 7"/>
        <xdr:cNvSpPr txBox="1">
          <a:spLocks noChangeArrowheads="1"/>
        </xdr:cNvSpPr>
      </xdr:nvSpPr>
      <xdr:spPr>
        <a:xfrm>
          <a:off x="4362450" y="5876925"/>
          <a:ext cx="2000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4</xdr:col>
      <xdr:colOff>161925</xdr:colOff>
      <xdr:row>53</xdr:row>
      <xdr:rowOff>95250</xdr:rowOff>
    </xdr:from>
    <xdr:to>
      <xdr:col>4</xdr:col>
      <xdr:colOff>361950</xdr:colOff>
      <xdr:row>54</xdr:row>
      <xdr:rowOff>85725</xdr:rowOff>
    </xdr:to>
    <xdr:sp>
      <xdr:nvSpPr>
        <xdr:cNvPr id="19" name="Testo 9"/>
        <xdr:cNvSpPr txBox="1">
          <a:spLocks noChangeArrowheads="1"/>
        </xdr:cNvSpPr>
      </xdr:nvSpPr>
      <xdr:spPr>
        <a:xfrm>
          <a:off x="2962275" y="7277100"/>
          <a:ext cx="2000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4</xdr:col>
      <xdr:colOff>152400</xdr:colOff>
      <xdr:row>42</xdr:row>
      <xdr:rowOff>76200</xdr:rowOff>
    </xdr:from>
    <xdr:to>
      <xdr:col>5</xdr:col>
      <xdr:colOff>0</xdr:colOff>
      <xdr:row>43</xdr:row>
      <xdr:rowOff>76200</xdr:rowOff>
    </xdr:to>
    <xdr:sp>
      <xdr:nvSpPr>
        <xdr:cNvPr id="20" name="Testo 16"/>
        <xdr:cNvSpPr txBox="1">
          <a:spLocks noChangeArrowheads="1"/>
        </xdr:cNvSpPr>
      </xdr:nvSpPr>
      <xdr:spPr>
        <a:xfrm>
          <a:off x="2952750" y="5857875"/>
          <a:ext cx="2095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7</xdr:col>
      <xdr:colOff>180975</xdr:colOff>
      <xdr:row>53</xdr:row>
      <xdr:rowOff>104775</xdr:rowOff>
    </xdr:from>
    <xdr:to>
      <xdr:col>8</xdr:col>
      <xdr:colOff>9525</xdr:colOff>
      <xdr:row>54</xdr:row>
      <xdr:rowOff>95250</xdr:rowOff>
    </xdr:to>
    <xdr:sp>
      <xdr:nvSpPr>
        <xdr:cNvPr id="21" name="Testo 9"/>
        <xdr:cNvSpPr txBox="1">
          <a:spLocks noChangeArrowheads="1"/>
        </xdr:cNvSpPr>
      </xdr:nvSpPr>
      <xdr:spPr>
        <a:xfrm>
          <a:off x="4371975" y="7286625"/>
          <a:ext cx="2000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10</xdr:col>
      <xdr:colOff>0</xdr:colOff>
      <xdr:row>47</xdr:row>
      <xdr:rowOff>95250</xdr:rowOff>
    </xdr:from>
    <xdr:to>
      <xdr:col>10</xdr:col>
      <xdr:colOff>0</xdr:colOff>
      <xdr:row>48</xdr:row>
      <xdr:rowOff>85725</xdr:rowOff>
    </xdr:to>
    <xdr:sp>
      <xdr:nvSpPr>
        <xdr:cNvPr id="22" name="Testo 9"/>
        <xdr:cNvSpPr txBox="1">
          <a:spLocks noChangeArrowheads="1"/>
        </xdr:cNvSpPr>
      </xdr:nvSpPr>
      <xdr:spPr>
        <a:xfrm>
          <a:off x="5600700" y="6543675"/>
          <a:ext cx="0" cy="104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42</xdr:row>
      <xdr:rowOff>85725</xdr:rowOff>
    </xdr:from>
    <xdr:to>
      <xdr:col>4</xdr:col>
      <xdr:colOff>361950</xdr:colOff>
      <xdr:row>43</xdr:row>
      <xdr:rowOff>85725</xdr:rowOff>
    </xdr:to>
    <xdr:sp>
      <xdr:nvSpPr>
        <xdr:cNvPr id="23" name="Testo 7"/>
        <xdr:cNvSpPr txBox="1">
          <a:spLocks noChangeArrowheads="1"/>
        </xdr:cNvSpPr>
      </xdr:nvSpPr>
      <xdr:spPr>
        <a:xfrm>
          <a:off x="3000375" y="5867400"/>
          <a:ext cx="16192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</xdr:col>
      <xdr:colOff>152400</xdr:colOff>
      <xdr:row>42</xdr:row>
      <xdr:rowOff>76200</xdr:rowOff>
    </xdr:from>
    <xdr:to>
      <xdr:col>2</xdr:col>
      <xdr:colOff>0</xdr:colOff>
      <xdr:row>43</xdr:row>
      <xdr:rowOff>76200</xdr:rowOff>
    </xdr:to>
    <xdr:sp>
      <xdr:nvSpPr>
        <xdr:cNvPr id="24" name="Testo 16"/>
        <xdr:cNvSpPr txBox="1">
          <a:spLocks noChangeArrowheads="1"/>
        </xdr:cNvSpPr>
      </xdr:nvSpPr>
      <xdr:spPr>
        <a:xfrm>
          <a:off x="1609725" y="5857875"/>
          <a:ext cx="2095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4</xdr:col>
      <xdr:colOff>161925</xdr:colOff>
      <xdr:row>53</xdr:row>
      <xdr:rowOff>95250</xdr:rowOff>
    </xdr:from>
    <xdr:to>
      <xdr:col>4</xdr:col>
      <xdr:colOff>361950</xdr:colOff>
      <xdr:row>54</xdr:row>
      <xdr:rowOff>85725</xdr:rowOff>
    </xdr:to>
    <xdr:sp>
      <xdr:nvSpPr>
        <xdr:cNvPr id="25" name="Testo 9"/>
        <xdr:cNvSpPr txBox="1">
          <a:spLocks noChangeArrowheads="1"/>
        </xdr:cNvSpPr>
      </xdr:nvSpPr>
      <xdr:spPr>
        <a:xfrm>
          <a:off x="2962275" y="7277100"/>
          <a:ext cx="2000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oneCellAnchor>
    <xdr:from>
      <xdr:col>4</xdr:col>
      <xdr:colOff>19050</xdr:colOff>
      <xdr:row>41</xdr:row>
      <xdr:rowOff>133350</xdr:rowOff>
    </xdr:from>
    <xdr:ext cx="76200" cy="66675"/>
    <xdr:sp>
      <xdr:nvSpPr>
        <xdr:cNvPr id="26" name="TextBox 31"/>
        <xdr:cNvSpPr txBox="1">
          <a:spLocks noChangeArrowheads="1"/>
        </xdr:cNvSpPr>
      </xdr:nvSpPr>
      <xdr:spPr>
        <a:xfrm flipV="1">
          <a:off x="2819400" y="5753100"/>
          <a:ext cx="76200" cy="66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9525</xdr:colOff>
      <xdr:row>41</xdr:row>
      <xdr:rowOff>104775</xdr:rowOff>
    </xdr:from>
    <xdr:ext cx="76200" cy="114300"/>
    <xdr:sp>
      <xdr:nvSpPr>
        <xdr:cNvPr id="27" name="TextBox 32"/>
        <xdr:cNvSpPr txBox="1">
          <a:spLocks noChangeArrowheads="1"/>
        </xdr:cNvSpPr>
      </xdr:nvSpPr>
      <xdr:spPr>
        <a:xfrm flipV="1">
          <a:off x="4200525" y="5724525"/>
          <a:ext cx="7620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28575</xdr:colOff>
      <xdr:row>52</xdr:row>
      <xdr:rowOff>104775</xdr:rowOff>
    </xdr:from>
    <xdr:ext cx="76200" cy="66675"/>
    <xdr:sp>
      <xdr:nvSpPr>
        <xdr:cNvPr id="28" name="TextBox 33"/>
        <xdr:cNvSpPr txBox="1">
          <a:spLocks noChangeArrowheads="1"/>
        </xdr:cNvSpPr>
      </xdr:nvSpPr>
      <xdr:spPr>
        <a:xfrm>
          <a:off x="4219575" y="7124700"/>
          <a:ext cx="76200" cy="66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</xdr:col>
      <xdr:colOff>200025</xdr:colOff>
      <xdr:row>42</xdr:row>
      <xdr:rowOff>85725</xdr:rowOff>
    </xdr:from>
    <xdr:to>
      <xdr:col>4</xdr:col>
      <xdr:colOff>361950</xdr:colOff>
      <xdr:row>43</xdr:row>
      <xdr:rowOff>85725</xdr:rowOff>
    </xdr:to>
    <xdr:sp>
      <xdr:nvSpPr>
        <xdr:cNvPr id="29" name="Testo 7"/>
        <xdr:cNvSpPr txBox="1">
          <a:spLocks noChangeArrowheads="1"/>
        </xdr:cNvSpPr>
      </xdr:nvSpPr>
      <xdr:spPr>
        <a:xfrm>
          <a:off x="3000375" y="5867400"/>
          <a:ext cx="16192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1</xdr:col>
      <xdr:colOff>152400</xdr:colOff>
      <xdr:row>42</xdr:row>
      <xdr:rowOff>76200</xdr:rowOff>
    </xdr:from>
    <xdr:to>
      <xdr:col>2</xdr:col>
      <xdr:colOff>0</xdr:colOff>
      <xdr:row>43</xdr:row>
      <xdr:rowOff>76200</xdr:rowOff>
    </xdr:to>
    <xdr:sp>
      <xdr:nvSpPr>
        <xdr:cNvPr id="30" name="Testo 16"/>
        <xdr:cNvSpPr txBox="1">
          <a:spLocks noChangeArrowheads="1"/>
        </xdr:cNvSpPr>
      </xdr:nvSpPr>
      <xdr:spPr>
        <a:xfrm>
          <a:off x="1609725" y="5857875"/>
          <a:ext cx="2095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4</xdr:col>
      <xdr:colOff>161925</xdr:colOff>
      <xdr:row>42</xdr:row>
      <xdr:rowOff>95250</xdr:rowOff>
    </xdr:from>
    <xdr:to>
      <xdr:col>4</xdr:col>
      <xdr:colOff>361950</xdr:colOff>
      <xdr:row>43</xdr:row>
      <xdr:rowOff>85725</xdr:rowOff>
    </xdr:to>
    <xdr:sp>
      <xdr:nvSpPr>
        <xdr:cNvPr id="31" name="Testo 9"/>
        <xdr:cNvSpPr txBox="1">
          <a:spLocks noChangeArrowheads="1"/>
        </xdr:cNvSpPr>
      </xdr:nvSpPr>
      <xdr:spPr>
        <a:xfrm>
          <a:off x="2962275" y="5876925"/>
          <a:ext cx="2000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twoCellAnchor>
    <xdr:from>
      <xdr:col>4</xdr:col>
      <xdr:colOff>161925</xdr:colOff>
      <xdr:row>53</xdr:row>
      <xdr:rowOff>95250</xdr:rowOff>
    </xdr:from>
    <xdr:to>
      <xdr:col>4</xdr:col>
      <xdr:colOff>361950</xdr:colOff>
      <xdr:row>54</xdr:row>
      <xdr:rowOff>85725</xdr:rowOff>
    </xdr:to>
    <xdr:sp>
      <xdr:nvSpPr>
        <xdr:cNvPr id="32" name="Testo 9"/>
        <xdr:cNvSpPr txBox="1">
          <a:spLocks noChangeArrowheads="1"/>
        </xdr:cNvSpPr>
      </xdr:nvSpPr>
      <xdr:spPr>
        <a:xfrm>
          <a:off x="2962275" y="7277100"/>
          <a:ext cx="2000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N.</a:t>
          </a:r>
        </a:p>
      </xdr:txBody>
    </xdr:sp>
    <xdr:clientData/>
  </xdr:twoCellAnchor>
  <xdr:oneCellAnchor>
    <xdr:from>
      <xdr:col>4</xdr:col>
      <xdr:colOff>0</xdr:colOff>
      <xdr:row>52</xdr:row>
      <xdr:rowOff>114300</xdr:rowOff>
    </xdr:from>
    <xdr:ext cx="95250" cy="114300"/>
    <xdr:sp>
      <xdr:nvSpPr>
        <xdr:cNvPr id="33" name="TextBox 38"/>
        <xdr:cNvSpPr txBox="1">
          <a:spLocks noChangeArrowheads="1"/>
        </xdr:cNvSpPr>
      </xdr:nvSpPr>
      <xdr:spPr>
        <a:xfrm>
          <a:off x="2800350" y="7134225"/>
          <a:ext cx="9525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85725</xdr:rowOff>
    </xdr:from>
    <xdr:to>
      <xdr:col>0</xdr:col>
      <xdr:colOff>1304925</xdr:colOff>
      <xdr:row>3</xdr:row>
      <xdr:rowOff>95250</xdr:rowOff>
    </xdr:to>
    <xdr:sp>
      <xdr:nvSpPr>
        <xdr:cNvPr id="1" name="Testo 2"/>
        <xdr:cNvSpPr txBox="1">
          <a:spLocks noChangeArrowheads="1"/>
        </xdr:cNvSpPr>
      </xdr:nvSpPr>
      <xdr:spPr>
        <a:xfrm>
          <a:off x="0" y="428625"/>
          <a:ext cx="1304925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UFFICI</a:t>
          </a:r>
        </a:p>
      </xdr:txBody>
    </xdr:sp>
    <xdr:clientData/>
  </xdr:twoCellAnchor>
  <xdr:twoCellAnchor>
    <xdr:from>
      <xdr:col>4</xdr:col>
      <xdr:colOff>0</xdr:colOff>
      <xdr:row>2</xdr:row>
      <xdr:rowOff>114300</xdr:rowOff>
    </xdr:from>
    <xdr:to>
      <xdr:col>4</xdr:col>
      <xdr:colOff>0</xdr:colOff>
      <xdr:row>3</xdr:row>
      <xdr:rowOff>95250</xdr:rowOff>
    </xdr:to>
    <xdr:sp>
      <xdr:nvSpPr>
        <xdr:cNvPr id="2" name="Testo 1"/>
        <xdr:cNvSpPr txBox="1">
          <a:spLocks noChangeArrowheads="1"/>
        </xdr:cNvSpPr>
      </xdr:nvSpPr>
      <xdr:spPr>
        <a:xfrm flipH="1">
          <a:off x="2638425" y="457200"/>
          <a:ext cx="0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85725</xdr:rowOff>
    </xdr:from>
    <xdr:to>
      <xdr:col>0</xdr:col>
      <xdr:colOff>1304925</xdr:colOff>
      <xdr:row>3</xdr:row>
      <xdr:rowOff>95250</xdr:rowOff>
    </xdr:to>
    <xdr:sp>
      <xdr:nvSpPr>
        <xdr:cNvPr id="3" name="Testo 2"/>
        <xdr:cNvSpPr txBox="1">
          <a:spLocks noChangeArrowheads="1"/>
        </xdr:cNvSpPr>
      </xdr:nvSpPr>
      <xdr:spPr>
        <a:xfrm>
          <a:off x="0" y="428625"/>
          <a:ext cx="1304925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UFFICI</a:t>
          </a:r>
        </a:p>
      </xdr:txBody>
    </xdr:sp>
    <xdr:clientData/>
  </xdr:twoCellAnchor>
  <xdr:twoCellAnchor>
    <xdr:from>
      <xdr:col>4</xdr:col>
      <xdr:colOff>19050</xdr:colOff>
      <xdr:row>2</xdr:row>
      <xdr:rowOff>95250</xdr:rowOff>
    </xdr:from>
    <xdr:to>
      <xdr:col>4</xdr:col>
      <xdr:colOff>85725</xdr:colOff>
      <xdr:row>3</xdr:row>
      <xdr:rowOff>28575</xdr:rowOff>
    </xdr:to>
    <xdr:sp>
      <xdr:nvSpPr>
        <xdr:cNvPr id="4" name="Testo 3"/>
        <xdr:cNvSpPr txBox="1">
          <a:spLocks noChangeArrowheads="1"/>
        </xdr:cNvSpPr>
      </xdr:nvSpPr>
      <xdr:spPr>
        <a:xfrm flipH="1" flipV="1">
          <a:off x="2657475" y="438150"/>
          <a:ext cx="66675" cy="104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2</xdr:row>
      <xdr:rowOff>114300</xdr:rowOff>
    </xdr:from>
    <xdr:to>
      <xdr:col>7</xdr:col>
      <xdr:colOff>95250</xdr:colOff>
      <xdr:row>3</xdr:row>
      <xdr:rowOff>28575</xdr:rowOff>
    </xdr:to>
    <xdr:sp>
      <xdr:nvSpPr>
        <xdr:cNvPr id="5" name="Testo 3"/>
        <xdr:cNvSpPr txBox="1">
          <a:spLocks noChangeArrowheads="1"/>
        </xdr:cNvSpPr>
      </xdr:nvSpPr>
      <xdr:spPr>
        <a:xfrm flipH="1" flipV="1">
          <a:off x="3848100" y="457200"/>
          <a:ext cx="7620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</xdr:colOff>
      <xdr:row>12</xdr:row>
      <xdr:rowOff>9525</xdr:rowOff>
    </xdr:from>
    <xdr:to>
      <xdr:col>9</xdr:col>
      <xdr:colOff>400050</xdr:colOff>
      <xdr:row>15</xdr:row>
      <xdr:rowOff>28575</xdr:rowOff>
    </xdr:to>
    <xdr:sp>
      <xdr:nvSpPr>
        <xdr:cNvPr id="6" name="Testo 1"/>
        <xdr:cNvSpPr txBox="1">
          <a:spLocks noChangeArrowheads="1"/>
        </xdr:cNvSpPr>
      </xdr:nvSpPr>
      <xdr:spPr>
        <a:xfrm>
          <a:off x="133350" y="1666875"/>
          <a:ext cx="4905375" cy="3619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Non può effettuarsi il saldo del movimento dei ricorsi a causa di variazioni apportate da alcuni uffici giurisdizionali a seguito di ulteriori controlli, in particolare, per la Corte dei conti, l'istituzione di sezioni giurisdizionali regionali (L.14/1/94 n.19) ha comportato modifiche sostanziali nella quantificazione dei flussi informativi.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showGridLines="0" workbookViewId="0" topLeftCell="A3">
      <selection activeCell="N25" sqref="N25"/>
    </sheetView>
  </sheetViews>
  <sheetFormatPr defaultColWidth="9.140625" defaultRowHeight="12.75"/>
  <cols>
    <col min="1" max="1" width="15.140625" style="46" customWidth="1"/>
    <col min="2" max="2" width="6.57421875" style="46" customWidth="1"/>
    <col min="3" max="3" width="6.421875" style="46" customWidth="1"/>
    <col min="4" max="4" width="6.8515625" style="46" customWidth="1"/>
    <col min="5" max="5" width="6.8515625" style="46" bestFit="1" customWidth="1"/>
    <col min="6" max="6" width="6.57421875" style="46" customWidth="1"/>
    <col min="7" max="7" width="6.7109375" style="46" customWidth="1"/>
    <col min="8" max="8" width="7.140625" style="46" customWidth="1"/>
    <col min="9" max="9" width="6.57421875" style="46" customWidth="1"/>
    <col min="10" max="10" width="7.00390625" style="8" customWidth="1"/>
    <col min="11" max="16384" width="9.140625" style="46" customWidth="1"/>
  </cols>
  <sheetData>
    <row r="1" spans="1:10" s="127" customFormat="1" ht="27" customHeight="1">
      <c r="A1" s="113" t="s">
        <v>141</v>
      </c>
      <c r="B1" s="125"/>
      <c r="C1" s="125"/>
      <c r="D1" s="125"/>
      <c r="E1" s="125"/>
      <c r="F1" s="125"/>
      <c r="G1" s="125"/>
      <c r="H1" s="125"/>
      <c r="I1" s="125"/>
      <c r="J1" s="126"/>
    </row>
    <row r="2" spans="1:10" s="85" customFormat="1" ht="9" customHeight="1">
      <c r="A2" s="83"/>
      <c r="B2" s="84"/>
      <c r="C2" s="84"/>
      <c r="D2" s="84"/>
      <c r="E2" s="84"/>
      <c r="F2" s="84"/>
      <c r="G2" s="84"/>
      <c r="H2" s="84"/>
      <c r="I2" s="84"/>
      <c r="J2" s="100"/>
    </row>
    <row r="3" spans="1:10" s="85" customFormat="1" ht="9" customHeight="1">
      <c r="A3" s="83"/>
      <c r="B3" s="84"/>
      <c r="C3" s="84"/>
      <c r="D3" s="84"/>
      <c r="E3" s="84"/>
      <c r="F3" s="84"/>
      <c r="G3" s="84"/>
      <c r="H3" s="84"/>
      <c r="I3" s="84"/>
      <c r="J3" s="100"/>
    </row>
    <row r="4" spans="1:10" s="85" customFormat="1" ht="9" customHeight="1">
      <c r="A4" s="83"/>
      <c r="B4" s="84"/>
      <c r="C4" s="84"/>
      <c r="D4" s="84"/>
      <c r="E4" s="84"/>
      <c r="F4" s="84"/>
      <c r="G4" s="84"/>
      <c r="H4" s="84"/>
      <c r="I4" s="84"/>
      <c r="J4" s="100"/>
    </row>
    <row r="5" spans="1:10" s="87" customFormat="1" ht="10.5" customHeight="1">
      <c r="A5" s="86" t="s">
        <v>0</v>
      </c>
      <c r="J5" s="44"/>
    </row>
    <row r="6" spans="1:10" ht="9" customHeight="1">
      <c r="A6" s="89" t="s">
        <v>1</v>
      </c>
      <c r="B6" s="89"/>
      <c r="C6" s="89"/>
      <c r="D6" s="89"/>
      <c r="E6" s="89"/>
      <c r="F6" s="89"/>
      <c r="G6" s="89"/>
      <c r="H6" s="89"/>
      <c r="I6" s="89"/>
      <c r="J6" s="31"/>
    </row>
    <row r="7" spans="2:10" s="8" customFormat="1" ht="12" customHeight="1">
      <c r="B7" s="94" t="s">
        <v>47</v>
      </c>
      <c r="C7" s="94"/>
      <c r="D7" s="94"/>
      <c r="E7" s="94" t="s">
        <v>48</v>
      </c>
      <c r="F7" s="94"/>
      <c r="G7" s="94"/>
      <c r="H7" s="94" t="s">
        <v>49</v>
      </c>
      <c r="I7" s="94"/>
      <c r="J7" s="94"/>
    </row>
    <row r="8" spans="1:10" s="8" customFormat="1" ht="12" customHeight="1">
      <c r="A8" s="31"/>
      <c r="B8" s="97">
        <v>2000</v>
      </c>
      <c r="C8" s="97">
        <v>2001</v>
      </c>
      <c r="D8" s="97">
        <v>2002</v>
      </c>
      <c r="E8" s="97">
        <v>2000</v>
      </c>
      <c r="F8" s="97">
        <v>2001</v>
      </c>
      <c r="G8" s="97">
        <v>2002</v>
      </c>
      <c r="H8" s="97">
        <v>2000</v>
      </c>
      <c r="I8" s="97">
        <v>2001</v>
      </c>
      <c r="J8" s="97">
        <v>2002</v>
      </c>
    </row>
    <row r="9" spans="1:10" s="8" customFormat="1" ht="9">
      <c r="A9" s="92"/>
      <c r="B9" s="111"/>
      <c r="C9" s="111"/>
      <c r="D9" s="111"/>
      <c r="E9" s="111"/>
      <c r="F9" s="111"/>
      <c r="G9" s="111"/>
      <c r="H9" s="111"/>
      <c r="I9" s="111"/>
      <c r="J9" s="111"/>
    </row>
    <row r="10" spans="1:10" s="91" customFormat="1" ht="10.5" customHeight="1">
      <c r="A10" s="143" t="s">
        <v>2</v>
      </c>
      <c r="B10" s="143"/>
      <c r="C10" s="143"/>
      <c r="D10" s="143"/>
      <c r="E10" s="143"/>
      <c r="F10" s="143"/>
      <c r="G10" s="143"/>
      <c r="H10" s="143"/>
      <c r="I10" s="143"/>
      <c r="J10" s="143"/>
    </row>
    <row r="11" spans="1:10" s="91" customFormat="1" ht="10.5" customHeight="1">
      <c r="A11" s="29"/>
      <c r="B11" s="112"/>
      <c r="C11" s="112"/>
      <c r="D11" s="112"/>
      <c r="E11" s="112"/>
      <c r="F11" s="112"/>
      <c r="G11" s="112"/>
      <c r="H11" s="112"/>
      <c r="I11" s="112"/>
      <c r="J11" s="112"/>
    </row>
    <row r="12" spans="1:10" s="8" customFormat="1" ht="9">
      <c r="A12" s="8" t="s">
        <v>3</v>
      </c>
      <c r="B12" s="8">
        <v>438866</v>
      </c>
      <c r="C12" s="8">
        <v>457346</v>
      </c>
      <c r="D12" s="8">
        <v>451058</v>
      </c>
      <c r="E12" s="8">
        <v>396529</v>
      </c>
      <c r="F12" s="8">
        <v>432489</v>
      </c>
      <c r="G12" s="8">
        <v>432931</v>
      </c>
      <c r="H12" s="8">
        <v>463875</v>
      </c>
      <c r="I12" s="8">
        <v>479128</v>
      </c>
      <c r="J12" s="8">
        <v>506598</v>
      </c>
    </row>
    <row r="13" spans="1:10" s="8" customFormat="1" ht="9">
      <c r="A13" s="8" t="s">
        <v>143</v>
      </c>
      <c r="B13" s="8">
        <v>876142</v>
      </c>
      <c r="C13" s="8">
        <v>901618</v>
      </c>
      <c r="D13" s="8">
        <v>866682</v>
      </c>
      <c r="E13" s="8">
        <v>1158568</v>
      </c>
      <c r="F13" s="8">
        <v>1047539</v>
      </c>
      <c r="G13" s="8">
        <v>1107978</v>
      </c>
      <c r="H13" s="8">
        <v>2713016</v>
      </c>
      <c r="I13" s="8">
        <v>2570980</v>
      </c>
      <c r="J13" s="8">
        <v>2314939</v>
      </c>
    </row>
    <row r="14" spans="1:10" s="8" customFormat="1" ht="9">
      <c r="A14" s="8" t="s">
        <v>6</v>
      </c>
      <c r="B14" s="8">
        <v>2536</v>
      </c>
      <c r="C14" s="8">
        <v>2810</v>
      </c>
      <c r="D14" s="8">
        <v>2455</v>
      </c>
      <c r="E14" s="8">
        <v>2992</v>
      </c>
      <c r="F14" s="8">
        <v>3157</v>
      </c>
      <c r="G14" s="8">
        <v>2675</v>
      </c>
      <c r="H14" s="8">
        <v>8290</v>
      </c>
      <c r="I14" s="8">
        <v>7924</v>
      </c>
      <c r="J14" s="8">
        <v>6872</v>
      </c>
    </row>
    <row r="15" spans="2:10" s="8" customFormat="1" ht="9">
      <c r="B15" s="19"/>
      <c r="C15" s="19"/>
      <c r="D15" s="19"/>
      <c r="E15" s="19"/>
      <c r="F15" s="19"/>
      <c r="G15" s="19"/>
      <c r="H15" s="19"/>
      <c r="I15" s="19"/>
      <c r="J15" s="19"/>
    </row>
    <row r="16" spans="1:10" s="91" customFormat="1" ht="9.75" customHeight="1">
      <c r="A16" s="144" t="s">
        <v>7</v>
      </c>
      <c r="B16" s="144"/>
      <c r="C16" s="144"/>
      <c r="D16" s="144"/>
      <c r="E16" s="144"/>
      <c r="F16" s="144"/>
      <c r="G16" s="144"/>
      <c r="H16" s="144"/>
      <c r="I16" s="144"/>
      <c r="J16" s="144"/>
    </row>
    <row r="17" spans="1:10" s="91" customFormat="1" ht="9.75" customHeight="1">
      <c r="A17" s="29"/>
      <c r="B17" s="29"/>
      <c r="C17" s="29"/>
      <c r="D17" s="29"/>
      <c r="E17" s="29"/>
      <c r="F17" s="29"/>
      <c r="G17" s="29"/>
      <c r="H17" s="29"/>
      <c r="I17" s="29"/>
      <c r="J17" s="29"/>
    </row>
    <row r="18" spans="1:10" s="8" customFormat="1" ht="9">
      <c r="A18" s="8" t="s">
        <v>5</v>
      </c>
      <c r="B18" s="8">
        <v>7941</v>
      </c>
      <c r="C18" s="8">
        <v>7066</v>
      </c>
      <c r="D18" s="8">
        <v>8185</v>
      </c>
      <c r="E18" s="8">
        <v>65170</v>
      </c>
      <c r="F18" s="8">
        <v>49709</v>
      </c>
      <c r="G18" s="8">
        <v>36184</v>
      </c>
      <c r="H18" s="8">
        <v>126119</v>
      </c>
      <c r="I18" s="8">
        <v>85644</v>
      </c>
      <c r="J18" s="8">
        <v>58480</v>
      </c>
    </row>
    <row r="19" spans="1:10" s="8" customFormat="1" ht="9">
      <c r="A19" s="8" t="s">
        <v>6</v>
      </c>
      <c r="B19" s="8">
        <v>81280</v>
      </c>
      <c r="C19" s="8">
        <v>93548</v>
      </c>
      <c r="D19" s="8">
        <v>103703</v>
      </c>
      <c r="E19" s="8">
        <v>38798</v>
      </c>
      <c r="F19" s="8">
        <v>53450</v>
      </c>
      <c r="G19" s="8">
        <v>67427</v>
      </c>
      <c r="H19" s="8">
        <v>118012</v>
      </c>
      <c r="I19" s="8">
        <v>158123</v>
      </c>
      <c r="J19" s="8">
        <v>195229</v>
      </c>
    </row>
    <row r="20" spans="1:10" s="8" customFormat="1" ht="9">
      <c r="A20" s="8" t="s">
        <v>50</v>
      </c>
      <c r="B20" s="8">
        <v>25369</v>
      </c>
      <c r="C20" s="8">
        <v>30904</v>
      </c>
      <c r="D20" s="8">
        <v>32466</v>
      </c>
      <c r="E20" s="8">
        <v>19302</v>
      </c>
      <c r="F20" s="8">
        <v>18357</v>
      </c>
      <c r="G20" s="8">
        <v>19278</v>
      </c>
      <c r="H20" s="8">
        <v>53776</v>
      </c>
      <c r="I20" s="8">
        <v>66323</v>
      </c>
      <c r="J20" s="8">
        <v>79511</v>
      </c>
    </row>
    <row r="21" spans="1:10" s="8" customFormat="1" ht="9">
      <c r="A21" s="31"/>
      <c r="B21" s="114"/>
      <c r="C21" s="114"/>
      <c r="D21" s="114"/>
      <c r="E21" s="114"/>
      <c r="F21" s="114"/>
      <c r="G21" s="31"/>
      <c r="H21" s="31"/>
      <c r="I21" s="31"/>
      <c r="J21" s="31"/>
    </row>
    <row r="22" spans="1:10" s="8" customFormat="1" ht="9" customHeight="1">
      <c r="A22" s="92"/>
      <c r="B22" s="92"/>
      <c r="C22" s="92"/>
      <c r="D22" s="92"/>
      <c r="E22" s="92"/>
      <c r="F22" s="92"/>
      <c r="G22" s="92"/>
      <c r="H22" s="92"/>
      <c r="I22" s="92"/>
      <c r="J22" s="92"/>
    </row>
    <row r="23" s="8" customFormat="1" ht="9">
      <c r="A23" s="8" t="s">
        <v>142</v>
      </c>
    </row>
    <row r="24" s="8" customFormat="1" ht="9"/>
    <row r="25" s="8" customFormat="1" ht="9">
      <c r="A25" s="8" t="s">
        <v>144</v>
      </c>
    </row>
    <row r="26" s="8" customFormat="1" ht="9"/>
    <row r="27" s="8" customFormat="1" ht="11.25" customHeight="1"/>
    <row r="28" s="8" customFormat="1" ht="9">
      <c r="A28" s="8" t="s">
        <v>145</v>
      </c>
    </row>
    <row r="29" s="8" customFormat="1" ht="9"/>
    <row r="30" s="8" customFormat="1" ht="9"/>
    <row r="31" s="8" customFormat="1" ht="9"/>
    <row r="32" spans="1:8" s="44" customFormat="1" ht="12" customHeight="1">
      <c r="A32" s="93" t="s">
        <v>8</v>
      </c>
      <c r="B32" s="93"/>
      <c r="C32" s="93"/>
      <c r="D32" s="93"/>
      <c r="E32" s="93"/>
      <c r="F32" s="93"/>
      <c r="G32" s="93"/>
      <c r="H32" s="93"/>
    </row>
    <row r="33" spans="1:8" ht="12" customHeight="1">
      <c r="A33" s="87" t="s">
        <v>9</v>
      </c>
      <c r="B33" s="88"/>
      <c r="C33" s="88"/>
      <c r="D33" s="88"/>
      <c r="E33" s="88"/>
      <c r="F33" s="88"/>
      <c r="G33" s="88"/>
      <c r="H33" s="88"/>
    </row>
    <row r="34" spans="1:10" ht="7.5" customHeight="1">
      <c r="A34" s="89" t="s">
        <v>1</v>
      </c>
      <c r="B34" s="89"/>
      <c r="C34" s="89"/>
      <c r="D34" s="89"/>
      <c r="E34" s="89"/>
      <c r="F34" s="89"/>
      <c r="G34" s="89"/>
      <c r="H34" s="89"/>
      <c r="I34" s="89"/>
      <c r="J34" s="31"/>
    </row>
    <row r="35" spans="2:10" s="8" customFormat="1" ht="12" customHeight="1">
      <c r="B35" s="94" t="s">
        <v>47</v>
      </c>
      <c r="C35" s="94"/>
      <c r="D35" s="94"/>
      <c r="E35" s="94" t="s">
        <v>48</v>
      </c>
      <c r="F35" s="94"/>
      <c r="G35" s="90"/>
      <c r="H35" s="94" t="s">
        <v>49</v>
      </c>
      <c r="I35" s="90"/>
      <c r="J35" s="90"/>
    </row>
    <row r="36" spans="1:10" s="8" customFormat="1" ht="12" customHeight="1">
      <c r="A36" s="31"/>
      <c r="B36" s="97">
        <v>2000</v>
      </c>
      <c r="C36" s="97">
        <v>2001</v>
      </c>
      <c r="D36" s="97">
        <v>2002</v>
      </c>
      <c r="E36" s="97">
        <v>2000</v>
      </c>
      <c r="F36" s="97">
        <v>2001</v>
      </c>
      <c r="G36" s="97">
        <v>2002</v>
      </c>
      <c r="H36" s="97">
        <v>2000</v>
      </c>
      <c r="I36" s="97">
        <v>2001</v>
      </c>
      <c r="J36" s="97">
        <v>2002</v>
      </c>
    </row>
    <row r="37" spans="2:10" s="8" customFormat="1" ht="9" customHeight="1">
      <c r="B37" s="30"/>
      <c r="C37" s="30"/>
      <c r="D37" s="30"/>
      <c r="E37" s="30"/>
      <c r="F37" s="30"/>
      <c r="G37" s="30"/>
      <c r="H37" s="30"/>
      <c r="I37" s="30"/>
      <c r="J37" s="30"/>
    </row>
    <row r="38" spans="1:10" s="8" customFormat="1" ht="9" customHeight="1">
      <c r="A38" s="29" t="s">
        <v>2</v>
      </c>
      <c r="B38" s="30"/>
      <c r="C38" s="30"/>
      <c r="D38" s="30"/>
      <c r="E38" s="30"/>
      <c r="F38" s="30"/>
      <c r="G38" s="30"/>
      <c r="H38" s="30"/>
      <c r="I38" s="30"/>
      <c r="J38" s="30"/>
    </row>
    <row r="39" spans="1:10" s="8" customFormat="1" ht="9" customHeight="1">
      <c r="A39" s="29"/>
      <c r="B39" s="30"/>
      <c r="C39" s="30"/>
      <c r="D39" s="30"/>
      <c r="E39" s="30"/>
      <c r="F39" s="30"/>
      <c r="G39" s="30"/>
      <c r="H39" s="30"/>
      <c r="I39" s="30"/>
      <c r="J39" s="30"/>
    </row>
    <row r="40" spans="1:10" s="8" customFormat="1" ht="9" customHeight="1">
      <c r="A40" s="8" t="s">
        <v>10</v>
      </c>
      <c r="B40" s="8">
        <v>157730</v>
      </c>
      <c r="C40" s="8">
        <v>158382</v>
      </c>
      <c r="D40" s="8">
        <v>151028</v>
      </c>
      <c r="E40" s="8">
        <v>154133</v>
      </c>
      <c r="F40" s="8">
        <v>149386</v>
      </c>
      <c r="G40" s="8">
        <v>175653</v>
      </c>
      <c r="H40" s="8">
        <v>320662</v>
      </c>
      <c r="I40" s="8">
        <v>324279</v>
      </c>
      <c r="J40" s="8">
        <v>298733</v>
      </c>
    </row>
    <row r="41" spans="1:10" s="8" customFormat="1" ht="9" customHeight="1">
      <c r="A41" s="8" t="s">
        <v>11</v>
      </c>
      <c r="B41" s="8">
        <v>235802</v>
      </c>
      <c r="C41" s="8">
        <v>267683</v>
      </c>
      <c r="D41" s="8">
        <v>255131</v>
      </c>
      <c r="E41" s="8">
        <v>302398</v>
      </c>
      <c r="F41" s="8">
        <v>290776</v>
      </c>
      <c r="G41" s="8">
        <v>337713</v>
      </c>
      <c r="H41" s="8">
        <v>783891</v>
      </c>
      <c r="I41" s="8">
        <v>759875</v>
      </c>
      <c r="J41" s="8">
        <v>675608</v>
      </c>
    </row>
    <row r="42" spans="1:10" s="22" customFormat="1" ht="9" customHeight="1">
      <c r="A42" s="22" t="s">
        <v>12</v>
      </c>
      <c r="B42" s="22">
        <f aca="true" t="shared" si="0" ref="B42:J42">SUM(B40:B41)</f>
        <v>393532</v>
      </c>
      <c r="C42" s="22">
        <f t="shared" si="0"/>
        <v>426065</v>
      </c>
      <c r="D42" s="22">
        <f t="shared" si="0"/>
        <v>406159</v>
      </c>
      <c r="E42" s="22">
        <f t="shared" si="0"/>
        <v>456531</v>
      </c>
      <c r="F42" s="22">
        <f t="shared" si="0"/>
        <v>440162</v>
      </c>
      <c r="G42" s="22">
        <f t="shared" si="0"/>
        <v>513366</v>
      </c>
      <c r="H42" s="44">
        <f t="shared" si="0"/>
        <v>1104553</v>
      </c>
      <c r="I42" s="22">
        <f t="shared" si="0"/>
        <v>1084154</v>
      </c>
      <c r="J42" s="22">
        <f t="shared" si="0"/>
        <v>974341</v>
      </c>
    </row>
    <row r="43" s="22" customFormat="1" ht="9" customHeight="1">
      <c r="I43" s="44"/>
    </row>
    <row r="44" spans="1:10" s="95" customFormat="1" ht="9" customHeight="1">
      <c r="A44" s="29" t="s">
        <v>13</v>
      </c>
      <c r="B44" s="29"/>
      <c r="C44" s="29"/>
      <c r="D44" s="29"/>
      <c r="E44" s="29"/>
      <c r="F44" s="29"/>
      <c r="G44" s="29"/>
      <c r="H44" s="29"/>
      <c r="I44" s="29"/>
      <c r="J44" s="29"/>
    </row>
    <row r="45" spans="1:10" s="95" customFormat="1" ht="9" customHeight="1">
      <c r="A45" s="29"/>
      <c r="B45" s="29"/>
      <c r="C45" s="29"/>
      <c r="D45" s="29"/>
      <c r="E45" s="29"/>
      <c r="F45" s="29"/>
      <c r="G45" s="29"/>
      <c r="H45" s="29"/>
      <c r="I45" s="29"/>
      <c r="J45" s="29"/>
    </row>
    <row r="46" spans="1:10" ht="9" customHeight="1">
      <c r="A46" s="8" t="s">
        <v>10</v>
      </c>
      <c r="B46" s="8">
        <v>16168</v>
      </c>
      <c r="C46" s="8">
        <v>16879</v>
      </c>
      <c r="D46" s="45">
        <v>20994</v>
      </c>
      <c r="E46" s="8">
        <v>21116</v>
      </c>
      <c r="F46" s="8">
        <v>19812</v>
      </c>
      <c r="G46" s="8">
        <v>23370</v>
      </c>
      <c r="H46" s="8">
        <v>55965</v>
      </c>
      <c r="I46" s="8">
        <v>52950</v>
      </c>
      <c r="J46" s="45">
        <v>51150</v>
      </c>
    </row>
    <row r="47" spans="1:10" ht="9" customHeight="1">
      <c r="A47" s="8" t="s">
        <v>11</v>
      </c>
      <c r="B47" s="8">
        <v>29190</v>
      </c>
      <c r="C47" s="8">
        <v>31984</v>
      </c>
      <c r="D47" s="45">
        <v>34385</v>
      </c>
      <c r="E47" s="8">
        <v>34803</v>
      </c>
      <c r="F47" s="8">
        <v>38497</v>
      </c>
      <c r="G47" s="8">
        <v>35419</v>
      </c>
      <c r="H47" s="8">
        <v>79800</v>
      </c>
      <c r="I47" s="8">
        <v>74829</v>
      </c>
      <c r="J47" s="45">
        <v>73792</v>
      </c>
    </row>
    <row r="48" spans="1:10" s="68" customFormat="1" ht="9" customHeight="1">
      <c r="A48" s="22" t="s">
        <v>12</v>
      </c>
      <c r="B48" s="44">
        <f aca="true" t="shared" si="1" ref="B48:J48">SUM(B46:B47)</f>
        <v>45358</v>
      </c>
      <c r="C48" s="44">
        <f t="shared" si="1"/>
        <v>48863</v>
      </c>
      <c r="D48" s="44">
        <f t="shared" si="1"/>
        <v>55379</v>
      </c>
      <c r="E48" s="44">
        <f t="shared" si="1"/>
        <v>55919</v>
      </c>
      <c r="F48" s="44">
        <f t="shared" si="1"/>
        <v>58309</v>
      </c>
      <c r="G48" s="44">
        <f t="shared" si="1"/>
        <v>58789</v>
      </c>
      <c r="H48" s="44">
        <f t="shared" si="1"/>
        <v>135765</v>
      </c>
      <c r="I48" s="44">
        <f t="shared" si="1"/>
        <v>127779</v>
      </c>
      <c r="J48" s="44">
        <f t="shared" si="1"/>
        <v>124942</v>
      </c>
    </row>
    <row r="49" spans="1:10" ht="9" customHeight="1">
      <c r="A49" s="31"/>
      <c r="B49" s="31"/>
      <c r="C49" s="31"/>
      <c r="D49" s="31"/>
      <c r="E49" s="31"/>
      <c r="F49" s="31"/>
      <c r="G49" s="31"/>
      <c r="H49" s="31"/>
      <c r="I49" s="31"/>
      <c r="J49" s="31"/>
    </row>
  </sheetData>
  <mergeCells count="2">
    <mergeCell ref="A10:J10"/>
    <mergeCell ref="A16:J16"/>
  </mergeCells>
  <printOptions horizontalCentered="1"/>
  <pageMargins left="1.1811023622047245" right="1.1811023622047245" top="1.1811023622047245" bottom="1.8110236220472442" header="0" footer="1.2598425196850394"/>
  <pageSetup horizontalDpi="240" verticalDpi="24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0"/>
  <sheetViews>
    <sheetView showGridLines="0" workbookViewId="0" topLeftCell="A1">
      <selection activeCell="I28" sqref="I28"/>
    </sheetView>
  </sheetViews>
  <sheetFormatPr defaultColWidth="9.140625" defaultRowHeight="12.75"/>
  <cols>
    <col min="1" max="1" width="23.140625" style="0" customWidth="1"/>
    <col min="2" max="2" width="10.00390625" style="0" customWidth="1"/>
    <col min="3" max="3" width="6.421875" style="0" customWidth="1"/>
    <col min="4" max="4" width="7.8515625" style="0" customWidth="1"/>
    <col min="5" max="5" width="6.7109375" style="0" customWidth="1"/>
    <col min="6" max="6" width="7.57421875" style="0" customWidth="1"/>
    <col min="7" max="7" width="6.7109375" style="0" customWidth="1"/>
    <col min="8" max="8" width="7.140625" style="0" customWidth="1"/>
  </cols>
  <sheetData>
    <row r="1" s="46" customFormat="1" ht="12" customHeight="1">
      <c r="A1" s="93" t="s">
        <v>165</v>
      </c>
    </row>
    <row r="2" spans="1:8" s="46" customFormat="1" ht="9.75" customHeight="1">
      <c r="A2" s="89"/>
      <c r="B2" s="89"/>
      <c r="C2" s="89"/>
      <c r="D2" s="89"/>
      <c r="E2" s="89"/>
      <c r="F2" s="89"/>
      <c r="G2" s="89"/>
      <c r="H2" s="89"/>
    </row>
    <row r="3" spans="1:8" s="46" customFormat="1" ht="12.75" customHeight="1">
      <c r="A3" s="96" t="s">
        <v>14</v>
      </c>
      <c r="B3" s="98"/>
      <c r="C3" s="98"/>
      <c r="D3" s="123">
        <v>2000</v>
      </c>
      <c r="E3" s="123"/>
      <c r="F3" s="123">
        <v>2001</v>
      </c>
      <c r="G3" s="99"/>
      <c r="H3" s="99">
        <v>2002</v>
      </c>
    </row>
    <row r="4" spans="1:8" s="46" customFormat="1" ht="9" customHeight="1">
      <c r="A4" s="115"/>
      <c r="B4" s="116"/>
      <c r="C4" s="116"/>
      <c r="D4" s="117"/>
      <c r="E4" s="118"/>
      <c r="F4" s="111"/>
      <c r="G4" s="111"/>
      <c r="H4" s="111"/>
    </row>
    <row r="5" spans="1:8" s="46" customFormat="1" ht="9" customHeight="1">
      <c r="A5" s="29" t="s">
        <v>15</v>
      </c>
      <c r="B5" s="30"/>
      <c r="C5" s="30"/>
      <c r="D5" s="30"/>
      <c r="E5" s="30"/>
      <c r="F5" s="30"/>
      <c r="G5" s="30"/>
      <c r="H5" s="30"/>
    </row>
    <row r="6" spans="1:8" s="46" customFormat="1" ht="9" customHeight="1">
      <c r="A6" s="29"/>
      <c r="B6" s="30"/>
      <c r="C6" s="30"/>
      <c r="D6" s="30"/>
      <c r="E6" s="30"/>
      <c r="F6" s="30"/>
      <c r="G6" s="30"/>
      <c r="H6" s="30"/>
    </row>
    <row r="7" spans="1:8" s="46" customFormat="1" ht="9" customHeight="1">
      <c r="A7" s="8" t="s">
        <v>16</v>
      </c>
      <c r="B7" s="8"/>
      <c r="C7" s="8"/>
      <c r="D7" s="8">
        <v>396952</v>
      </c>
      <c r="F7" s="8">
        <v>386237</v>
      </c>
      <c r="H7" s="8">
        <v>368173</v>
      </c>
    </row>
    <row r="8" spans="1:8" s="46" customFormat="1" ht="9" customHeight="1">
      <c r="A8" s="8" t="s">
        <v>17</v>
      </c>
      <c r="B8" s="8"/>
      <c r="C8" s="8"/>
      <c r="D8" s="8">
        <v>11747</v>
      </c>
      <c r="F8" s="8">
        <v>12149</v>
      </c>
      <c r="H8" s="8">
        <v>12201</v>
      </c>
    </row>
    <row r="9" spans="1:8" s="46" customFormat="1" ht="9" customHeight="1">
      <c r="A9" s="8"/>
      <c r="B9" s="8"/>
      <c r="C9" s="8"/>
      <c r="D9" s="8"/>
      <c r="E9" s="8"/>
      <c r="F9" s="8"/>
      <c r="H9" s="8"/>
    </row>
    <row r="10" spans="1:8" s="46" customFormat="1" ht="9.75" customHeight="1">
      <c r="A10" s="144" t="s">
        <v>20</v>
      </c>
      <c r="B10" s="144"/>
      <c r="C10" s="144"/>
      <c r="D10" s="144"/>
      <c r="E10" s="144"/>
      <c r="F10" s="144"/>
      <c r="G10" s="144"/>
      <c r="H10" s="144"/>
    </row>
    <row r="11" spans="1:8" s="46" customFormat="1" ht="9.75" customHeight="1">
      <c r="A11" s="110"/>
      <c r="B11" s="110"/>
      <c r="C11" s="110"/>
      <c r="D11" s="110"/>
      <c r="E11" s="110"/>
      <c r="F11" s="110"/>
      <c r="G11" s="110"/>
      <c r="H11" s="110"/>
    </row>
    <row r="12" spans="1:8" s="46" customFormat="1" ht="9" customHeight="1">
      <c r="A12" s="8" t="s">
        <v>36</v>
      </c>
      <c r="B12" s="8"/>
      <c r="C12" s="8"/>
      <c r="D12" s="101">
        <v>43143</v>
      </c>
      <c r="F12" s="8">
        <v>59949</v>
      </c>
      <c r="H12" s="45">
        <v>55640</v>
      </c>
    </row>
    <row r="13" spans="1:8" s="46" customFormat="1" ht="9" customHeight="1">
      <c r="A13" s="8" t="s">
        <v>37</v>
      </c>
      <c r="B13" s="8"/>
      <c r="D13" s="101">
        <v>422010</v>
      </c>
      <c r="F13" s="8">
        <v>384928</v>
      </c>
      <c r="H13" s="45">
        <v>373248</v>
      </c>
    </row>
    <row r="14" spans="1:8" s="46" customFormat="1" ht="9" customHeight="1">
      <c r="A14" s="8" t="s">
        <v>18</v>
      </c>
      <c r="B14" s="8"/>
      <c r="C14" s="8"/>
      <c r="D14" s="8">
        <v>11684</v>
      </c>
      <c r="F14" s="8">
        <v>13711</v>
      </c>
      <c r="H14" s="45">
        <v>12381</v>
      </c>
    </row>
    <row r="15" spans="1:8" s="46" customFormat="1" ht="9" customHeight="1">
      <c r="A15" s="8" t="s">
        <v>19</v>
      </c>
      <c r="B15" s="8"/>
      <c r="C15" s="8"/>
      <c r="D15" s="8">
        <v>555</v>
      </c>
      <c r="F15" s="8">
        <v>659</v>
      </c>
      <c r="H15" s="45">
        <v>619</v>
      </c>
    </row>
    <row r="16" spans="1:8" s="46" customFormat="1" ht="9" customHeight="1">
      <c r="A16" s="8" t="s">
        <v>38</v>
      </c>
      <c r="B16" s="8"/>
      <c r="C16" s="8"/>
      <c r="D16" s="8">
        <v>59286</v>
      </c>
      <c r="F16" s="8">
        <v>53748</v>
      </c>
      <c r="H16" s="45">
        <v>47979</v>
      </c>
    </row>
    <row r="17" spans="1:8" s="46" customFormat="1" ht="9" customHeight="1">
      <c r="A17" s="8"/>
      <c r="B17" s="8"/>
      <c r="C17" s="8"/>
      <c r="D17" s="8"/>
      <c r="E17" s="8"/>
      <c r="F17" s="8"/>
      <c r="H17" s="8"/>
    </row>
    <row r="18" spans="1:8" s="95" customFormat="1" ht="9" customHeight="1">
      <c r="A18" s="144" t="s">
        <v>21</v>
      </c>
      <c r="B18" s="144"/>
      <c r="C18" s="144"/>
      <c r="D18" s="144"/>
      <c r="E18" s="144"/>
      <c r="F18" s="144"/>
      <c r="G18" s="144"/>
      <c r="H18" s="144"/>
    </row>
    <row r="19" spans="1:8" s="95" customFormat="1" ht="9" customHeight="1">
      <c r="A19" s="110"/>
      <c r="B19" s="110"/>
      <c r="C19" s="110"/>
      <c r="D19" s="110"/>
      <c r="E19" s="110"/>
      <c r="F19" s="110"/>
      <c r="G19" s="110"/>
      <c r="H19" s="110"/>
    </row>
    <row r="20" spans="1:8" s="46" customFormat="1" ht="9" customHeight="1">
      <c r="A20" s="8" t="s">
        <v>22</v>
      </c>
      <c r="B20" s="8"/>
      <c r="C20" s="8"/>
      <c r="D20" s="8">
        <v>4072</v>
      </c>
      <c r="F20" s="8">
        <v>3311</v>
      </c>
      <c r="H20" s="8">
        <v>3300</v>
      </c>
    </row>
    <row r="21" spans="1:8" s="46" customFormat="1" ht="9" customHeight="1">
      <c r="A21" s="8" t="s">
        <v>53</v>
      </c>
      <c r="B21" s="8"/>
      <c r="C21" s="8"/>
      <c r="D21" s="8">
        <v>10613</v>
      </c>
      <c r="F21" s="8">
        <v>8357</v>
      </c>
      <c r="H21" s="8">
        <v>9307</v>
      </c>
    </row>
    <row r="22" spans="1:8" s="46" customFormat="1" ht="9" customHeight="1">
      <c r="A22" s="8" t="s">
        <v>23</v>
      </c>
      <c r="B22" s="8"/>
      <c r="C22" s="8"/>
      <c r="D22" s="8">
        <v>8114</v>
      </c>
      <c r="F22" s="8">
        <v>9719</v>
      </c>
      <c r="H22" s="8">
        <v>7782</v>
      </c>
    </row>
    <row r="23" spans="1:8" s="46" customFormat="1" ht="9" customHeight="1">
      <c r="A23" s="8" t="s">
        <v>24</v>
      </c>
      <c r="B23" s="8"/>
      <c r="C23" s="8"/>
      <c r="D23" s="8">
        <v>19146</v>
      </c>
      <c r="F23" s="8">
        <v>17622</v>
      </c>
      <c r="H23" s="8">
        <v>18368</v>
      </c>
    </row>
    <row r="24" spans="1:8" s="46" customFormat="1" ht="9" customHeight="1">
      <c r="A24" s="8" t="s">
        <v>25</v>
      </c>
      <c r="B24" s="8"/>
      <c r="C24" s="8"/>
      <c r="D24" s="8">
        <v>1091</v>
      </c>
      <c r="F24" s="8">
        <v>808</v>
      </c>
      <c r="H24" s="8">
        <v>720</v>
      </c>
    </row>
    <row r="25" spans="1:8" s="46" customFormat="1" ht="2.25" customHeight="1">
      <c r="A25" s="31"/>
      <c r="B25" s="31"/>
      <c r="C25" s="31"/>
      <c r="D25" s="31"/>
      <c r="E25" s="31"/>
      <c r="F25" s="31"/>
      <c r="G25" s="31"/>
      <c r="H25" s="31"/>
    </row>
    <row r="26" spans="1:8" s="46" customFormat="1" ht="9" customHeight="1">
      <c r="A26" s="8"/>
      <c r="B26" s="8"/>
      <c r="C26" s="8"/>
      <c r="D26" s="8"/>
      <c r="E26" s="8"/>
      <c r="F26" s="8"/>
      <c r="G26" s="8"/>
      <c r="H26" s="8"/>
    </row>
    <row r="27" s="46" customFormat="1" ht="12.75"/>
    <row r="28" s="46" customFormat="1" ht="12.75"/>
    <row r="29" s="13" customFormat="1" ht="10.5" customHeight="1">
      <c r="A29" s="28"/>
    </row>
    <row r="30" s="13" customFormat="1" ht="10.5" customHeight="1">
      <c r="A30" s="13" t="s">
        <v>26</v>
      </c>
    </row>
    <row r="31" spans="1:8" ht="14.25" customHeight="1">
      <c r="A31" s="2"/>
      <c r="B31" s="2"/>
      <c r="C31" s="2"/>
      <c r="D31" s="2"/>
      <c r="E31" s="2"/>
      <c r="F31" s="2"/>
      <c r="G31" s="2"/>
      <c r="H31" s="2"/>
    </row>
    <row r="32" spans="2:8" s="3" customFormat="1" ht="15" customHeight="1">
      <c r="B32" s="9" t="s">
        <v>51</v>
      </c>
      <c r="C32" s="9"/>
      <c r="D32" s="9"/>
      <c r="E32" s="9"/>
      <c r="F32" s="9"/>
      <c r="G32" s="9"/>
      <c r="H32" s="9"/>
    </row>
    <row r="33" spans="1:8" s="3" customFormat="1" ht="46.5" customHeight="1">
      <c r="A33" s="23"/>
      <c r="B33" s="24" t="s">
        <v>27</v>
      </c>
      <c r="C33" s="11"/>
      <c r="D33" s="24" t="s">
        <v>28</v>
      </c>
      <c r="E33" s="2"/>
      <c r="F33" s="24" t="s">
        <v>29</v>
      </c>
      <c r="G33" s="5"/>
      <c r="H33" s="6" t="s">
        <v>12</v>
      </c>
    </row>
    <row r="34" spans="1:8" ht="9" customHeight="1">
      <c r="A34" s="3"/>
      <c r="B34" s="3"/>
      <c r="C34" s="3"/>
      <c r="D34" s="3"/>
      <c r="E34" s="3"/>
      <c r="F34" s="3"/>
      <c r="G34" s="3"/>
      <c r="H34" s="3"/>
    </row>
    <row r="35" spans="1:8" s="3" customFormat="1" ht="9" customHeight="1">
      <c r="A35" s="26" t="s">
        <v>30</v>
      </c>
      <c r="B35" s="4"/>
      <c r="C35" s="4"/>
      <c r="D35" s="4"/>
      <c r="E35" s="4"/>
      <c r="F35" s="4"/>
      <c r="G35" s="4"/>
      <c r="H35" s="4"/>
    </row>
    <row r="36" spans="1:8" s="3" customFormat="1" ht="9" customHeight="1">
      <c r="A36" s="26"/>
      <c r="B36" s="4"/>
      <c r="C36" s="4"/>
      <c r="D36" s="4"/>
      <c r="E36" s="4"/>
      <c r="F36" s="4"/>
      <c r="G36" s="4"/>
      <c r="H36" s="4"/>
    </row>
    <row r="37" spans="1:8" ht="9" customHeight="1">
      <c r="A37" s="7">
        <v>1998</v>
      </c>
      <c r="B37" s="8">
        <v>43200</v>
      </c>
      <c r="C37" s="8"/>
      <c r="D37" s="8">
        <v>20843</v>
      </c>
      <c r="E37" s="8"/>
      <c r="F37" s="8">
        <f>H37-D37-B37</f>
        <v>13130</v>
      </c>
      <c r="G37" s="8"/>
      <c r="H37" s="8">
        <v>77173</v>
      </c>
    </row>
    <row r="38" spans="1:8" ht="9" customHeight="1">
      <c r="A38" s="7">
        <v>1999</v>
      </c>
      <c r="B38" s="8">
        <f>19677+27685</f>
        <v>47362</v>
      </c>
      <c r="C38" s="8"/>
      <c r="D38" s="8">
        <f>8283+9416</f>
        <v>17699</v>
      </c>
      <c r="E38" s="8"/>
      <c r="F38" s="8">
        <f>H38-D38-B38</f>
        <v>13519</v>
      </c>
      <c r="G38" s="8"/>
      <c r="H38" s="8">
        <f>33783+44797</f>
        <v>78580</v>
      </c>
    </row>
    <row r="39" spans="1:8" ht="9" customHeight="1">
      <c r="A39" s="7">
        <v>2000</v>
      </c>
      <c r="B39" s="8">
        <v>46185</v>
      </c>
      <c r="C39" s="8"/>
      <c r="D39" s="8">
        <v>17520</v>
      </c>
      <c r="E39" s="8"/>
      <c r="F39" s="8">
        <f>H39-D39-B39</f>
        <v>10367</v>
      </c>
      <c r="G39" s="8"/>
      <c r="H39" s="8">
        <v>74072</v>
      </c>
    </row>
    <row r="40" spans="1:8" ht="9" customHeight="1">
      <c r="A40" s="7">
        <v>2001</v>
      </c>
      <c r="B40" s="8">
        <v>44359</v>
      </c>
      <c r="D40" s="8">
        <v>17116</v>
      </c>
      <c r="E40" s="8"/>
      <c r="F40" s="8">
        <f>H40-D40-B40</f>
        <v>10017</v>
      </c>
      <c r="G40" s="8"/>
      <c r="H40" s="8">
        <v>71492</v>
      </c>
    </row>
    <row r="41" spans="1:8" ht="9.75" customHeight="1">
      <c r="A41" s="7">
        <v>2002</v>
      </c>
      <c r="B41" s="8">
        <v>45653</v>
      </c>
      <c r="D41" s="8">
        <v>18748</v>
      </c>
      <c r="F41" s="8">
        <f>H41-D41-B41</f>
        <v>8682</v>
      </c>
      <c r="H41" s="8">
        <v>73083</v>
      </c>
    </row>
    <row r="42" spans="1:8" ht="9" customHeight="1">
      <c r="A42" s="7"/>
      <c r="B42" s="8"/>
      <c r="D42" s="8"/>
      <c r="F42" s="8"/>
      <c r="H42" s="8"/>
    </row>
    <row r="43" spans="1:8" ht="9" customHeight="1">
      <c r="A43" s="26" t="s">
        <v>31</v>
      </c>
      <c r="B43" s="30"/>
      <c r="C43" s="30"/>
      <c r="D43" s="30"/>
      <c r="E43" s="30"/>
      <c r="F43" s="30"/>
      <c r="G43" s="30"/>
      <c r="H43" s="30"/>
    </row>
    <row r="44" spans="1:8" ht="9" customHeight="1">
      <c r="A44" s="26"/>
      <c r="B44" s="30"/>
      <c r="C44" s="30"/>
      <c r="D44" s="30"/>
      <c r="E44" s="30"/>
      <c r="F44" s="30"/>
      <c r="G44" s="30"/>
      <c r="H44" s="30"/>
    </row>
    <row r="45" spans="1:8" ht="9" customHeight="1">
      <c r="A45" s="7">
        <v>1998</v>
      </c>
      <c r="B45" s="8">
        <v>30573</v>
      </c>
      <c r="C45" s="8"/>
      <c r="D45" s="8">
        <v>17021</v>
      </c>
      <c r="E45" s="8"/>
      <c r="F45" s="8">
        <f>H45-D45-B45</f>
        <v>4833</v>
      </c>
      <c r="G45" s="8"/>
      <c r="H45" s="8">
        <v>52427</v>
      </c>
    </row>
    <row r="46" spans="1:8" ht="9" customHeight="1">
      <c r="A46" s="7">
        <v>1999</v>
      </c>
      <c r="B46" s="8">
        <f>13949+18031</f>
        <v>31980</v>
      </c>
      <c r="C46" s="8"/>
      <c r="D46" s="8">
        <f>6827+6931</f>
        <v>13758</v>
      </c>
      <c r="E46" s="8"/>
      <c r="F46" s="8">
        <f>H46-B46-D46</f>
        <v>5460</v>
      </c>
      <c r="G46" s="8"/>
      <c r="H46" s="8">
        <f>22815+28383</f>
        <v>51198</v>
      </c>
    </row>
    <row r="47" spans="1:8" ht="9" customHeight="1">
      <c r="A47" s="7">
        <v>2000</v>
      </c>
      <c r="B47" s="8">
        <v>32209</v>
      </c>
      <c r="C47" s="8"/>
      <c r="D47" s="8">
        <v>12805</v>
      </c>
      <c r="E47" s="8"/>
      <c r="F47" s="8">
        <f>H47-B47-D47</f>
        <v>4575</v>
      </c>
      <c r="G47" s="8"/>
      <c r="H47" s="8">
        <v>49589</v>
      </c>
    </row>
    <row r="48" spans="1:8" ht="9" customHeight="1">
      <c r="A48" s="7">
        <v>2001</v>
      </c>
      <c r="B48" s="8">
        <v>32374</v>
      </c>
      <c r="C48" s="8"/>
      <c r="D48" s="8">
        <v>12926</v>
      </c>
      <c r="E48" s="8"/>
      <c r="F48" s="8">
        <f>H48-D48-B48</f>
        <v>3420</v>
      </c>
      <c r="G48" s="8"/>
      <c r="H48" s="8">
        <v>48720</v>
      </c>
    </row>
    <row r="49" spans="1:8" ht="9" customHeight="1">
      <c r="A49" s="7">
        <v>2002</v>
      </c>
      <c r="B49" s="8">
        <v>32609</v>
      </c>
      <c r="D49" s="8">
        <v>13079</v>
      </c>
      <c r="F49" s="8">
        <f>H49-D49-B49</f>
        <v>3854</v>
      </c>
      <c r="H49" s="8">
        <v>49542</v>
      </c>
    </row>
    <row r="50" spans="1:8" ht="9" customHeight="1">
      <c r="A50" s="10"/>
      <c r="B50" s="5"/>
      <c r="C50" s="5"/>
      <c r="D50" s="5"/>
      <c r="E50" s="5"/>
      <c r="F50" s="5"/>
      <c r="G50" s="5"/>
      <c r="H50" s="5"/>
    </row>
    <row r="51" ht="9" customHeight="1"/>
    <row r="52" ht="9" customHeight="1"/>
  </sheetData>
  <mergeCells count="2">
    <mergeCell ref="A10:H10"/>
    <mergeCell ref="A18:H18"/>
  </mergeCells>
  <printOptions horizontalCentered="1"/>
  <pageMargins left="1.1811023622047245" right="1.1811023622047245" top="1.1811023622047245" bottom="1.8110236220472442" header="0" footer="1.2598425196850394"/>
  <pageSetup horizontalDpi="240" verticalDpi="240" orientation="portrait" paperSize="9" r:id="rId2"/>
  <headerFooter alignWithMargins="0">
    <oddFooter>&amp;C28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3"/>
  <sheetViews>
    <sheetView showGridLines="0" workbookViewId="0" topLeftCell="A1">
      <selection activeCell="M33" sqref="M33"/>
    </sheetView>
  </sheetViews>
  <sheetFormatPr defaultColWidth="9.140625" defaultRowHeight="12.75"/>
  <cols>
    <col min="1" max="1" width="21.57421875" style="0" customWidth="1"/>
    <col min="2" max="2" width="5.28125" style="0" customWidth="1"/>
    <col min="3" max="3" width="7.57421875" style="0" customWidth="1"/>
    <col min="4" max="4" width="8.421875" style="0" customWidth="1"/>
    <col min="5" max="5" width="6.7109375" style="0" customWidth="1"/>
    <col min="6" max="6" width="6.8515625" style="0" customWidth="1"/>
    <col min="7" max="7" width="6.28125" style="0" customWidth="1"/>
    <col min="8" max="8" width="6.57421875" style="0" customWidth="1"/>
    <col min="9" max="9" width="6.421875" style="0" customWidth="1"/>
  </cols>
  <sheetData>
    <row r="1" s="13" customFormat="1" ht="12" customHeight="1">
      <c r="A1" s="13" t="s">
        <v>166</v>
      </c>
    </row>
    <row r="2" spans="1:9" ht="9" customHeight="1">
      <c r="A2" s="2"/>
      <c r="B2" s="2"/>
      <c r="C2" s="2"/>
      <c r="D2" s="2"/>
      <c r="E2" s="2"/>
      <c r="F2" s="2"/>
      <c r="G2" s="2"/>
      <c r="H2" s="2"/>
      <c r="I2" s="2"/>
    </row>
    <row r="3" spans="1:9" ht="12.75" customHeight="1">
      <c r="A3" s="23" t="s">
        <v>14</v>
      </c>
      <c r="B3" s="6"/>
      <c r="C3" s="2"/>
      <c r="D3" s="6"/>
      <c r="E3" s="5">
        <v>2000</v>
      </c>
      <c r="F3" s="6"/>
      <c r="G3" s="51">
        <v>2001</v>
      </c>
      <c r="H3" s="51"/>
      <c r="I3" s="5">
        <v>2002</v>
      </c>
    </row>
    <row r="4" spans="1:9" ht="9" customHeight="1">
      <c r="A4" s="119"/>
      <c r="B4" s="120"/>
      <c r="C4" s="33"/>
      <c r="D4" s="120"/>
      <c r="E4" s="20"/>
      <c r="F4" s="120"/>
      <c r="G4" s="20"/>
      <c r="H4" s="20"/>
      <c r="I4" s="20"/>
    </row>
    <row r="5" spans="1:9" ht="9" customHeight="1">
      <c r="A5" s="26" t="s">
        <v>32</v>
      </c>
      <c r="B5" s="26"/>
      <c r="C5" s="26"/>
      <c r="D5" s="26"/>
      <c r="E5" s="26"/>
      <c r="F5" s="26"/>
      <c r="G5" s="26"/>
      <c r="H5" s="26"/>
      <c r="I5" s="45"/>
    </row>
    <row r="6" spans="1:9" ht="9" customHeight="1">
      <c r="A6" s="26"/>
      <c r="B6" s="26"/>
      <c r="C6" s="26"/>
      <c r="D6" s="26"/>
      <c r="E6" s="26"/>
      <c r="F6" s="26"/>
      <c r="G6" s="26"/>
      <c r="H6" s="26"/>
      <c r="I6" s="45"/>
    </row>
    <row r="7" spans="1:9" ht="9" customHeight="1">
      <c r="A7" s="3" t="s">
        <v>33</v>
      </c>
      <c r="B7" s="3"/>
      <c r="C7" s="8"/>
      <c r="E7" s="8">
        <v>388478</v>
      </c>
      <c r="G7" s="8">
        <v>372057</v>
      </c>
      <c r="I7" s="45">
        <v>362988</v>
      </c>
    </row>
    <row r="8" spans="1:9" ht="9" customHeight="1">
      <c r="A8" s="3"/>
      <c r="B8" s="3"/>
      <c r="C8" s="8"/>
      <c r="E8" s="8"/>
      <c r="F8" s="8"/>
      <c r="G8" s="8"/>
      <c r="I8" s="45"/>
    </row>
    <row r="9" spans="1:9" ht="9" customHeight="1">
      <c r="A9" s="26" t="s">
        <v>20</v>
      </c>
      <c r="B9" s="4"/>
      <c r="C9" s="26"/>
      <c r="D9" s="30"/>
      <c r="E9" s="30"/>
      <c r="F9" s="30"/>
      <c r="G9" s="30"/>
      <c r="H9" s="30"/>
      <c r="I9" s="45"/>
    </row>
    <row r="10" spans="1:9" ht="9" customHeight="1">
      <c r="A10" s="26"/>
      <c r="B10" s="4"/>
      <c r="C10" s="26"/>
      <c r="D10" s="30"/>
      <c r="E10" s="30"/>
      <c r="F10" s="30"/>
      <c r="G10" s="30"/>
      <c r="H10" s="30"/>
      <c r="I10" s="45"/>
    </row>
    <row r="11" spans="1:9" ht="9" customHeight="1">
      <c r="A11" s="3" t="s">
        <v>33</v>
      </c>
      <c r="B11" s="3"/>
      <c r="C11" s="8"/>
      <c r="E11" s="8">
        <v>319061</v>
      </c>
      <c r="G11" s="8">
        <v>335988</v>
      </c>
      <c r="I11" s="45">
        <v>343963</v>
      </c>
    </row>
    <row r="12" spans="1:9" ht="9" customHeight="1">
      <c r="A12" s="3" t="s">
        <v>34</v>
      </c>
      <c r="B12" s="3"/>
      <c r="C12" s="8"/>
      <c r="E12" s="8">
        <v>5400</v>
      </c>
      <c r="G12" s="8">
        <v>6909</v>
      </c>
      <c r="I12" s="45">
        <v>5736</v>
      </c>
    </row>
    <row r="13" spans="1:9" ht="9" customHeight="1">
      <c r="A13" s="3" t="s">
        <v>35</v>
      </c>
      <c r="B13" s="3"/>
      <c r="C13" s="8"/>
      <c r="E13" s="8">
        <v>373567</v>
      </c>
      <c r="G13" s="8">
        <v>384553</v>
      </c>
      <c r="I13" s="45">
        <v>368029</v>
      </c>
    </row>
    <row r="14" spans="1:9" ht="9" customHeight="1">
      <c r="A14" s="5"/>
      <c r="B14" s="5"/>
      <c r="C14" s="5"/>
      <c r="D14" s="5"/>
      <c r="E14" s="5"/>
      <c r="F14" s="5"/>
      <c r="G14" s="5"/>
      <c r="H14" s="2"/>
      <c r="I14" s="2"/>
    </row>
    <row r="15" spans="1:9" s="46" customFormat="1" ht="9" customHeight="1">
      <c r="A15" s="92"/>
      <c r="B15" s="92"/>
      <c r="C15" s="92"/>
      <c r="D15" s="92"/>
      <c r="E15" s="92"/>
      <c r="F15" s="92"/>
      <c r="G15" s="92"/>
      <c r="H15" s="92"/>
      <c r="I15" s="92"/>
    </row>
    <row r="16" spans="1:9" s="46" customFormat="1" ht="9" customHeight="1">
      <c r="A16" s="92"/>
      <c r="B16" s="92"/>
      <c r="C16" s="92"/>
      <c r="D16" s="92"/>
      <c r="E16" s="92"/>
      <c r="F16" s="92"/>
      <c r="G16" s="92"/>
      <c r="H16" s="92"/>
      <c r="I16" s="92"/>
    </row>
    <row r="17" s="21" customFormat="1" ht="9"/>
    <row r="18" spans="1:8" ht="12" customHeight="1">
      <c r="A18" s="18" t="s">
        <v>54</v>
      </c>
      <c r="B18" s="3"/>
      <c r="C18" s="3"/>
      <c r="D18" s="3"/>
      <c r="E18" s="3"/>
      <c r="F18" s="3"/>
      <c r="G18" s="3"/>
      <c r="H18" s="3"/>
    </row>
    <row r="19" spans="1:8" ht="12" customHeight="1">
      <c r="A19" s="13" t="s">
        <v>9</v>
      </c>
      <c r="B19" s="3"/>
      <c r="C19" s="3"/>
      <c r="D19" s="3"/>
      <c r="E19" s="3"/>
      <c r="F19" s="3"/>
      <c r="G19" s="3"/>
      <c r="H19" s="20"/>
    </row>
    <row r="20" spans="1:9" ht="12" customHeight="1">
      <c r="A20" s="5"/>
      <c r="B20" s="5"/>
      <c r="C20" s="5"/>
      <c r="D20" s="5"/>
      <c r="E20" s="5"/>
      <c r="F20" s="5"/>
      <c r="G20" s="5"/>
      <c r="H20" s="5"/>
      <c r="I20" s="2"/>
    </row>
    <row r="21" spans="1:9" ht="12" customHeight="1">
      <c r="A21" s="145" t="s">
        <v>146</v>
      </c>
      <c r="D21" s="147" t="s">
        <v>56</v>
      </c>
      <c r="E21" s="147"/>
      <c r="F21" s="147"/>
      <c r="G21" s="147" t="s">
        <v>55</v>
      </c>
      <c r="H21" s="147"/>
      <c r="I21" s="147"/>
    </row>
    <row r="22" spans="1:9" ht="9.75" customHeight="1">
      <c r="A22" s="146"/>
      <c r="B22" s="5"/>
      <c r="C22" s="5"/>
      <c r="D22" s="5">
        <v>2000</v>
      </c>
      <c r="E22" s="5">
        <v>2001</v>
      </c>
      <c r="F22" s="121">
        <v>2002</v>
      </c>
      <c r="G22" s="5">
        <v>2000</v>
      </c>
      <c r="H22" s="5">
        <v>2001</v>
      </c>
      <c r="I22" s="121">
        <v>2002</v>
      </c>
    </row>
    <row r="23" spans="1:8" ht="9" customHeight="1">
      <c r="A23" s="3"/>
      <c r="B23" s="3"/>
      <c r="C23" s="3"/>
      <c r="D23" s="3"/>
      <c r="E23" s="3"/>
      <c r="F23" s="3"/>
      <c r="G23" s="3"/>
      <c r="H23" s="3"/>
    </row>
    <row r="24" spans="1:9" ht="9" customHeight="1">
      <c r="A24" s="21" t="s">
        <v>57</v>
      </c>
      <c r="B24" s="21"/>
      <c r="C24" s="21"/>
      <c r="D24" s="22">
        <v>49036</v>
      </c>
      <c r="E24" s="44">
        <v>59103</v>
      </c>
      <c r="F24" s="44">
        <v>67931</v>
      </c>
      <c r="G24" s="22">
        <v>13176</v>
      </c>
      <c r="H24" s="44">
        <v>13360</v>
      </c>
      <c r="I24" s="44">
        <v>17103</v>
      </c>
    </row>
    <row r="25" spans="1:9" ht="9" customHeight="1">
      <c r="A25" s="58" t="s">
        <v>58</v>
      </c>
      <c r="B25" s="58"/>
      <c r="C25" s="58"/>
      <c r="D25" s="61"/>
      <c r="E25" s="61"/>
      <c r="F25" s="58"/>
      <c r="G25" s="58"/>
      <c r="H25" s="61"/>
      <c r="I25" s="58"/>
    </row>
    <row r="26" spans="1:9" ht="9" customHeight="1">
      <c r="A26" s="58" t="s">
        <v>59</v>
      </c>
      <c r="B26" s="58"/>
      <c r="C26" s="58"/>
      <c r="D26" s="61">
        <v>28652</v>
      </c>
      <c r="E26" s="61">
        <v>36335</v>
      </c>
      <c r="F26" s="61">
        <v>40054</v>
      </c>
      <c r="G26" s="61">
        <v>8411</v>
      </c>
      <c r="H26" s="61">
        <v>8480</v>
      </c>
      <c r="I26" s="61">
        <v>11506</v>
      </c>
    </row>
    <row r="27" spans="1:9" ht="9" customHeight="1">
      <c r="A27" s="21" t="s">
        <v>60</v>
      </c>
      <c r="B27" s="21"/>
      <c r="C27" s="21"/>
      <c r="D27" s="22">
        <v>1691</v>
      </c>
      <c r="E27" s="44">
        <v>1534</v>
      </c>
      <c r="F27" s="44">
        <v>2119</v>
      </c>
      <c r="G27" s="21">
        <v>443</v>
      </c>
      <c r="H27" s="44">
        <v>464</v>
      </c>
      <c r="I27" s="15">
        <v>319</v>
      </c>
    </row>
    <row r="28" spans="1:9" ht="9" customHeight="1">
      <c r="A28" s="58" t="s">
        <v>61</v>
      </c>
      <c r="B28" s="58"/>
      <c r="C28" s="58"/>
      <c r="D28" s="58">
        <v>333</v>
      </c>
      <c r="E28" s="61">
        <v>366</v>
      </c>
      <c r="F28" s="58">
        <v>425</v>
      </c>
      <c r="G28" s="58">
        <v>179</v>
      </c>
      <c r="H28" s="61">
        <v>189</v>
      </c>
      <c r="I28" s="58">
        <v>152</v>
      </c>
    </row>
    <row r="29" spans="1:9" ht="9" customHeight="1">
      <c r="A29" s="21" t="s">
        <v>62</v>
      </c>
      <c r="B29" s="21"/>
      <c r="C29" s="21"/>
      <c r="D29" s="22">
        <v>175296</v>
      </c>
      <c r="E29" s="44">
        <v>193886</v>
      </c>
      <c r="F29" s="44">
        <v>220788</v>
      </c>
      <c r="G29" s="22">
        <v>28573</v>
      </c>
      <c r="H29" s="44">
        <v>32905</v>
      </c>
      <c r="I29" s="44">
        <v>30739</v>
      </c>
    </row>
    <row r="30" spans="1:9" ht="9" customHeight="1">
      <c r="A30" s="58" t="s">
        <v>63</v>
      </c>
      <c r="B30" s="58"/>
      <c r="C30" s="58"/>
      <c r="D30" s="61">
        <v>48442</v>
      </c>
      <c r="E30" s="61">
        <v>51103</v>
      </c>
      <c r="F30" s="61">
        <v>59071</v>
      </c>
      <c r="G30" s="61">
        <v>8384</v>
      </c>
      <c r="H30" s="61">
        <v>9413</v>
      </c>
      <c r="I30" s="61">
        <v>9334</v>
      </c>
    </row>
    <row r="31" spans="1:9" ht="9" customHeight="1">
      <c r="A31" s="15" t="s">
        <v>44</v>
      </c>
      <c r="B31" s="15"/>
      <c r="C31" s="15"/>
      <c r="D31" s="22">
        <v>226023</v>
      </c>
      <c r="E31" s="44">
        <v>254523</v>
      </c>
      <c r="F31" s="44">
        <v>290838</v>
      </c>
      <c r="G31" s="44">
        <v>42192</v>
      </c>
      <c r="H31" s="44">
        <v>46729</v>
      </c>
      <c r="I31" s="44">
        <v>48161</v>
      </c>
    </row>
    <row r="32" spans="1:9" ht="9" customHeight="1">
      <c r="A32" s="5"/>
      <c r="B32" s="5"/>
      <c r="C32" s="2"/>
      <c r="D32" s="122"/>
      <c r="E32" s="122"/>
      <c r="F32" s="122"/>
      <c r="G32" s="122"/>
      <c r="H32" s="122"/>
      <c r="I32" s="122"/>
    </row>
    <row r="33" spans="1:7" ht="9" customHeight="1">
      <c r="A33" s="20"/>
      <c r="B33" s="20"/>
      <c r="C33" s="33"/>
      <c r="D33" s="33"/>
      <c r="E33" s="33"/>
      <c r="F33" s="33"/>
      <c r="G33" s="33"/>
    </row>
    <row r="34" spans="1:7" ht="9" customHeight="1">
      <c r="A34" s="20"/>
      <c r="B34" s="20"/>
      <c r="C34" s="33"/>
      <c r="D34" s="33"/>
      <c r="E34" s="33"/>
      <c r="F34" s="33"/>
      <c r="G34" s="33"/>
    </row>
    <row r="35" spans="1:7" ht="9" customHeight="1">
      <c r="A35" s="20"/>
      <c r="B35" s="20"/>
      <c r="C35" s="33"/>
      <c r="D35" s="33"/>
      <c r="E35" s="33"/>
      <c r="F35" s="33"/>
      <c r="G35" s="33"/>
    </row>
    <row r="36" spans="1:8" s="1" customFormat="1" ht="13.5" customHeight="1">
      <c r="A36" s="13" t="s">
        <v>167</v>
      </c>
      <c r="H36" s="107"/>
    </row>
    <row r="37" spans="1:9" ht="9" customHeight="1">
      <c r="A37" s="2"/>
      <c r="B37" s="2"/>
      <c r="C37" s="2"/>
      <c r="D37" s="2"/>
      <c r="E37" s="2"/>
      <c r="F37" s="2"/>
      <c r="G37" s="2"/>
      <c r="H37" s="2"/>
      <c r="I37" s="2"/>
    </row>
    <row r="38" spans="1:9" s="25" customFormat="1" ht="13.5" customHeight="1">
      <c r="A38" s="16" t="s">
        <v>39</v>
      </c>
      <c r="B38" s="43"/>
      <c r="C38" s="6"/>
      <c r="D38" s="43"/>
      <c r="E38" s="43">
        <v>2000</v>
      </c>
      <c r="F38" s="43"/>
      <c r="G38" s="16">
        <v>2001</v>
      </c>
      <c r="H38" s="16"/>
      <c r="I38" s="43">
        <v>2002</v>
      </c>
    </row>
    <row r="39" s="3" customFormat="1" ht="9" customHeight="1"/>
    <row r="40" spans="1:9" s="3" customFormat="1" ht="9" customHeight="1">
      <c r="A40" s="3" t="s">
        <v>40</v>
      </c>
      <c r="C40" s="8"/>
      <c r="E40" s="8">
        <v>27122</v>
      </c>
      <c r="G40" s="8">
        <v>22512</v>
      </c>
      <c r="I40" s="8">
        <v>21590</v>
      </c>
    </row>
    <row r="41" spans="1:9" s="3" customFormat="1" ht="9" customHeight="1">
      <c r="A41" s="3" t="s">
        <v>41</v>
      </c>
      <c r="C41" s="8"/>
      <c r="E41" s="8">
        <v>4086</v>
      </c>
      <c r="G41" s="8">
        <v>2656</v>
      </c>
      <c r="I41" s="8">
        <v>1734</v>
      </c>
    </row>
    <row r="42" spans="1:9" s="21" customFormat="1" ht="9" customHeight="1">
      <c r="A42" s="21" t="s">
        <v>12</v>
      </c>
      <c r="C42" s="22"/>
      <c r="E42" s="22">
        <v>31208</v>
      </c>
      <c r="G42" s="22">
        <f>SUM(G40:G41)</f>
        <v>25168</v>
      </c>
      <c r="I42" s="22">
        <f>SUM(I40:I41)</f>
        <v>23324</v>
      </c>
    </row>
    <row r="43" spans="1:9" s="21" customFormat="1" ht="9" customHeight="1">
      <c r="A43" s="32"/>
      <c r="B43" s="32"/>
      <c r="C43" s="32"/>
      <c r="D43" s="32"/>
      <c r="E43" s="32"/>
      <c r="F43" s="32"/>
      <c r="G43" s="32"/>
      <c r="H43" s="32"/>
      <c r="I43" s="32"/>
    </row>
    <row r="44" s="21" customFormat="1" ht="9" customHeight="1"/>
  </sheetData>
  <mergeCells count="3">
    <mergeCell ref="A21:A22"/>
    <mergeCell ref="D21:F21"/>
    <mergeCell ref="G21:I21"/>
  </mergeCells>
  <printOptions horizontalCentered="1"/>
  <pageMargins left="1.1811023622047245" right="1.1811023622047245" top="1.1811023622047245" bottom="1.8110236220472442" header="0" footer="1.2598425196850394"/>
  <pageSetup horizontalDpi="240" verticalDpi="240" orientation="portrait" paperSize="9" r:id="rId2"/>
  <headerFooter alignWithMargins="0">
    <oddFooter>&amp;C29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2"/>
  <sheetViews>
    <sheetView showGridLines="0" workbookViewId="0" topLeftCell="A1">
      <selection activeCell="L12" sqref="L12"/>
    </sheetView>
  </sheetViews>
  <sheetFormatPr defaultColWidth="9.140625" defaultRowHeight="12.75"/>
  <cols>
    <col min="1" max="1" width="6.421875" style="0" customWidth="1"/>
    <col min="2" max="2" width="8.8515625" style="0" customWidth="1"/>
    <col min="3" max="3" width="9.28125" style="0" customWidth="1"/>
    <col min="5" max="5" width="7.57421875" style="0" customWidth="1"/>
    <col min="6" max="6" width="9.421875" style="0" customWidth="1"/>
    <col min="7" max="7" width="8.7109375" style="0" customWidth="1"/>
    <col min="8" max="8" width="8.28125" style="0" customWidth="1"/>
    <col min="9" max="9" width="7.8515625" style="0" customWidth="1"/>
    <col min="10" max="10" width="10.00390625" style="0" bestFit="1" customWidth="1"/>
  </cols>
  <sheetData>
    <row r="1" s="13" customFormat="1" ht="12.75" customHeight="1">
      <c r="A1" s="13" t="s">
        <v>147</v>
      </c>
    </row>
    <row r="2" s="13" customFormat="1" ht="12.75" customHeight="1">
      <c r="A2" s="13" t="s">
        <v>9</v>
      </c>
    </row>
    <row r="3" spans="1:9" ht="9" customHeight="1">
      <c r="A3" s="2"/>
      <c r="B3" s="2"/>
      <c r="C3" s="2"/>
      <c r="D3" s="2"/>
      <c r="E3" s="2"/>
      <c r="F3" s="2"/>
      <c r="G3" s="2"/>
      <c r="H3" s="2"/>
      <c r="I3" s="2"/>
    </row>
    <row r="4" spans="1:9" ht="22.5" customHeight="1">
      <c r="A4" s="33"/>
      <c r="B4" s="34" t="s">
        <v>52</v>
      </c>
      <c r="C4" s="35"/>
      <c r="D4" s="35"/>
      <c r="E4" s="35"/>
      <c r="F4" s="34" t="s">
        <v>149</v>
      </c>
      <c r="G4" s="34"/>
      <c r="H4" s="34"/>
      <c r="I4" s="34"/>
    </row>
    <row r="5" spans="1:9" s="3" customFormat="1" ht="10.5" customHeight="1">
      <c r="A5" s="36"/>
      <c r="B5" s="37"/>
      <c r="C5" s="38"/>
      <c r="D5" s="38"/>
      <c r="E5" s="38"/>
      <c r="F5" s="39"/>
      <c r="G5" s="4" t="s">
        <v>150</v>
      </c>
      <c r="H5" s="4"/>
      <c r="I5" s="4"/>
    </row>
    <row r="6" spans="1:9" s="3" customFormat="1" ht="10.5" customHeight="1">
      <c r="A6" s="40" t="s">
        <v>42</v>
      </c>
      <c r="B6" s="36"/>
      <c r="C6" s="6"/>
      <c r="D6" s="6"/>
      <c r="E6" s="6"/>
      <c r="F6" s="37"/>
      <c r="G6" s="128" t="s">
        <v>151</v>
      </c>
      <c r="H6" s="128"/>
      <c r="I6" s="128"/>
    </row>
    <row r="7" spans="1:9" s="3" customFormat="1" ht="47.25" customHeight="1">
      <c r="A7" s="6"/>
      <c r="B7" s="6"/>
      <c r="C7" s="24" t="s">
        <v>152</v>
      </c>
      <c r="D7" s="24" t="s">
        <v>136</v>
      </c>
      <c r="E7" s="24" t="s">
        <v>43</v>
      </c>
      <c r="F7" s="6"/>
      <c r="G7" s="24" t="s">
        <v>153</v>
      </c>
      <c r="H7" s="24" t="s">
        <v>154</v>
      </c>
      <c r="I7" s="24" t="s">
        <v>43</v>
      </c>
    </row>
    <row r="8" ht="9" customHeight="1"/>
    <row r="9" spans="1:9" ht="9" customHeight="1">
      <c r="A9" s="7">
        <v>1998</v>
      </c>
      <c r="B9" s="19">
        <v>6213</v>
      </c>
      <c r="C9" s="19">
        <v>53613</v>
      </c>
      <c r="D9" s="19">
        <v>9124</v>
      </c>
      <c r="E9" s="19">
        <v>62737</v>
      </c>
      <c r="F9" s="8">
        <v>1920</v>
      </c>
      <c r="G9" s="8">
        <v>5935</v>
      </c>
      <c r="H9" s="8">
        <v>27575</v>
      </c>
      <c r="I9" s="8">
        <v>33510</v>
      </c>
    </row>
    <row r="10" spans="1:9" ht="9" customHeight="1">
      <c r="A10" s="7">
        <v>1999</v>
      </c>
      <c r="B10" s="19">
        <v>6477</v>
      </c>
      <c r="C10" s="19">
        <v>55335</v>
      </c>
      <c r="D10" s="19">
        <v>9580</v>
      </c>
      <c r="E10" s="19">
        <v>64915</v>
      </c>
      <c r="F10" s="8">
        <v>1845</v>
      </c>
      <c r="G10" s="8">
        <v>6090</v>
      </c>
      <c r="H10" s="8">
        <v>28251</v>
      </c>
      <c r="I10" s="8">
        <v>34341</v>
      </c>
    </row>
    <row r="11" spans="1:9" ht="9" customHeight="1">
      <c r="A11" s="7">
        <f>SUM(A10,1)</f>
        <v>2000</v>
      </c>
      <c r="B11" s="19">
        <v>8699</v>
      </c>
      <c r="C11" s="19">
        <v>62206</v>
      </c>
      <c r="D11" s="19">
        <v>9763</v>
      </c>
      <c r="E11" s="19">
        <v>71969</v>
      </c>
      <c r="F11" s="8">
        <v>1828</v>
      </c>
      <c r="G11" s="8">
        <v>6690</v>
      </c>
      <c r="H11" s="8">
        <v>30883</v>
      </c>
      <c r="I11" s="8">
        <v>37573</v>
      </c>
    </row>
    <row r="12" spans="1:9" ht="9" customHeight="1">
      <c r="A12" s="7">
        <f>SUM(A11,1)</f>
        <v>2001</v>
      </c>
      <c r="B12" s="19">
        <v>9726</v>
      </c>
      <c r="C12" s="19">
        <v>66032</v>
      </c>
      <c r="D12" s="19">
        <v>9858</v>
      </c>
      <c r="E12" s="19">
        <v>75890</v>
      </c>
      <c r="F12" s="8">
        <v>1859</v>
      </c>
      <c r="G12" s="8">
        <v>7190</v>
      </c>
      <c r="H12" s="8">
        <v>32861</v>
      </c>
      <c r="I12" s="8">
        <v>40051</v>
      </c>
    </row>
    <row r="13" spans="1:9" ht="9" customHeight="1">
      <c r="A13" s="7">
        <f>SUM(A12,1)</f>
        <v>2002</v>
      </c>
      <c r="B13" s="139">
        <v>9626</v>
      </c>
      <c r="C13" s="139">
        <v>69076</v>
      </c>
      <c r="D13" s="139">
        <v>10566</v>
      </c>
      <c r="E13" s="139">
        <v>79642</v>
      </c>
      <c r="F13" s="139">
        <v>1677</v>
      </c>
      <c r="G13" s="139">
        <v>8023</v>
      </c>
      <c r="H13" s="139">
        <v>33812</v>
      </c>
      <c r="I13" s="139">
        <v>41835</v>
      </c>
    </row>
    <row r="14" spans="1:9" ht="9" customHeight="1">
      <c r="A14" s="2"/>
      <c r="B14" s="138"/>
      <c r="C14" s="138"/>
      <c r="D14" s="138"/>
      <c r="E14" s="138"/>
      <c r="F14" s="138"/>
      <c r="G14" s="138"/>
      <c r="H14" s="138"/>
      <c r="I14" s="138"/>
    </row>
    <row r="15" spans="5:9" ht="9" customHeight="1">
      <c r="E15" s="46"/>
      <c r="I15" s="46"/>
    </row>
    <row r="16" spans="5:9" ht="9" customHeight="1">
      <c r="E16" s="46"/>
      <c r="I16" s="46"/>
    </row>
    <row r="17" ht="9" customHeight="1"/>
    <row r="18" s="14" customFormat="1" ht="13.5" customHeight="1">
      <c r="A18" s="13" t="s">
        <v>148</v>
      </c>
    </row>
    <row r="19" s="14" customFormat="1" ht="13.5" customHeight="1"/>
    <row r="20" spans="1:9" ht="9" customHeight="1">
      <c r="A20" s="2"/>
      <c r="B20" s="2"/>
      <c r="C20" s="2"/>
      <c r="D20" s="2"/>
      <c r="E20" s="2"/>
      <c r="F20" s="2"/>
      <c r="G20" s="2"/>
      <c r="H20" s="2"/>
      <c r="I20" s="2"/>
    </row>
    <row r="21" spans="1:9" ht="27.75" customHeight="1">
      <c r="A21" s="150" t="s">
        <v>155</v>
      </c>
      <c r="B21" s="34" t="s">
        <v>162</v>
      </c>
      <c r="C21" s="34"/>
      <c r="D21" s="9" t="s">
        <v>163</v>
      </c>
      <c r="E21" s="9"/>
      <c r="F21" s="9" t="s">
        <v>164</v>
      </c>
      <c r="G21" s="9"/>
      <c r="H21" s="9" t="s">
        <v>12</v>
      </c>
      <c r="I21" s="35"/>
    </row>
    <row r="22" spans="1:9" ht="13.5" customHeight="1">
      <c r="A22" s="151"/>
      <c r="B22" s="6" t="s">
        <v>45</v>
      </c>
      <c r="C22" s="6" t="s">
        <v>156</v>
      </c>
      <c r="D22" s="6" t="s">
        <v>45</v>
      </c>
      <c r="E22" s="6" t="s">
        <v>156</v>
      </c>
      <c r="F22" s="6" t="s">
        <v>45</v>
      </c>
      <c r="G22" s="6" t="s">
        <v>156</v>
      </c>
      <c r="H22" s="6" t="s">
        <v>45</v>
      </c>
      <c r="I22" s="6" t="s">
        <v>156</v>
      </c>
    </row>
    <row r="23" spans="1:9" ht="9" customHeight="1">
      <c r="A23" s="20"/>
      <c r="B23" s="33"/>
      <c r="C23" s="33"/>
      <c r="D23" s="120"/>
      <c r="E23" s="120"/>
      <c r="F23" s="120"/>
      <c r="G23" s="120"/>
      <c r="H23" s="120"/>
      <c r="I23" s="120"/>
    </row>
    <row r="24" spans="1:9" s="27" customFormat="1" ht="9" customHeight="1">
      <c r="A24" s="152" t="s">
        <v>137</v>
      </c>
      <c r="B24" s="152"/>
      <c r="C24" s="152"/>
      <c r="D24" s="152"/>
      <c r="E24" s="152"/>
      <c r="F24" s="152"/>
      <c r="G24" s="152"/>
      <c r="H24" s="152"/>
      <c r="I24" s="152"/>
    </row>
    <row r="25" spans="1:9" s="27" customFormat="1" ht="9" customHeight="1">
      <c r="A25" s="129"/>
      <c r="B25" s="129"/>
      <c r="C25" s="129"/>
      <c r="D25" s="129"/>
      <c r="E25" s="129"/>
      <c r="F25" s="129"/>
      <c r="G25" s="129"/>
      <c r="H25" s="129"/>
      <c r="I25" s="129"/>
    </row>
    <row r="26" spans="1:9" ht="9" customHeight="1">
      <c r="A26" s="7">
        <v>1997</v>
      </c>
      <c r="B26" s="8">
        <v>1644922</v>
      </c>
      <c r="C26" s="8">
        <v>1317460.8913013164</v>
      </c>
      <c r="D26" s="8">
        <v>373134</v>
      </c>
      <c r="E26" s="8">
        <v>321557.94388179336</v>
      </c>
      <c r="F26" s="8">
        <v>387237</v>
      </c>
      <c r="G26" s="8">
        <v>1139275.5142619573</v>
      </c>
      <c r="H26" s="8">
        <v>2405293</v>
      </c>
      <c r="I26" s="8">
        <v>2778294.3494450673</v>
      </c>
    </row>
    <row r="27" spans="1:9" ht="9" customHeight="1">
      <c r="A27" s="7">
        <v>1998</v>
      </c>
      <c r="B27" s="8">
        <v>1598538</v>
      </c>
      <c r="C27" s="8">
        <v>1283589.0655745324</v>
      </c>
      <c r="D27" s="8">
        <v>357014</v>
      </c>
      <c r="E27" s="8">
        <v>310456.18637896574</v>
      </c>
      <c r="F27" s="8">
        <v>473484</v>
      </c>
      <c r="G27" s="8">
        <v>1418400.3264007603</v>
      </c>
      <c r="H27" s="8">
        <v>2429036</v>
      </c>
      <c r="I27" s="8">
        <v>3012445.578354258</v>
      </c>
    </row>
    <row r="28" spans="1:9" ht="9" customHeight="1">
      <c r="A28" s="7">
        <v>1999</v>
      </c>
      <c r="B28" s="8">
        <v>1276702</v>
      </c>
      <c r="C28" s="8">
        <v>1029068.2601083526</v>
      </c>
      <c r="D28" s="8">
        <v>245241</v>
      </c>
      <c r="E28" s="8">
        <v>213975.3236893615</v>
      </c>
      <c r="F28" s="8">
        <v>386865</v>
      </c>
      <c r="G28" s="8">
        <v>1205509.5621994867</v>
      </c>
      <c r="H28" s="8">
        <v>1908808</v>
      </c>
      <c r="I28" s="8">
        <v>2448553.1459972006</v>
      </c>
    </row>
    <row r="29" spans="1:9" ht="9" customHeight="1">
      <c r="A29" s="7">
        <v>2000</v>
      </c>
      <c r="B29" s="8">
        <v>1105713</v>
      </c>
      <c r="C29" s="8">
        <v>926503</v>
      </c>
      <c r="D29" s="8">
        <v>195344</v>
      </c>
      <c r="E29" s="8">
        <v>177410</v>
      </c>
      <c r="F29" s="8">
        <v>361739</v>
      </c>
      <c r="G29" s="8">
        <v>1171021</v>
      </c>
      <c r="H29" s="8">
        <v>1662796</v>
      </c>
      <c r="I29" s="8">
        <v>2274934</v>
      </c>
    </row>
    <row r="30" spans="1:9" s="55" customFormat="1" ht="9" customHeight="1">
      <c r="A30" s="7" t="s">
        <v>138</v>
      </c>
      <c r="B30" s="8">
        <v>429799</v>
      </c>
      <c r="C30" s="8">
        <v>387790</v>
      </c>
      <c r="D30" s="8">
        <v>65085</v>
      </c>
      <c r="E30" s="8">
        <v>65343</v>
      </c>
      <c r="F30" s="8">
        <v>149384</v>
      </c>
      <c r="G30" s="8">
        <v>530212</v>
      </c>
      <c r="H30" s="8">
        <v>644268</v>
      </c>
      <c r="I30" s="8">
        <v>983345</v>
      </c>
    </row>
    <row r="31" spans="1:9" s="55" customFormat="1" ht="9" customHeight="1">
      <c r="A31" s="7"/>
      <c r="B31" s="8"/>
      <c r="C31" s="8"/>
      <c r="D31" s="8"/>
      <c r="E31" s="8"/>
      <c r="F31" s="8"/>
      <c r="G31" s="8"/>
      <c r="H31" s="8"/>
      <c r="I31" s="8"/>
    </row>
    <row r="32" spans="1:9" ht="9" customHeight="1">
      <c r="A32" s="153" t="s">
        <v>46</v>
      </c>
      <c r="B32" s="153"/>
      <c r="C32" s="153"/>
      <c r="D32" s="153"/>
      <c r="E32" s="153"/>
      <c r="F32" s="153"/>
      <c r="G32" s="153"/>
      <c r="H32" s="153"/>
      <c r="I32" s="153"/>
    </row>
    <row r="33" spans="1:9" ht="9" customHeight="1">
      <c r="A33" s="124"/>
      <c r="B33" s="124"/>
      <c r="C33" s="124"/>
      <c r="D33" s="124"/>
      <c r="E33" s="124"/>
      <c r="F33" s="124"/>
      <c r="G33" s="124"/>
      <c r="H33" s="124"/>
      <c r="I33" s="124"/>
    </row>
    <row r="34" spans="1:9" ht="9" customHeight="1">
      <c r="A34" s="7">
        <v>1997</v>
      </c>
      <c r="B34" s="8">
        <v>373041</v>
      </c>
      <c r="C34" s="8">
        <v>876111.802589515</v>
      </c>
      <c r="D34" s="8">
        <v>216333</v>
      </c>
      <c r="E34" s="8">
        <v>459101.77816110355</v>
      </c>
      <c r="F34" s="8">
        <v>88611</v>
      </c>
      <c r="G34" s="8">
        <v>494966.61106147384</v>
      </c>
      <c r="H34" s="8">
        <v>677985</v>
      </c>
      <c r="I34" s="8">
        <v>1830180.1918120924</v>
      </c>
    </row>
    <row r="35" spans="1:9" ht="9" customHeight="1">
      <c r="A35" s="7">
        <v>1998</v>
      </c>
      <c r="B35" s="8">
        <v>369574</v>
      </c>
      <c r="C35" s="8">
        <v>830590.2585899695</v>
      </c>
      <c r="D35" s="8">
        <v>197248</v>
      </c>
      <c r="E35" s="8">
        <v>442316.4124837961</v>
      </c>
      <c r="F35" s="8">
        <v>101228</v>
      </c>
      <c r="G35" s="8">
        <v>586642.8752188485</v>
      </c>
      <c r="H35" s="8">
        <v>668050</v>
      </c>
      <c r="I35" s="8">
        <v>1859549.546292614</v>
      </c>
    </row>
    <row r="36" spans="1:9" ht="9" customHeight="1">
      <c r="A36" s="7">
        <v>1999</v>
      </c>
      <c r="B36" s="8">
        <v>294847</v>
      </c>
      <c r="C36" s="8">
        <v>670910.5651587846</v>
      </c>
      <c r="D36" s="8">
        <v>138272</v>
      </c>
      <c r="E36" s="8">
        <v>300307.80831185734</v>
      </c>
      <c r="F36" s="8">
        <v>81139</v>
      </c>
      <c r="G36" s="8">
        <v>480460.88613674743</v>
      </c>
      <c r="H36" s="8">
        <v>514258</v>
      </c>
      <c r="I36" s="8">
        <v>1451678.7431504903</v>
      </c>
    </row>
    <row r="37" spans="1:9" ht="9" customHeight="1">
      <c r="A37" s="7">
        <v>2000</v>
      </c>
      <c r="B37" s="8">
        <v>255659</v>
      </c>
      <c r="C37" s="8">
        <v>595993</v>
      </c>
      <c r="D37" s="8">
        <v>106620</v>
      </c>
      <c r="E37" s="8">
        <v>239211</v>
      </c>
      <c r="F37" s="8">
        <v>77770</v>
      </c>
      <c r="G37" s="8">
        <v>476477</v>
      </c>
      <c r="H37" s="8">
        <v>440049</v>
      </c>
      <c r="I37" s="8">
        <v>1311681</v>
      </c>
    </row>
    <row r="38" spans="1:9" s="3" customFormat="1" ht="9" customHeight="1">
      <c r="A38" s="7" t="s">
        <v>138</v>
      </c>
      <c r="B38" s="8">
        <v>118004</v>
      </c>
      <c r="C38" s="8">
        <v>294633</v>
      </c>
      <c r="D38" s="8">
        <v>38021</v>
      </c>
      <c r="E38" s="8">
        <v>90378</v>
      </c>
      <c r="F38" s="8">
        <v>35720</v>
      </c>
      <c r="G38" s="8">
        <v>229151</v>
      </c>
      <c r="H38" s="8">
        <v>191745</v>
      </c>
      <c r="I38" s="8">
        <v>614162</v>
      </c>
    </row>
    <row r="39" spans="1:9" s="3" customFormat="1" ht="9" customHeight="1">
      <c r="A39" s="7"/>
      <c r="B39" s="8"/>
      <c r="C39" s="8"/>
      <c r="D39" s="8"/>
      <c r="E39" s="8"/>
      <c r="F39" s="8"/>
      <c r="G39" s="8"/>
      <c r="H39" s="8"/>
      <c r="I39" s="8"/>
    </row>
    <row r="40" spans="1:9" ht="9" customHeight="1">
      <c r="A40" s="153" t="s">
        <v>44</v>
      </c>
      <c r="B40" s="153"/>
      <c r="C40" s="153"/>
      <c r="D40" s="153"/>
      <c r="E40" s="153"/>
      <c r="F40" s="153"/>
      <c r="G40" s="153"/>
      <c r="H40" s="153"/>
      <c r="I40" s="153"/>
    </row>
    <row r="41" spans="1:9" ht="9" customHeight="1">
      <c r="A41" s="124"/>
      <c r="B41" s="124"/>
      <c r="C41" s="124"/>
      <c r="D41" s="124"/>
      <c r="E41" s="124"/>
      <c r="F41" s="124"/>
      <c r="G41" s="124"/>
      <c r="H41" s="124"/>
      <c r="I41" s="124"/>
    </row>
    <row r="42" spans="1:9" ht="9" customHeight="1">
      <c r="A42" s="7">
        <v>1997</v>
      </c>
      <c r="B42" s="8">
        <v>2017963</v>
      </c>
      <c r="C42" s="8">
        <v>2193572.6938908314</v>
      </c>
      <c r="D42" s="8">
        <v>589467</v>
      </c>
      <c r="E42" s="8">
        <v>780659.7220428969</v>
      </c>
      <c r="F42" s="8">
        <v>475848</v>
      </c>
      <c r="G42" s="8">
        <v>1634242.125323431</v>
      </c>
      <c r="H42" s="8">
        <v>3083278</v>
      </c>
      <c r="I42" s="8">
        <v>4608474.54125716</v>
      </c>
    </row>
    <row r="43" spans="1:9" ht="9" customHeight="1">
      <c r="A43" s="7">
        <v>1998</v>
      </c>
      <c r="B43" s="8">
        <v>1968112</v>
      </c>
      <c r="C43" s="8">
        <v>2114179.324164502</v>
      </c>
      <c r="D43" s="8">
        <v>554262</v>
      </c>
      <c r="E43" s="8">
        <v>752772.5988627619</v>
      </c>
      <c r="F43" s="8">
        <v>574712</v>
      </c>
      <c r="G43" s="8">
        <v>2005043.2016196088</v>
      </c>
      <c r="H43" s="8">
        <v>3097086</v>
      </c>
      <c r="I43" s="8">
        <v>4871995.124646872</v>
      </c>
    </row>
    <row r="44" spans="1:9" ht="9" customHeight="1">
      <c r="A44" s="7">
        <v>1999</v>
      </c>
      <c r="B44" s="8">
        <v>1571549</v>
      </c>
      <c r="C44" s="8">
        <v>1699978.3088102383</v>
      </c>
      <c r="D44" s="8">
        <v>383513</v>
      </c>
      <c r="E44" s="8">
        <v>514283.13200121885</v>
      </c>
      <c r="F44" s="8">
        <v>468004</v>
      </c>
      <c r="G44" s="8">
        <v>1685969.931879335</v>
      </c>
      <c r="H44" s="8">
        <v>2423066</v>
      </c>
      <c r="I44" s="8">
        <v>3900231.889147691</v>
      </c>
    </row>
    <row r="45" spans="1:9" ht="9" customHeight="1">
      <c r="A45" s="7">
        <v>2000</v>
      </c>
      <c r="B45" s="8">
        <v>1361372</v>
      </c>
      <c r="C45" s="8">
        <v>1522496</v>
      </c>
      <c r="D45" s="8">
        <v>301964</v>
      </c>
      <c r="E45" s="8">
        <v>416621</v>
      </c>
      <c r="F45" s="8">
        <v>439509</v>
      </c>
      <c r="G45" s="8">
        <v>1647498</v>
      </c>
      <c r="H45" s="8">
        <v>2102845</v>
      </c>
      <c r="I45" s="8">
        <v>3586615</v>
      </c>
    </row>
    <row r="46" spans="1:9" s="55" customFormat="1" ht="9" customHeight="1">
      <c r="A46" s="7" t="s">
        <v>138</v>
      </c>
      <c r="B46" s="8">
        <v>547803</v>
      </c>
      <c r="C46" s="8">
        <v>682423</v>
      </c>
      <c r="D46" s="8">
        <v>103106</v>
      </c>
      <c r="E46" s="8">
        <v>155721</v>
      </c>
      <c r="F46" s="8">
        <v>185104</v>
      </c>
      <c r="G46" s="8">
        <v>759363</v>
      </c>
      <c r="H46" s="8">
        <v>836013</v>
      </c>
      <c r="I46" s="8">
        <v>1597507</v>
      </c>
    </row>
    <row r="47" spans="1:9" s="55" customFormat="1" ht="9" customHeight="1">
      <c r="A47" s="7">
        <v>2001</v>
      </c>
      <c r="B47" s="8">
        <v>1251610</v>
      </c>
      <c r="C47" s="8">
        <v>1494417</v>
      </c>
      <c r="D47" s="8">
        <v>239214</v>
      </c>
      <c r="E47" s="8">
        <v>358637</v>
      </c>
      <c r="F47" s="8">
        <v>440804</v>
      </c>
      <c r="G47" s="8">
        <v>1712856</v>
      </c>
      <c r="H47" s="8">
        <v>1931628</v>
      </c>
      <c r="I47" s="8">
        <v>3565910</v>
      </c>
    </row>
    <row r="48" spans="1:9" s="55" customFormat="1" ht="9" customHeight="1">
      <c r="A48" s="7">
        <v>2002</v>
      </c>
      <c r="B48" s="8">
        <v>1098231</v>
      </c>
      <c r="C48" s="8">
        <v>1476828</v>
      </c>
      <c r="D48" s="8">
        <v>193949</v>
      </c>
      <c r="E48" s="8">
        <v>331732</v>
      </c>
      <c r="F48" s="8">
        <v>386747</v>
      </c>
      <c r="G48" s="8">
        <v>1690701</v>
      </c>
      <c r="H48" s="8">
        <v>1678927</v>
      </c>
      <c r="I48" s="8">
        <v>3499261</v>
      </c>
    </row>
    <row r="49" spans="1:9" ht="9" customHeight="1">
      <c r="A49" s="2"/>
      <c r="B49" s="2"/>
      <c r="C49" s="2"/>
      <c r="D49" s="2"/>
      <c r="E49" s="2"/>
      <c r="F49" s="2"/>
      <c r="G49" s="2"/>
      <c r="H49" s="2"/>
      <c r="I49" s="2"/>
    </row>
    <row r="50" spans="1:9" ht="9" customHeight="1">
      <c r="A50" s="33"/>
      <c r="B50" s="33"/>
      <c r="C50" s="33"/>
      <c r="D50" s="33"/>
      <c r="E50" s="33"/>
      <c r="F50" s="33"/>
      <c r="G50" s="33"/>
      <c r="H50" s="33"/>
      <c r="I50" s="33"/>
    </row>
    <row r="51" spans="1:9" ht="9" customHeight="1">
      <c r="A51" s="148" t="s">
        <v>142</v>
      </c>
      <c r="B51" s="149"/>
      <c r="C51" s="149"/>
      <c r="D51" s="149"/>
      <c r="E51" s="149"/>
      <c r="F51" s="149"/>
      <c r="G51" s="149"/>
      <c r="H51" s="149"/>
      <c r="I51" s="149"/>
    </row>
    <row r="52" ht="9" customHeight="1">
      <c r="A52" s="3"/>
    </row>
  </sheetData>
  <mergeCells count="5">
    <mergeCell ref="A51:I51"/>
    <mergeCell ref="A21:A22"/>
    <mergeCell ref="A24:I24"/>
    <mergeCell ref="A32:I32"/>
    <mergeCell ref="A40:I40"/>
  </mergeCells>
  <printOptions horizontalCentered="1"/>
  <pageMargins left="1.1811023622047245" right="1.1811023622047245" top="1.1811023622047245" bottom="1.8110236220472442" header="0" footer="1.2598425196850394"/>
  <pageSetup horizontalDpi="240" verticalDpi="240" orientation="portrait" paperSize="9" r:id="rId2"/>
  <headerFooter alignWithMargins="0">
    <oddFooter>&amp;C30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3"/>
  <sheetViews>
    <sheetView showGridLines="0" workbookViewId="0" topLeftCell="A1">
      <selection activeCell="O28" sqref="O28"/>
    </sheetView>
  </sheetViews>
  <sheetFormatPr defaultColWidth="9.140625" defaultRowHeight="12.75"/>
  <cols>
    <col min="1" max="1" width="32.57421875" style="0" customWidth="1"/>
    <col min="2" max="2" width="4.57421875" style="0" customWidth="1"/>
    <col min="3" max="3" width="3.7109375" style="0" customWidth="1"/>
    <col min="4" max="4" width="6.140625" style="0" customWidth="1"/>
    <col min="5" max="5" width="3.7109375" style="0" customWidth="1"/>
    <col min="6" max="6" width="6.00390625" style="3" customWidth="1"/>
    <col min="7" max="7" width="3.7109375" style="131" customWidth="1"/>
    <col min="8" max="8" width="4.7109375" style="0" customWidth="1"/>
    <col min="9" max="9" width="3.7109375" style="0" customWidth="1"/>
    <col min="10" max="10" width="6.140625" style="0" customWidth="1"/>
  </cols>
  <sheetData>
    <row r="1" spans="1:7" s="14" customFormat="1" ht="12">
      <c r="A1" s="13" t="s">
        <v>168</v>
      </c>
      <c r="F1" s="3"/>
      <c r="G1" s="131"/>
    </row>
    <row r="2" spans="1:10" ht="13.5" customHeight="1">
      <c r="A2" s="2"/>
      <c r="B2" s="2"/>
      <c r="C2" s="2"/>
      <c r="D2" s="2"/>
      <c r="E2" s="2"/>
      <c r="F2" s="5"/>
      <c r="G2" s="136"/>
      <c r="H2" s="2"/>
      <c r="I2" s="2"/>
      <c r="J2" s="2"/>
    </row>
    <row r="3" spans="1:10" ht="16.5" customHeight="1">
      <c r="A3" s="23" t="s">
        <v>74</v>
      </c>
      <c r="B3" s="109">
        <v>1998</v>
      </c>
      <c r="C3" s="109"/>
      <c r="D3" s="109">
        <v>1999</v>
      </c>
      <c r="E3" s="109"/>
      <c r="F3" s="109">
        <v>2000</v>
      </c>
      <c r="G3" s="109"/>
      <c r="H3" s="109">
        <v>2001</v>
      </c>
      <c r="I3" s="109"/>
      <c r="J3" s="109">
        <v>2002</v>
      </c>
    </row>
    <row r="4" spans="1:10" ht="9" customHeight="1">
      <c r="A4" s="14"/>
      <c r="B4" s="48"/>
      <c r="C4" s="48"/>
      <c r="D4" s="120"/>
      <c r="E4" s="120"/>
      <c r="F4" s="120"/>
      <c r="G4" s="120"/>
      <c r="H4" s="120"/>
      <c r="I4" s="120"/>
      <c r="J4" s="120"/>
    </row>
    <row r="5" spans="1:10" s="53" customFormat="1" ht="9" customHeight="1">
      <c r="A5" s="52" t="s">
        <v>75</v>
      </c>
      <c r="B5" s="15">
        <v>96</v>
      </c>
      <c r="C5" s="15"/>
      <c r="D5" s="15">
        <v>85</v>
      </c>
      <c r="E5" s="15"/>
      <c r="F5" s="15">
        <v>89</v>
      </c>
      <c r="G5" s="15"/>
      <c r="H5" s="15">
        <v>67</v>
      </c>
      <c r="I5" s="15"/>
      <c r="J5" s="15">
        <v>72</v>
      </c>
    </row>
    <row r="6" spans="1:10" s="53" customFormat="1" ht="9" customHeight="1">
      <c r="A6" s="52" t="s">
        <v>186</v>
      </c>
      <c r="B6" s="44">
        <v>5303</v>
      </c>
      <c r="C6" s="44"/>
      <c r="D6" s="44">
        <v>4791</v>
      </c>
      <c r="E6" s="44"/>
      <c r="F6" s="44">
        <v>3979</v>
      </c>
      <c r="G6" s="44"/>
      <c r="H6" s="44">
        <v>3740</v>
      </c>
      <c r="I6" s="44"/>
      <c r="J6" s="44">
        <v>3736</v>
      </c>
    </row>
    <row r="7" spans="1:10" s="54" customFormat="1" ht="9" customHeight="1">
      <c r="A7" s="7" t="s">
        <v>76</v>
      </c>
      <c r="B7" s="3">
        <v>37</v>
      </c>
      <c r="C7" s="3"/>
      <c r="D7" s="3">
        <v>19</v>
      </c>
      <c r="E7" s="3"/>
      <c r="F7" s="3">
        <v>20</v>
      </c>
      <c r="G7" s="3"/>
      <c r="H7" s="3">
        <v>16</v>
      </c>
      <c r="I7" s="3"/>
      <c r="J7" s="3">
        <v>15</v>
      </c>
    </row>
    <row r="8" spans="1:10" s="55" customFormat="1" ht="9" customHeight="1">
      <c r="A8" s="7" t="s">
        <v>77</v>
      </c>
      <c r="B8" s="8">
        <v>2565</v>
      </c>
      <c r="C8" s="8"/>
      <c r="D8" s="8">
        <v>2391</v>
      </c>
      <c r="E8" s="8"/>
      <c r="F8" s="8">
        <v>2222</v>
      </c>
      <c r="G8" s="8"/>
      <c r="H8" s="8">
        <v>2244</v>
      </c>
      <c r="I8" s="8"/>
      <c r="J8" s="8">
        <v>2218</v>
      </c>
    </row>
    <row r="9" spans="1:10" s="59" customFormat="1" ht="9" customHeight="1">
      <c r="A9" s="56" t="s">
        <v>78</v>
      </c>
      <c r="B9" s="57">
        <v>196</v>
      </c>
      <c r="C9" s="57"/>
      <c r="D9" s="58">
        <v>196</v>
      </c>
      <c r="E9" s="58"/>
      <c r="F9" s="58">
        <v>167</v>
      </c>
      <c r="G9" s="58"/>
      <c r="H9" s="58">
        <v>157</v>
      </c>
      <c r="I9" s="58"/>
      <c r="J9" s="58">
        <v>156</v>
      </c>
    </row>
    <row r="10" spans="1:10" s="59" customFormat="1" ht="9" customHeight="1">
      <c r="A10" s="56" t="s">
        <v>79</v>
      </c>
      <c r="B10" s="57">
        <v>226</v>
      </c>
      <c r="C10" s="57"/>
      <c r="D10" s="58">
        <v>253</v>
      </c>
      <c r="E10" s="58"/>
      <c r="F10" s="58">
        <v>206</v>
      </c>
      <c r="G10" s="58"/>
      <c r="H10" s="58">
        <v>169</v>
      </c>
      <c r="I10" s="58"/>
      <c r="J10" s="58">
        <v>146</v>
      </c>
    </row>
    <row r="11" spans="1:10" s="59" customFormat="1" ht="9" customHeight="1">
      <c r="A11" s="56" t="s">
        <v>80</v>
      </c>
      <c r="B11" s="57">
        <v>511</v>
      </c>
      <c r="C11" s="57"/>
      <c r="D11" s="58">
        <v>445</v>
      </c>
      <c r="E11" s="58"/>
      <c r="F11" s="58">
        <v>343</v>
      </c>
      <c r="G11" s="58"/>
      <c r="H11" s="58">
        <v>348</v>
      </c>
      <c r="I11" s="58"/>
      <c r="J11" s="58">
        <v>345</v>
      </c>
    </row>
    <row r="12" spans="1:10" s="59" customFormat="1" ht="9" customHeight="1">
      <c r="A12" s="56" t="s">
        <v>81</v>
      </c>
      <c r="B12" s="57">
        <v>264</v>
      </c>
      <c r="C12" s="57"/>
      <c r="D12" s="58">
        <v>231</v>
      </c>
      <c r="E12" s="58"/>
      <c r="F12" s="58">
        <v>151</v>
      </c>
      <c r="G12" s="58"/>
      <c r="H12" s="58">
        <v>143</v>
      </c>
      <c r="I12" s="58"/>
      <c r="J12" s="58">
        <v>144</v>
      </c>
    </row>
    <row r="13" spans="1:10" s="59" customFormat="1" ht="9" customHeight="1">
      <c r="A13" s="56" t="s">
        <v>82</v>
      </c>
      <c r="B13" s="57">
        <v>199</v>
      </c>
      <c r="C13" s="57"/>
      <c r="D13" s="58">
        <v>186</v>
      </c>
      <c r="E13" s="58"/>
      <c r="F13" s="58">
        <v>164</v>
      </c>
      <c r="G13" s="58"/>
      <c r="H13" s="58">
        <v>172</v>
      </c>
      <c r="I13" s="58"/>
      <c r="J13" s="58">
        <v>155</v>
      </c>
    </row>
    <row r="14" spans="1:10" s="59" customFormat="1" ht="9" customHeight="1">
      <c r="A14" s="56" t="s">
        <v>83</v>
      </c>
      <c r="B14" s="57">
        <v>653</v>
      </c>
      <c r="C14" s="57"/>
      <c r="D14" s="58">
        <v>595</v>
      </c>
      <c r="E14" s="58"/>
      <c r="F14" s="58">
        <v>683</v>
      </c>
      <c r="G14" s="58"/>
      <c r="H14" s="58">
        <v>683</v>
      </c>
      <c r="I14" s="58"/>
      <c r="J14" s="58">
        <v>752</v>
      </c>
    </row>
    <row r="15" spans="1:10" s="59" customFormat="1" ht="9" customHeight="1">
      <c r="A15" s="56" t="s">
        <v>84</v>
      </c>
      <c r="B15" s="57">
        <v>164</v>
      </c>
      <c r="C15" s="57"/>
      <c r="D15" s="58">
        <v>147</v>
      </c>
      <c r="E15" s="58"/>
      <c r="F15" s="58">
        <v>140</v>
      </c>
      <c r="G15" s="58"/>
      <c r="H15" s="58">
        <v>119</v>
      </c>
      <c r="I15" s="58"/>
      <c r="J15" s="58">
        <v>150</v>
      </c>
    </row>
    <row r="16" spans="1:10" s="59" customFormat="1" ht="9" customHeight="1">
      <c r="A16" s="56" t="s">
        <v>85</v>
      </c>
      <c r="B16" s="57">
        <v>352</v>
      </c>
      <c r="C16" s="57"/>
      <c r="D16" s="58">
        <v>338</v>
      </c>
      <c r="E16" s="58"/>
      <c r="F16" s="58">
        <v>368</v>
      </c>
      <c r="G16" s="58"/>
      <c r="H16" s="58">
        <v>403</v>
      </c>
      <c r="I16" s="58"/>
      <c r="J16" s="58">
        <v>370</v>
      </c>
    </row>
    <row r="17" spans="1:10" ht="9" customHeight="1">
      <c r="A17" s="7" t="s">
        <v>86</v>
      </c>
      <c r="B17" s="8">
        <v>2663</v>
      </c>
      <c r="C17" s="8"/>
      <c r="D17" s="8">
        <v>2345</v>
      </c>
      <c r="E17" s="8"/>
      <c r="F17" s="8">
        <v>1688</v>
      </c>
      <c r="G17" s="8"/>
      <c r="H17" s="8">
        <v>1480</v>
      </c>
      <c r="I17" s="8"/>
      <c r="J17" s="8">
        <v>1454</v>
      </c>
    </row>
    <row r="18" spans="1:10" ht="9" customHeight="1">
      <c r="A18" s="7" t="s">
        <v>87</v>
      </c>
      <c r="B18" s="3"/>
      <c r="C18" s="3"/>
      <c r="D18" s="3"/>
      <c r="E18" s="3"/>
      <c r="G18" s="3"/>
      <c r="H18" s="3"/>
      <c r="I18" s="3"/>
      <c r="J18" s="3"/>
    </row>
    <row r="19" spans="1:10" ht="9" customHeight="1">
      <c r="A19" s="7" t="s">
        <v>88</v>
      </c>
      <c r="B19" s="3">
        <v>38</v>
      </c>
      <c r="C19" s="3"/>
      <c r="D19" s="3">
        <v>36</v>
      </c>
      <c r="E19" s="3"/>
      <c r="F19" s="3">
        <v>49</v>
      </c>
      <c r="G19" s="3"/>
      <c r="H19" s="3">
        <v>50</v>
      </c>
      <c r="I19" s="3"/>
      <c r="J19" s="3">
        <v>49</v>
      </c>
    </row>
    <row r="20" spans="1:10" s="53" customFormat="1" ht="9" customHeight="1">
      <c r="A20" s="52" t="s">
        <v>89</v>
      </c>
      <c r="B20" s="44">
        <v>7743</v>
      </c>
      <c r="C20" s="44"/>
      <c r="D20" s="44">
        <f>SUM(D21:D24)</f>
        <v>7291</v>
      </c>
      <c r="E20" s="44"/>
      <c r="F20" s="44">
        <f>SUM(F21:F24)</f>
        <v>6958</v>
      </c>
      <c r="G20" s="44"/>
      <c r="H20" s="44">
        <v>6394</v>
      </c>
      <c r="I20" s="44"/>
      <c r="J20" s="44">
        <v>6288</v>
      </c>
    </row>
    <row r="21" spans="1:10" s="59" customFormat="1" ht="9" customHeight="1">
      <c r="A21" s="56" t="s">
        <v>90</v>
      </c>
      <c r="B21" s="60">
        <v>1438</v>
      </c>
      <c r="C21" s="60"/>
      <c r="D21" s="61">
        <v>1332</v>
      </c>
      <c r="E21" s="61"/>
      <c r="F21" s="61">
        <v>1219</v>
      </c>
      <c r="G21" s="61"/>
      <c r="H21" s="61">
        <v>1122</v>
      </c>
      <c r="I21" s="61"/>
      <c r="J21" s="61">
        <v>1096</v>
      </c>
    </row>
    <row r="22" spans="1:10" s="59" customFormat="1" ht="9" customHeight="1">
      <c r="A22" s="56" t="s">
        <v>91</v>
      </c>
      <c r="B22" s="60">
        <v>3119</v>
      </c>
      <c r="C22" s="60"/>
      <c r="D22" s="61">
        <v>2838</v>
      </c>
      <c r="E22" s="61"/>
      <c r="F22" s="61">
        <v>2770</v>
      </c>
      <c r="G22" s="61"/>
      <c r="H22" s="61">
        <v>2546</v>
      </c>
      <c r="I22" s="61"/>
      <c r="J22" s="61">
        <v>2520</v>
      </c>
    </row>
    <row r="23" spans="1:10" s="59" customFormat="1" ht="9" customHeight="1">
      <c r="A23" s="56" t="s">
        <v>92</v>
      </c>
      <c r="B23" s="57">
        <v>818</v>
      </c>
      <c r="C23" s="57"/>
      <c r="D23" s="58">
        <v>848</v>
      </c>
      <c r="E23" s="58"/>
      <c r="F23" s="58">
        <v>833</v>
      </c>
      <c r="G23" s="58"/>
      <c r="H23" s="58">
        <v>803</v>
      </c>
      <c r="I23" s="58"/>
      <c r="J23" s="58">
        <v>758</v>
      </c>
    </row>
    <row r="24" spans="1:10" s="59" customFormat="1" ht="9" customHeight="1">
      <c r="A24" s="56" t="s">
        <v>93</v>
      </c>
      <c r="B24" s="60">
        <v>2368</v>
      </c>
      <c r="C24" s="60"/>
      <c r="D24" s="61">
        <v>2273</v>
      </c>
      <c r="E24" s="61"/>
      <c r="F24" s="61">
        <v>2136</v>
      </c>
      <c r="G24" s="61"/>
      <c r="H24" s="61">
        <v>1923</v>
      </c>
      <c r="I24" s="61"/>
      <c r="J24" s="61">
        <v>1914</v>
      </c>
    </row>
    <row r="25" spans="1:10" s="53" customFormat="1" ht="9" customHeight="1">
      <c r="A25" s="52" t="s">
        <v>94</v>
      </c>
      <c r="B25" s="15">
        <v>375</v>
      </c>
      <c r="C25" s="15"/>
      <c r="D25" s="15">
        <f>SUM(D26:D29)</f>
        <v>392</v>
      </c>
      <c r="E25" s="15"/>
      <c r="F25" s="15">
        <f>SUM(F26:F29)</f>
        <v>396</v>
      </c>
      <c r="G25" s="15"/>
      <c r="H25" s="15">
        <f>SUM(H26:H29)</f>
        <v>411</v>
      </c>
      <c r="I25" s="15"/>
      <c r="J25" s="15">
        <v>418</v>
      </c>
    </row>
    <row r="26" spans="1:10" s="59" customFormat="1" ht="9" customHeight="1">
      <c r="A26" s="56" t="s">
        <v>95</v>
      </c>
      <c r="B26" s="57">
        <v>203</v>
      </c>
      <c r="C26" s="57"/>
      <c r="D26" s="58">
        <v>222</v>
      </c>
      <c r="E26" s="58"/>
      <c r="F26" s="58">
        <v>202</v>
      </c>
      <c r="G26" s="58"/>
      <c r="H26" s="58">
        <v>205</v>
      </c>
      <c r="I26" s="58"/>
      <c r="J26" s="58">
        <v>186</v>
      </c>
    </row>
    <row r="27" spans="1:10" s="59" customFormat="1" ht="9" customHeight="1">
      <c r="A27" s="56" t="s">
        <v>96</v>
      </c>
      <c r="B27" s="57">
        <v>38</v>
      </c>
      <c r="C27" s="57"/>
      <c r="D27" s="58">
        <v>47</v>
      </c>
      <c r="E27" s="58"/>
      <c r="F27" s="58">
        <v>27</v>
      </c>
      <c r="G27" s="58"/>
      <c r="H27" s="58">
        <v>30</v>
      </c>
      <c r="I27" s="58"/>
      <c r="J27" s="58">
        <v>33</v>
      </c>
    </row>
    <row r="28" spans="1:10" s="59" customFormat="1" ht="9" customHeight="1">
      <c r="A28" s="56" t="s">
        <v>97</v>
      </c>
      <c r="B28" s="57">
        <v>109</v>
      </c>
      <c r="C28" s="57"/>
      <c r="D28" s="58">
        <v>109</v>
      </c>
      <c r="E28" s="58"/>
      <c r="F28" s="58">
        <v>135</v>
      </c>
      <c r="G28" s="58"/>
      <c r="H28" s="58">
        <v>148</v>
      </c>
      <c r="I28" s="58"/>
      <c r="J28" s="58">
        <v>162</v>
      </c>
    </row>
    <row r="29" spans="1:10" s="59" customFormat="1" ht="9" customHeight="1">
      <c r="A29" s="56" t="s">
        <v>98</v>
      </c>
      <c r="B29" s="57">
        <v>25</v>
      </c>
      <c r="C29" s="57"/>
      <c r="D29" s="58">
        <v>14</v>
      </c>
      <c r="E29" s="58"/>
      <c r="F29" s="58">
        <v>32</v>
      </c>
      <c r="G29" s="58"/>
      <c r="H29" s="58">
        <v>28</v>
      </c>
      <c r="I29" s="58"/>
      <c r="J29" s="58">
        <v>37</v>
      </c>
    </row>
    <row r="30" spans="1:10" s="53" customFormat="1" ht="9" customHeight="1">
      <c r="A30" s="52" t="s">
        <v>99</v>
      </c>
      <c r="B30" s="15">
        <v>223</v>
      </c>
      <c r="C30" s="15"/>
      <c r="D30" s="15">
        <v>159</v>
      </c>
      <c r="E30" s="15"/>
      <c r="F30" s="15">
        <v>219</v>
      </c>
      <c r="G30" s="15"/>
      <c r="H30" s="15">
        <v>155</v>
      </c>
      <c r="I30" s="15"/>
      <c r="J30" s="15">
        <v>169</v>
      </c>
    </row>
    <row r="31" spans="1:10" s="1" customFormat="1" ht="9" customHeight="1">
      <c r="A31" s="52" t="s">
        <v>44</v>
      </c>
      <c r="B31" s="44">
        <v>13740</v>
      </c>
      <c r="C31" s="44"/>
      <c r="D31" s="44">
        <v>12718</v>
      </c>
      <c r="E31" s="44"/>
      <c r="F31" s="44">
        <v>11641</v>
      </c>
      <c r="G31" s="44"/>
      <c r="H31" s="44">
        <v>10767</v>
      </c>
      <c r="I31" s="44"/>
      <c r="J31" s="44">
        <v>10683</v>
      </c>
    </row>
    <row r="32" spans="1:10" ht="9" customHeight="1">
      <c r="A32" s="10"/>
      <c r="B32" s="5"/>
      <c r="C32" s="5"/>
      <c r="D32" s="5"/>
      <c r="E32" s="5"/>
      <c r="F32" s="5"/>
      <c r="G32" s="5"/>
      <c r="H32" s="136"/>
      <c r="I32" s="31"/>
      <c r="J32" s="31"/>
    </row>
    <row r="33" spans="1:5" ht="9" customHeight="1">
      <c r="A33" s="14"/>
      <c r="B33" s="14"/>
      <c r="C33" s="14"/>
      <c r="D33" s="14"/>
      <c r="E33" s="14"/>
    </row>
  </sheetData>
  <printOptions horizontalCentered="1"/>
  <pageMargins left="1.1811023622047245" right="1.1811023622047245" top="1.1811023622047245" bottom="1.8110236220472442" header="0" footer="1.2598425196850394"/>
  <pageSetup horizontalDpi="240" verticalDpi="240" orientation="portrait" paperSize="9" r:id="rId2"/>
  <headerFooter alignWithMargins="0">
    <oddFooter>&amp;C31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9"/>
  <sheetViews>
    <sheetView showGridLines="0" workbookViewId="0" topLeftCell="A1">
      <selection activeCell="N31" sqref="N30:N31"/>
    </sheetView>
  </sheetViews>
  <sheetFormatPr defaultColWidth="9.140625" defaultRowHeight="12.75"/>
  <cols>
    <col min="1" max="1" width="5.421875" style="46" customWidth="1"/>
    <col min="2" max="2" width="7.28125" style="46" customWidth="1"/>
    <col min="3" max="3" width="6.7109375" style="46" customWidth="1"/>
    <col min="4" max="4" width="6.8515625" style="46" customWidth="1"/>
    <col min="5" max="5" width="8.140625" style="46" customWidth="1"/>
    <col min="6" max="6" width="7.7109375" style="46" customWidth="1"/>
    <col min="7" max="7" width="8.8515625" style="46" customWidth="1"/>
    <col min="8" max="8" width="8.7109375" style="46" customWidth="1"/>
    <col min="9" max="9" width="7.421875" style="46" customWidth="1"/>
    <col min="10" max="10" width="8.28125" style="46" customWidth="1"/>
    <col min="11" max="16384" width="9.140625" style="46" customWidth="1"/>
  </cols>
  <sheetData>
    <row r="1" spans="1:8" s="88" customFormat="1" ht="12">
      <c r="A1" s="93" t="s">
        <v>169</v>
      </c>
      <c r="B1" s="93"/>
      <c r="C1" s="93"/>
      <c r="D1" s="93"/>
      <c r="E1" s="93"/>
      <c r="F1" s="93"/>
      <c r="G1" s="93"/>
      <c r="H1" s="93"/>
    </row>
    <row r="2" spans="1:10" ht="9.75" customHeight="1">
      <c r="A2" s="89"/>
      <c r="B2" s="89"/>
      <c r="C2" s="89"/>
      <c r="D2" s="89"/>
      <c r="E2" s="89"/>
      <c r="F2" s="89"/>
      <c r="G2" s="89"/>
      <c r="H2" s="89"/>
      <c r="I2" s="89"/>
      <c r="J2" s="89"/>
    </row>
    <row r="3" spans="1:10" ht="13.5" customHeight="1">
      <c r="A3" s="102"/>
      <c r="B3" s="102"/>
      <c r="C3" s="154" t="s">
        <v>157</v>
      </c>
      <c r="D3" s="94" t="s">
        <v>101</v>
      </c>
      <c r="E3" s="90"/>
      <c r="F3" s="90"/>
      <c r="G3" s="90"/>
      <c r="H3" s="90"/>
      <c r="I3" s="90"/>
      <c r="J3" s="154" t="s">
        <v>158</v>
      </c>
    </row>
    <row r="4" spans="1:10" s="19" customFormat="1" ht="40.5" customHeight="1">
      <c r="A4" s="103"/>
      <c r="B4" s="89"/>
      <c r="C4" s="155"/>
      <c r="D4" s="104" t="s">
        <v>65</v>
      </c>
      <c r="E4" s="104" t="s">
        <v>66</v>
      </c>
      <c r="F4" s="105" t="s">
        <v>67</v>
      </c>
      <c r="G4" s="104" t="s">
        <v>68</v>
      </c>
      <c r="H4" s="104" t="s">
        <v>69</v>
      </c>
      <c r="I4" s="105" t="s">
        <v>12</v>
      </c>
      <c r="J4" s="155"/>
    </row>
    <row r="5" spans="1:10" s="19" customFormat="1" ht="9" customHeight="1">
      <c r="A5" s="132"/>
      <c r="B5" s="102"/>
      <c r="C5" s="133"/>
      <c r="D5" s="134"/>
      <c r="E5" s="134"/>
      <c r="F5" s="135"/>
      <c r="G5" s="134"/>
      <c r="H5" s="134"/>
      <c r="I5" s="135"/>
      <c r="J5" s="133"/>
    </row>
    <row r="6" spans="1:10" ht="9" customHeight="1">
      <c r="A6" s="29" t="s">
        <v>70</v>
      </c>
      <c r="B6" s="30"/>
      <c r="C6" s="30"/>
      <c r="D6" s="30"/>
      <c r="E6" s="30"/>
      <c r="F6" s="30"/>
      <c r="G6" s="30"/>
      <c r="H6" s="30"/>
      <c r="I6" s="30"/>
      <c r="J6" s="30"/>
    </row>
    <row r="7" spans="1:10" ht="9" customHeight="1">
      <c r="A7" s="29"/>
      <c r="B7" s="30"/>
      <c r="C7" s="30"/>
      <c r="D7" s="30"/>
      <c r="E7" s="30"/>
      <c r="F7" s="30"/>
      <c r="G7" s="30"/>
      <c r="H7" s="30"/>
      <c r="I7" s="30"/>
      <c r="J7" s="30"/>
    </row>
    <row r="8" spans="1:10" ht="9" customHeight="1">
      <c r="A8" s="108">
        <v>1998</v>
      </c>
      <c r="B8" s="8">
        <v>9</v>
      </c>
      <c r="C8" s="8">
        <v>1</v>
      </c>
      <c r="D8" s="8">
        <v>5</v>
      </c>
      <c r="E8" s="8">
        <v>47</v>
      </c>
      <c r="F8" s="8">
        <v>1</v>
      </c>
      <c r="G8" s="8">
        <v>17</v>
      </c>
      <c r="H8" s="8">
        <v>16</v>
      </c>
      <c r="I8" s="8">
        <v>86</v>
      </c>
      <c r="J8" s="8">
        <v>96</v>
      </c>
    </row>
    <row r="9" spans="1:10" ht="9" customHeight="1">
      <c r="A9" s="108">
        <v>1999</v>
      </c>
      <c r="B9" s="8">
        <v>8</v>
      </c>
      <c r="C9" s="19" t="s">
        <v>4</v>
      </c>
      <c r="D9" s="8">
        <v>4</v>
      </c>
      <c r="E9" s="8">
        <v>39</v>
      </c>
      <c r="F9" s="8">
        <v>1</v>
      </c>
      <c r="G9" s="8">
        <v>14</v>
      </c>
      <c r="H9" s="8">
        <v>19</v>
      </c>
      <c r="I9" s="8">
        <v>77</v>
      </c>
      <c r="J9" s="8">
        <v>85</v>
      </c>
    </row>
    <row r="10" spans="1:10" ht="9" customHeight="1">
      <c r="A10" s="108">
        <v>2000</v>
      </c>
      <c r="B10" s="8">
        <v>6</v>
      </c>
      <c r="C10" s="8">
        <v>2</v>
      </c>
      <c r="D10" s="8">
        <v>6</v>
      </c>
      <c r="E10" s="8">
        <v>42</v>
      </c>
      <c r="F10" s="8">
        <v>3</v>
      </c>
      <c r="G10" s="8">
        <v>17</v>
      </c>
      <c r="H10" s="8">
        <v>13</v>
      </c>
      <c r="I10" s="8">
        <v>81</v>
      </c>
      <c r="J10" s="8">
        <v>89</v>
      </c>
    </row>
    <row r="11" spans="1:10" ht="9" customHeight="1">
      <c r="A11" s="108">
        <v>2001</v>
      </c>
      <c r="B11" s="3">
        <v>4</v>
      </c>
      <c r="C11" s="37" t="s">
        <v>4</v>
      </c>
      <c r="D11" s="3">
        <v>4</v>
      </c>
      <c r="E11" s="3">
        <v>34</v>
      </c>
      <c r="F11" s="3">
        <v>2</v>
      </c>
      <c r="G11" s="3">
        <v>12</v>
      </c>
      <c r="H11" s="3">
        <v>11</v>
      </c>
      <c r="I11" s="8">
        <v>63</v>
      </c>
      <c r="J11" s="8">
        <v>67</v>
      </c>
    </row>
    <row r="12" spans="1:10" ht="9" customHeight="1">
      <c r="A12" s="108">
        <v>2002</v>
      </c>
      <c r="B12" s="8">
        <v>8</v>
      </c>
      <c r="C12" s="37" t="s">
        <v>4</v>
      </c>
      <c r="D12" s="8">
        <v>8</v>
      </c>
      <c r="E12" s="3">
        <v>39</v>
      </c>
      <c r="F12" s="3">
        <v>3</v>
      </c>
      <c r="G12" s="3">
        <v>6</v>
      </c>
      <c r="H12" s="3">
        <v>8</v>
      </c>
      <c r="I12" s="8">
        <v>64</v>
      </c>
      <c r="J12" s="8">
        <v>72</v>
      </c>
    </row>
    <row r="13" spans="1:10" ht="9" customHeight="1">
      <c r="A13" s="108"/>
      <c r="B13" s="8"/>
      <c r="C13" s="37"/>
      <c r="D13" s="8"/>
      <c r="E13" s="3"/>
      <c r="F13" s="3"/>
      <c r="G13" s="3"/>
      <c r="H13" s="3"/>
      <c r="I13" s="8"/>
      <c r="J13" s="8"/>
    </row>
    <row r="14" spans="1:10" ht="9" customHeight="1">
      <c r="A14" s="144" t="s">
        <v>71</v>
      </c>
      <c r="B14" s="144"/>
      <c r="C14" s="144"/>
      <c r="D14" s="144"/>
      <c r="E14" s="144"/>
      <c r="F14" s="144"/>
      <c r="G14" s="144"/>
      <c r="H14" s="144"/>
      <c r="I14" s="144"/>
      <c r="J14" s="144"/>
    </row>
    <row r="15" spans="1:10" ht="9" customHeight="1">
      <c r="A15" s="110"/>
      <c r="B15" s="110"/>
      <c r="C15" s="110"/>
      <c r="D15" s="110"/>
      <c r="E15" s="110"/>
      <c r="F15" s="110"/>
      <c r="G15" s="110"/>
      <c r="H15" s="110"/>
      <c r="I15" s="110"/>
      <c r="J15" s="110"/>
    </row>
    <row r="16" spans="1:10" ht="9" customHeight="1">
      <c r="A16" s="108">
        <v>1998</v>
      </c>
      <c r="B16" s="8">
        <v>577</v>
      </c>
      <c r="C16" s="8">
        <v>79</v>
      </c>
      <c r="D16" s="8">
        <v>597</v>
      </c>
      <c r="E16" s="8">
        <v>3130</v>
      </c>
      <c r="F16" s="8">
        <v>186</v>
      </c>
      <c r="G16" s="8">
        <v>620</v>
      </c>
      <c r="H16" s="8">
        <v>114</v>
      </c>
      <c r="I16" s="8">
        <v>4647</v>
      </c>
      <c r="J16" s="8">
        <v>5303</v>
      </c>
    </row>
    <row r="17" spans="1:10" ht="9" customHeight="1">
      <c r="A17" s="108">
        <v>1999</v>
      </c>
      <c r="B17" s="8">
        <v>477</v>
      </c>
      <c r="C17" s="8">
        <v>53</v>
      </c>
      <c r="D17" s="8">
        <v>667</v>
      </c>
      <c r="E17" s="8">
        <v>2816</v>
      </c>
      <c r="F17" s="8">
        <v>140</v>
      </c>
      <c r="G17" s="8">
        <v>539</v>
      </c>
      <c r="H17" s="8">
        <v>99</v>
      </c>
      <c r="I17" s="8">
        <f>SUM(D17:H17)</f>
        <v>4261</v>
      </c>
      <c r="J17" s="8">
        <v>4791</v>
      </c>
    </row>
    <row r="18" spans="1:10" ht="9" customHeight="1">
      <c r="A18" s="108">
        <v>2000</v>
      </c>
      <c r="B18" s="8">
        <v>324</v>
      </c>
      <c r="C18" s="8">
        <v>30</v>
      </c>
      <c r="D18" s="8">
        <v>402</v>
      </c>
      <c r="E18" s="8">
        <v>2559</v>
      </c>
      <c r="F18" s="8">
        <v>89</v>
      </c>
      <c r="G18" s="8">
        <v>462</v>
      </c>
      <c r="H18" s="8">
        <v>113</v>
      </c>
      <c r="I18" s="8">
        <v>3625</v>
      </c>
      <c r="J18" s="8">
        <v>3979</v>
      </c>
    </row>
    <row r="19" spans="1:10" ht="9" customHeight="1">
      <c r="A19" s="108">
        <v>2001</v>
      </c>
      <c r="B19" s="3">
        <v>289</v>
      </c>
      <c r="C19" s="3">
        <v>16</v>
      </c>
      <c r="D19" s="3">
        <v>342</v>
      </c>
      <c r="E19" s="8">
        <v>2523</v>
      </c>
      <c r="F19" s="3">
        <v>112</v>
      </c>
      <c r="G19" s="3">
        <v>379</v>
      </c>
      <c r="H19" s="3">
        <v>79</v>
      </c>
      <c r="I19" s="8">
        <v>3435</v>
      </c>
      <c r="J19" s="8">
        <v>3740</v>
      </c>
    </row>
    <row r="20" spans="1:10" ht="9" customHeight="1">
      <c r="A20" s="108">
        <v>2002</v>
      </c>
      <c r="B20" s="3">
        <v>315</v>
      </c>
      <c r="C20" s="3">
        <v>9</v>
      </c>
      <c r="D20" s="3">
        <v>310</v>
      </c>
      <c r="E20" s="8">
        <v>2503</v>
      </c>
      <c r="F20" s="3">
        <v>102</v>
      </c>
      <c r="G20" s="3">
        <v>411</v>
      </c>
      <c r="H20" s="3">
        <v>86</v>
      </c>
      <c r="I20" s="8">
        <v>3421</v>
      </c>
      <c r="J20" s="8">
        <v>3736</v>
      </c>
    </row>
    <row r="21" spans="1:10" ht="9" customHeight="1">
      <c r="A21" s="108"/>
      <c r="B21" s="3"/>
      <c r="C21" s="3"/>
      <c r="D21" s="3"/>
      <c r="E21" s="8"/>
      <c r="F21" s="3"/>
      <c r="G21" s="3"/>
      <c r="H21" s="3"/>
      <c r="I21" s="8"/>
      <c r="J21" s="8"/>
    </row>
    <row r="22" spans="1:10" ht="9" customHeight="1">
      <c r="A22" s="29" t="s">
        <v>72</v>
      </c>
      <c r="B22" s="30"/>
      <c r="C22" s="30"/>
      <c r="D22" s="30"/>
      <c r="E22" s="30"/>
      <c r="F22" s="30"/>
      <c r="G22" s="30"/>
      <c r="H22" s="30"/>
      <c r="I22" s="30"/>
      <c r="J22" s="30"/>
    </row>
    <row r="23" spans="1:10" ht="9" customHeight="1">
      <c r="A23" s="29"/>
      <c r="B23" s="30"/>
      <c r="C23" s="30"/>
      <c r="D23" s="30"/>
      <c r="E23" s="30"/>
      <c r="F23" s="30"/>
      <c r="G23" s="30"/>
      <c r="H23" s="30"/>
      <c r="I23" s="30"/>
      <c r="J23" s="30"/>
    </row>
    <row r="24" spans="1:10" ht="9" customHeight="1">
      <c r="A24" s="108">
        <v>1998</v>
      </c>
      <c r="B24" s="8">
        <v>1014</v>
      </c>
      <c r="C24" s="8">
        <v>114</v>
      </c>
      <c r="D24" s="8">
        <v>954</v>
      </c>
      <c r="E24" s="8">
        <v>3907</v>
      </c>
      <c r="F24" s="8">
        <v>208</v>
      </c>
      <c r="G24" s="8">
        <v>1433</v>
      </c>
      <c r="H24" s="8">
        <v>113</v>
      </c>
      <c r="I24" s="8">
        <v>6615</v>
      </c>
      <c r="J24" s="8">
        <v>7743</v>
      </c>
    </row>
    <row r="25" spans="1:10" ht="9" customHeight="1">
      <c r="A25" s="108">
        <v>1999</v>
      </c>
      <c r="B25" s="8">
        <v>871</v>
      </c>
      <c r="C25" s="8">
        <v>105</v>
      </c>
      <c r="D25" s="8">
        <v>1210</v>
      </c>
      <c r="E25" s="8">
        <v>3499</v>
      </c>
      <c r="F25" s="8">
        <v>150</v>
      </c>
      <c r="G25" s="8">
        <v>1337</v>
      </c>
      <c r="H25" s="8">
        <v>119</v>
      </c>
      <c r="I25" s="8">
        <f>SUM(D25:H25)</f>
        <v>6315</v>
      </c>
      <c r="J25" s="8">
        <v>7291</v>
      </c>
    </row>
    <row r="26" spans="1:10" ht="9" customHeight="1">
      <c r="A26" s="108">
        <v>2000</v>
      </c>
      <c r="B26" s="8">
        <v>721</v>
      </c>
      <c r="C26" s="8">
        <v>93</v>
      </c>
      <c r="D26" s="8">
        <v>747</v>
      </c>
      <c r="E26" s="8">
        <v>3911</v>
      </c>
      <c r="F26" s="8">
        <v>74</v>
      </c>
      <c r="G26" s="8">
        <v>1309</v>
      </c>
      <c r="H26" s="8">
        <v>103</v>
      </c>
      <c r="I26" s="8">
        <v>6144</v>
      </c>
      <c r="J26" s="8">
        <v>6958</v>
      </c>
    </row>
    <row r="27" spans="1:10" ht="9" customHeight="1">
      <c r="A27" s="108">
        <v>2001</v>
      </c>
      <c r="B27" s="3">
        <v>572</v>
      </c>
      <c r="C27" s="3">
        <v>36</v>
      </c>
      <c r="D27" s="3">
        <v>630</v>
      </c>
      <c r="E27" s="8">
        <v>3756</v>
      </c>
      <c r="F27" s="3">
        <v>69</v>
      </c>
      <c r="G27" s="8">
        <v>1241</v>
      </c>
      <c r="H27" s="3">
        <v>90</v>
      </c>
      <c r="I27" s="8">
        <v>5786</v>
      </c>
      <c r="J27" s="8">
        <v>6394</v>
      </c>
    </row>
    <row r="28" spans="1:11" ht="9" customHeight="1">
      <c r="A28" s="108">
        <v>2002</v>
      </c>
      <c r="B28" s="3">
        <v>626</v>
      </c>
      <c r="C28" s="3">
        <v>30</v>
      </c>
      <c r="D28" s="3">
        <v>601</v>
      </c>
      <c r="E28" s="8">
        <v>3671</v>
      </c>
      <c r="F28" s="3">
        <v>85</v>
      </c>
      <c r="G28" s="8">
        <v>1139</v>
      </c>
      <c r="H28" s="3">
        <v>136</v>
      </c>
      <c r="I28" s="8">
        <v>5662</v>
      </c>
      <c r="J28" s="8">
        <v>6288</v>
      </c>
      <c r="K28" s="130"/>
    </row>
    <row r="29" spans="1:11" ht="9" customHeight="1">
      <c r="A29" s="108"/>
      <c r="B29" s="3"/>
      <c r="C29" s="3"/>
      <c r="D29" s="3"/>
      <c r="E29" s="8"/>
      <c r="F29" s="3"/>
      <c r="G29" s="8"/>
      <c r="H29" s="3"/>
      <c r="I29" s="8"/>
      <c r="J29" s="8"/>
      <c r="K29" s="130"/>
    </row>
    <row r="30" spans="1:10" ht="9" customHeight="1">
      <c r="A30" s="29" t="s">
        <v>73</v>
      </c>
      <c r="B30" s="30"/>
      <c r="C30" s="30"/>
      <c r="D30" s="30"/>
      <c r="E30" s="30"/>
      <c r="F30" s="30"/>
      <c r="G30" s="30"/>
      <c r="H30" s="30"/>
      <c r="I30" s="30"/>
      <c r="J30" s="30"/>
    </row>
    <row r="31" spans="1:10" ht="9" customHeight="1">
      <c r="A31" s="29"/>
      <c r="B31" s="30"/>
      <c r="C31" s="30"/>
      <c r="D31" s="30"/>
      <c r="E31" s="30"/>
      <c r="F31" s="30"/>
      <c r="G31" s="30"/>
      <c r="H31" s="30"/>
      <c r="I31" s="30"/>
      <c r="J31" s="30"/>
    </row>
    <row r="32" spans="1:10" ht="9" customHeight="1">
      <c r="A32" s="108">
        <v>1998</v>
      </c>
      <c r="B32" s="8">
        <v>60</v>
      </c>
      <c r="C32" s="8">
        <v>6</v>
      </c>
      <c r="D32" s="8">
        <v>44</v>
      </c>
      <c r="E32" s="8">
        <v>354</v>
      </c>
      <c r="F32" s="8">
        <v>42</v>
      </c>
      <c r="G32" s="8">
        <v>72</v>
      </c>
      <c r="H32" s="8">
        <v>20</v>
      </c>
      <c r="I32" s="8">
        <v>532</v>
      </c>
      <c r="J32" s="8">
        <v>598</v>
      </c>
    </row>
    <row r="33" spans="1:10" ht="9" customHeight="1">
      <c r="A33" s="108">
        <v>1999</v>
      </c>
      <c r="B33" s="8">
        <v>53</v>
      </c>
      <c r="C33" s="8">
        <v>4</v>
      </c>
      <c r="D33" s="8">
        <v>61</v>
      </c>
      <c r="E33" s="8">
        <v>295</v>
      </c>
      <c r="F33" s="8">
        <v>32</v>
      </c>
      <c r="G33" s="8">
        <v>83</v>
      </c>
      <c r="H33" s="8">
        <v>23</v>
      </c>
      <c r="I33" s="8">
        <f>SUM(D33:H33)</f>
        <v>494</v>
      </c>
      <c r="J33" s="8">
        <v>551</v>
      </c>
    </row>
    <row r="34" spans="1:10" ht="9" customHeight="1">
      <c r="A34" s="108">
        <v>2000</v>
      </c>
      <c r="B34" s="8">
        <v>51</v>
      </c>
      <c r="C34" s="8">
        <v>5</v>
      </c>
      <c r="D34" s="8">
        <v>52</v>
      </c>
      <c r="E34" s="8">
        <v>365</v>
      </c>
      <c r="F34" s="8">
        <v>26</v>
      </c>
      <c r="G34" s="8">
        <v>83</v>
      </c>
      <c r="H34" s="8">
        <v>33</v>
      </c>
      <c r="I34" s="8">
        <v>559</v>
      </c>
      <c r="J34" s="8">
        <v>615</v>
      </c>
    </row>
    <row r="35" spans="1:10" ht="9" customHeight="1">
      <c r="A35" s="108">
        <v>2001</v>
      </c>
      <c r="B35" s="3">
        <v>44</v>
      </c>
      <c r="C35" s="3">
        <v>4</v>
      </c>
      <c r="D35" s="3">
        <v>42</v>
      </c>
      <c r="E35" s="3">
        <v>348</v>
      </c>
      <c r="F35" s="3">
        <v>18</v>
      </c>
      <c r="G35" s="3">
        <v>65</v>
      </c>
      <c r="H35" s="3">
        <v>45</v>
      </c>
      <c r="I35" s="8">
        <v>518</v>
      </c>
      <c r="J35" s="3">
        <v>566</v>
      </c>
    </row>
    <row r="36" spans="1:10" ht="9" customHeight="1">
      <c r="A36" s="108">
        <v>2002</v>
      </c>
      <c r="B36" s="3">
        <v>50</v>
      </c>
      <c r="C36" s="3">
        <v>2</v>
      </c>
      <c r="D36" s="3">
        <v>31</v>
      </c>
      <c r="E36" s="3">
        <v>374</v>
      </c>
      <c r="F36" s="3">
        <v>16</v>
      </c>
      <c r="G36" s="3">
        <v>69</v>
      </c>
      <c r="H36" s="3">
        <v>45</v>
      </c>
      <c r="I36" s="8">
        <v>537</v>
      </c>
      <c r="J36" s="3">
        <v>587</v>
      </c>
    </row>
    <row r="37" spans="1:10" ht="9" customHeight="1">
      <c r="A37" s="108"/>
      <c r="B37" s="3"/>
      <c r="C37" s="3"/>
      <c r="D37" s="3"/>
      <c r="E37" s="3"/>
      <c r="F37" s="3"/>
      <c r="G37" s="3"/>
      <c r="H37" s="3"/>
      <c r="I37" s="8"/>
      <c r="J37" s="3"/>
    </row>
    <row r="38" spans="1:10" ht="9" customHeight="1">
      <c r="A38" s="29" t="s">
        <v>44</v>
      </c>
      <c r="B38" s="30"/>
      <c r="C38" s="30"/>
      <c r="D38" s="30"/>
      <c r="E38" s="30"/>
      <c r="F38" s="30"/>
      <c r="G38" s="30"/>
      <c r="H38" s="30"/>
      <c r="I38" s="30"/>
      <c r="J38" s="30"/>
    </row>
    <row r="39" spans="1:10" ht="9" customHeight="1">
      <c r="A39" s="29"/>
      <c r="B39" s="30"/>
      <c r="C39" s="30"/>
      <c r="D39" s="30"/>
      <c r="E39" s="30"/>
      <c r="F39" s="30"/>
      <c r="G39" s="30"/>
      <c r="H39" s="30"/>
      <c r="I39" s="30"/>
      <c r="J39" s="30"/>
    </row>
    <row r="40" spans="1:10" ht="9" customHeight="1">
      <c r="A40" s="108">
        <v>1998</v>
      </c>
      <c r="B40" s="8">
        <f>B8+B16+B24+B32</f>
        <v>1660</v>
      </c>
      <c r="C40" s="8">
        <v>200</v>
      </c>
      <c r="D40" s="8">
        <f aca="true" t="shared" si="0" ref="D40:J40">D8+D16+D24+D32</f>
        <v>1600</v>
      </c>
      <c r="E40" s="8">
        <f t="shared" si="0"/>
        <v>7438</v>
      </c>
      <c r="F40" s="8">
        <f t="shared" si="0"/>
        <v>437</v>
      </c>
      <c r="G40" s="8">
        <f t="shared" si="0"/>
        <v>2142</v>
      </c>
      <c r="H40" s="8">
        <f t="shared" si="0"/>
        <v>263</v>
      </c>
      <c r="I40" s="8">
        <f t="shared" si="0"/>
        <v>11880</v>
      </c>
      <c r="J40" s="8">
        <f t="shared" si="0"/>
        <v>13740</v>
      </c>
    </row>
    <row r="41" spans="1:10" ht="9" customHeight="1">
      <c r="A41" s="108">
        <v>1999</v>
      </c>
      <c r="B41" s="8">
        <v>1409</v>
      </c>
      <c r="C41" s="8">
        <v>162</v>
      </c>
      <c r="D41" s="8">
        <v>1942</v>
      </c>
      <c r="E41" s="8">
        <v>6649</v>
      </c>
      <c r="F41" s="8">
        <v>323</v>
      </c>
      <c r="G41" s="8">
        <v>1973</v>
      </c>
      <c r="H41" s="8">
        <v>260</v>
      </c>
      <c r="I41" s="8">
        <f>SUM(D41:H41)</f>
        <v>11147</v>
      </c>
      <c r="J41" s="8">
        <v>12718</v>
      </c>
    </row>
    <row r="42" spans="1:10" ht="9" customHeight="1">
      <c r="A42" s="108">
        <v>2000</v>
      </c>
      <c r="B42" s="8">
        <v>1102</v>
      </c>
      <c r="C42" s="8">
        <v>130</v>
      </c>
      <c r="D42" s="8">
        <v>1207</v>
      </c>
      <c r="E42" s="8">
        <v>6877</v>
      </c>
      <c r="F42" s="8">
        <v>192</v>
      </c>
      <c r="G42" s="8">
        <v>1871</v>
      </c>
      <c r="H42" s="8">
        <v>262</v>
      </c>
      <c r="I42" s="8">
        <v>10409</v>
      </c>
      <c r="J42" s="8">
        <v>11641</v>
      </c>
    </row>
    <row r="43" spans="1:10" ht="9" customHeight="1">
      <c r="A43" s="108">
        <v>2001</v>
      </c>
      <c r="B43" s="3">
        <v>909</v>
      </c>
      <c r="C43" s="3">
        <v>56</v>
      </c>
      <c r="D43" s="8">
        <v>1018</v>
      </c>
      <c r="E43" s="8">
        <v>6661</v>
      </c>
      <c r="F43" s="3">
        <v>201</v>
      </c>
      <c r="G43" s="8">
        <v>1697</v>
      </c>
      <c r="H43" s="3">
        <v>225</v>
      </c>
      <c r="I43" s="8">
        <v>9802</v>
      </c>
      <c r="J43" s="8">
        <v>10767</v>
      </c>
    </row>
    <row r="44" spans="1:10" ht="9" customHeight="1">
      <c r="A44" s="108">
        <v>2002</v>
      </c>
      <c r="B44" s="3">
        <v>999</v>
      </c>
      <c r="C44" s="3">
        <v>41</v>
      </c>
      <c r="D44" s="8">
        <v>950</v>
      </c>
      <c r="E44" s="8">
        <v>6587</v>
      </c>
      <c r="F44" s="3">
        <v>206</v>
      </c>
      <c r="G44" s="8">
        <v>1625</v>
      </c>
      <c r="H44" s="3">
        <v>275</v>
      </c>
      <c r="I44" s="8">
        <v>9684</v>
      </c>
      <c r="J44" s="8">
        <v>10683</v>
      </c>
    </row>
    <row r="45" spans="1:10" ht="9" customHeight="1">
      <c r="A45" s="89"/>
      <c r="B45" s="89"/>
      <c r="C45" s="89"/>
      <c r="D45" s="89"/>
      <c r="E45" s="89"/>
      <c r="F45" s="89"/>
      <c r="G45" s="89"/>
      <c r="H45" s="89"/>
      <c r="I45" s="89"/>
      <c r="J45" s="89"/>
    </row>
    <row r="47" spans="1:9" ht="12.75">
      <c r="A47" s="3"/>
      <c r="B47" s="3"/>
      <c r="C47" s="3"/>
      <c r="D47" s="3"/>
      <c r="E47" s="3"/>
      <c r="F47" s="3"/>
      <c r="G47" s="3"/>
      <c r="H47" s="3"/>
      <c r="I47" s="3"/>
    </row>
    <row r="48" spans="1:9" ht="12.75">
      <c r="A48" s="3"/>
      <c r="B48" s="3"/>
      <c r="C48" s="3"/>
      <c r="D48" s="3"/>
      <c r="E48" s="3"/>
      <c r="F48" s="3"/>
      <c r="G48" s="3"/>
      <c r="H48" s="3"/>
      <c r="I48" s="3"/>
    </row>
    <row r="49" spans="1:9" ht="12.75">
      <c r="A49" s="3"/>
      <c r="B49" s="3"/>
      <c r="C49" s="3"/>
      <c r="D49" s="8"/>
      <c r="E49" s="8"/>
      <c r="F49" s="3"/>
      <c r="G49" s="8"/>
      <c r="H49" s="3"/>
      <c r="I49" s="8"/>
    </row>
  </sheetData>
  <mergeCells count="3">
    <mergeCell ref="A14:J14"/>
    <mergeCell ref="J3:J4"/>
    <mergeCell ref="C3:C4"/>
  </mergeCells>
  <printOptions horizontalCentered="1"/>
  <pageMargins left="1.1811023622047245" right="1.1811023622047245" top="1.1811023622047245" bottom="1.8110236220472442" header="0" footer="1.2598425196850394"/>
  <pageSetup horizontalDpi="240" verticalDpi="240" orientation="portrait" paperSize="9" r:id="rId2"/>
  <headerFooter alignWithMargins="0">
    <oddFooter>&amp;C32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6"/>
  <sheetViews>
    <sheetView showGridLines="0" workbookViewId="0" topLeftCell="A1">
      <selection activeCell="M56" sqref="M56"/>
    </sheetView>
  </sheetViews>
  <sheetFormatPr defaultColWidth="9.140625" defaultRowHeight="12.75"/>
  <cols>
    <col min="1" max="1" width="21.8515625" style="0" customWidth="1"/>
    <col min="2" max="2" width="5.421875" style="0" customWidth="1"/>
    <col min="3" max="3" width="6.7109375" style="0" customWidth="1"/>
    <col min="4" max="4" width="8.00390625" style="0" customWidth="1"/>
    <col min="5" max="5" width="5.421875" style="0" customWidth="1"/>
    <col min="6" max="7" width="7.7109375" style="0" customWidth="1"/>
    <col min="8" max="8" width="5.57421875" style="0" customWidth="1"/>
    <col min="9" max="9" width="7.7109375" style="0" customWidth="1"/>
    <col min="10" max="10" width="7.8515625" style="0" customWidth="1"/>
  </cols>
  <sheetData>
    <row r="1" s="14" customFormat="1" ht="13.5" customHeight="1">
      <c r="A1" s="13" t="s">
        <v>160</v>
      </c>
    </row>
    <row r="2" spans="1:10" ht="13.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s="3" customFormat="1" ht="13.5" customHeight="1">
      <c r="A3" s="16" t="s">
        <v>42</v>
      </c>
      <c r="B3" s="16"/>
      <c r="C3" s="16" t="s">
        <v>159</v>
      </c>
      <c r="D3" s="16"/>
      <c r="E3" s="16" t="s">
        <v>100</v>
      </c>
      <c r="F3" s="62"/>
      <c r="G3" s="2"/>
      <c r="H3" s="6" t="s">
        <v>101</v>
      </c>
      <c r="I3" s="5"/>
      <c r="J3" s="6" t="s">
        <v>12</v>
      </c>
    </row>
    <row r="4" spans="1:10" s="3" customFormat="1" ht="20.25" customHeight="1">
      <c r="A4" s="26" t="s">
        <v>70</v>
      </c>
      <c r="B4" s="4"/>
      <c r="C4" s="4"/>
      <c r="D4" s="4"/>
      <c r="E4" s="4"/>
      <c r="F4" s="42"/>
      <c r="G4" s="42"/>
      <c r="H4" s="4"/>
      <c r="I4" s="4"/>
      <c r="J4" s="4"/>
    </row>
    <row r="5" spans="1:10" ht="9" customHeight="1">
      <c r="A5" s="7">
        <v>1998</v>
      </c>
      <c r="B5" t="s">
        <v>102</v>
      </c>
      <c r="D5" s="3">
        <v>19</v>
      </c>
      <c r="F5" s="3">
        <v>4</v>
      </c>
      <c r="H5" s="3">
        <v>55</v>
      </c>
      <c r="J5" s="3">
        <v>78</v>
      </c>
    </row>
    <row r="6" spans="1:10" ht="9" customHeight="1">
      <c r="A6" s="7">
        <v>1999</v>
      </c>
      <c r="D6" s="3">
        <v>18</v>
      </c>
      <c r="F6" s="3">
        <v>5</v>
      </c>
      <c r="H6" s="3">
        <v>67</v>
      </c>
      <c r="J6" s="3">
        <v>90</v>
      </c>
    </row>
    <row r="7" spans="1:10" ht="9" customHeight="1">
      <c r="A7" s="7">
        <v>2000</v>
      </c>
      <c r="D7" s="3">
        <v>11</v>
      </c>
      <c r="F7" s="3">
        <v>7</v>
      </c>
      <c r="H7" s="3">
        <v>61</v>
      </c>
      <c r="J7" s="3">
        <v>79</v>
      </c>
    </row>
    <row r="8" spans="1:10" ht="9" customHeight="1">
      <c r="A8" s="7">
        <v>2001</v>
      </c>
      <c r="D8" s="3">
        <v>15</v>
      </c>
      <c r="F8" s="3">
        <v>3</v>
      </c>
      <c r="H8" s="3">
        <v>92</v>
      </c>
      <c r="J8" s="3">
        <v>110</v>
      </c>
    </row>
    <row r="9" spans="1:10" ht="9" customHeight="1">
      <c r="A9" s="7">
        <v>2002</v>
      </c>
      <c r="D9" s="3">
        <v>14</v>
      </c>
      <c r="F9" s="3">
        <v>1</v>
      </c>
      <c r="H9" s="3">
        <v>72</v>
      </c>
      <c r="J9" s="3">
        <v>87</v>
      </c>
    </row>
    <row r="10" spans="1:10" ht="20.25" customHeight="1">
      <c r="A10" s="26" t="s">
        <v>71</v>
      </c>
      <c r="B10" s="4"/>
      <c r="C10" s="4"/>
      <c r="D10" s="4"/>
      <c r="E10" s="42"/>
      <c r="F10" s="4"/>
      <c r="G10" s="42"/>
      <c r="H10" s="4"/>
      <c r="I10" s="42"/>
      <c r="J10" s="4"/>
    </row>
    <row r="11" spans="1:10" ht="9" customHeight="1">
      <c r="A11" s="7">
        <v>1998</v>
      </c>
      <c r="B11" s="3"/>
      <c r="C11" s="3" t="s">
        <v>103</v>
      </c>
      <c r="D11" s="3">
        <v>608</v>
      </c>
      <c r="E11" s="3"/>
      <c r="F11" s="3">
        <v>164</v>
      </c>
      <c r="G11" s="3"/>
      <c r="H11" s="8">
        <v>2926</v>
      </c>
      <c r="I11" s="3"/>
      <c r="J11" s="8">
        <v>3698</v>
      </c>
    </row>
    <row r="12" spans="1:10" ht="9" customHeight="1">
      <c r="A12" s="7">
        <v>1999</v>
      </c>
      <c r="B12" s="3"/>
      <c r="C12" s="3"/>
      <c r="D12" s="3">
        <v>662</v>
      </c>
      <c r="E12" s="3"/>
      <c r="F12" s="3">
        <v>123</v>
      </c>
      <c r="G12" s="3"/>
      <c r="H12" s="8">
        <v>2857</v>
      </c>
      <c r="I12" s="3"/>
      <c r="J12" s="8">
        <v>3642</v>
      </c>
    </row>
    <row r="13" spans="1:10" ht="9" customHeight="1">
      <c r="A13" s="7">
        <v>2000</v>
      </c>
      <c r="B13" s="3"/>
      <c r="C13" s="3"/>
      <c r="D13" s="3">
        <v>533</v>
      </c>
      <c r="E13" s="3"/>
      <c r="F13" s="3">
        <v>142</v>
      </c>
      <c r="G13" s="3"/>
      <c r="H13" s="8">
        <v>2926</v>
      </c>
      <c r="I13" s="3"/>
      <c r="J13" s="8">
        <v>3601</v>
      </c>
    </row>
    <row r="14" spans="1:10" ht="9" customHeight="1">
      <c r="A14" s="7">
        <v>2001</v>
      </c>
      <c r="B14" s="3"/>
      <c r="C14" s="3"/>
      <c r="D14" s="3">
        <v>535</v>
      </c>
      <c r="E14" s="3"/>
      <c r="F14" s="3">
        <v>120</v>
      </c>
      <c r="G14" s="3"/>
      <c r="H14" s="8">
        <v>3059</v>
      </c>
      <c r="I14" s="3"/>
      <c r="J14" s="8">
        <v>3714</v>
      </c>
    </row>
    <row r="15" spans="1:10" ht="9" customHeight="1">
      <c r="A15" s="7">
        <v>2002</v>
      </c>
      <c r="B15" s="3"/>
      <c r="C15" s="3"/>
      <c r="D15" s="3">
        <v>561</v>
      </c>
      <c r="E15" s="3"/>
      <c r="F15" s="3">
        <v>109</v>
      </c>
      <c r="G15" s="3"/>
      <c r="H15" s="8">
        <v>3267</v>
      </c>
      <c r="I15" s="3"/>
      <c r="J15" s="8">
        <v>3937</v>
      </c>
    </row>
    <row r="16" spans="1:10" s="27" customFormat="1" ht="20.25" customHeight="1">
      <c r="A16" s="26" t="s">
        <v>72</v>
      </c>
      <c r="B16" s="26"/>
      <c r="C16" s="26"/>
      <c r="D16" s="26"/>
      <c r="E16" s="41"/>
      <c r="F16" s="26"/>
      <c r="G16" s="41"/>
      <c r="H16" s="26"/>
      <c r="I16" s="41"/>
      <c r="J16" s="26"/>
    </row>
    <row r="17" spans="1:10" ht="9" customHeight="1">
      <c r="A17" s="7">
        <v>1998</v>
      </c>
      <c r="B17" s="3"/>
      <c r="C17" s="3"/>
      <c r="D17" s="8">
        <v>1249</v>
      </c>
      <c r="E17" s="3"/>
      <c r="F17" s="3">
        <v>218</v>
      </c>
      <c r="G17" s="3"/>
      <c r="H17" s="8">
        <v>4575</v>
      </c>
      <c r="I17" s="3"/>
      <c r="J17" s="8">
        <v>6042</v>
      </c>
    </row>
    <row r="18" spans="1:10" ht="9" customHeight="1">
      <c r="A18" s="7">
        <v>1999</v>
      </c>
      <c r="B18" s="3"/>
      <c r="C18" s="3"/>
      <c r="D18" s="8">
        <v>1274</v>
      </c>
      <c r="E18" s="3"/>
      <c r="F18" s="3">
        <v>211</v>
      </c>
      <c r="G18" s="3"/>
      <c r="H18" s="8">
        <v>5066</v>
      </c>
      <c r="I18" s="3"/>
      <c r="J18" s="8">
        <v>6551</v>
      </c>
    </row>
    <row r="19" spans="1:10" ht="9" customHeight="1">
      <c r="A19" s="7">
        <v>2000</v>
      </c>
      <c r="B19" s="3"/>
      <c r="C19" s="3"/>
      <c r="D19" s="8">
        <v>1280</v>
      </c>
      <c r="E19" s="3"/>
      <c r="F19" s="3">
        <v>209</v>
      </c>
      <c r="G19" s="3"/>
      <c r="H19" s="8">
        <v>5524</v>
      </c>
      <c r="I19" s="3"/>
      <c r="J19" s="8">
        <v>7013</v>
      </c>
    </row>
    <row r="20" spans="1:10" ht="9" customHeight="1">
      <c r="A20" s="7">
        <v>2001</v>
      </c>
      <c r="B20" s="3"/>
      <c r="C20" s="3"/>
      <c r="D20" s="8">
        <v>1237</v>
      </c>
      <c r="E20" s="3"/>
      <c r="F20" s="3">
        <v>202</v>
      </c>
      <c r="G20" s="3"/>
      <c r="H20" s="8">
        <v>5785</v>
      </c>
      <c r="I20" s="3"/>
      <c r="J20" s="8">
        <v>7224</v>
      </c>
    </row>
    <row r="21" spans="1:10" ht="9" customHeight="1">
      <c r="A21" s="7">
        <v>2002</v>
      </c>
      <c r="B21" s="3"/>
      <c r="C21" s="3"/>
      <c r="D21" s="8">
        <v>1422</v>
      </c>
      <c r="E21" s="3"/>
      <c r="F21" s="3">
        <v>219</v>
      </c>
      <c r="G21" s="3"/>
      <c r="H21" s="8">
        <v>6437</v>
      </c>
      <c r="I21" s="3"/>
      <c r="J21" s="8">
        <v>8078</v>
      </c>
    </row>
    <row r="22" spans="1:10" s="27" customFormat="1" ht="20.25" customHeight="1">
      <c r="A22" s="26" t="s">
        <v>73</v>
      </c>
      <c r="B22" s="26"/>
      <c r="C22" s="26"/>
      <c r="D22" s="26"/>
      <c r="E22" s="41"/>
      <c r="F22" s="26"/>
      <c r="G22" s="41"/>
      <c r="H22" s="26"/>
      <c r="I22" s="41"/>
      <c r="J22" s="26"/>
    </row>
    <row r="23" spans="1:10" ht="9" customHeight="1">
      <c r="A23" s="7">
        <v>1998</v>
      </c>
      <c r="B23" s="3"/>
      <c r="C23" s="3" t="s">
        <v>1</v>
      </c>
      <c r="D23" s="3">
        <v>77</v>
      </c>
      <c r="E23" s="3"/>
      <c r="F23" s="3">
        <v>11</v>
      </c>
      <c r="G23" s="3"/>
      <c r="H23" s="3">
        <v>449</v>
      </c>
      <c r="I23" s="3"/>
      <c r="J23" s="3">
        <v>537</v>
      </c>
    </row>
    <row r="24" spans="1:10" ht="9" customHeight="1">
      <c r="A24" s="7">
        <v>1999</v>
      </c>
      <c r="B24" s="3"/>
      <c r="C24" s="3" t="s">
        <v>1</v>
      </c>
      <c r="D24" s="3">
        <v>60</v>
      </c>
      <c r="E24" s="3"/>
      <c r="F24" s="3">
        <v>13</v>
      </c>
      <c r="G24" s="3"/>
      <c r="H24" s="3">
        <v>459</v>
      </c>
      <c r="I24" s="3"/>
      <c r="J24" s="3">
        <v>532</v>
      </c>
    </row>
    <row r="25" spans="1:10" ht="9" customHeight="1">
      <c r="A25" s="7">
        <v>2000</v>
      </c>
      <c r="B25" s="3"/>
      <c r="C25" s="3"/>
      <c r="D25" s="3">
        <v>95</v>
      </c>
      <c r="E25" s="3"/>
      <c r="F25" s="3">
        <v>12</v>
      </c>
      <c r="G25" s="3"/>
      <c r="H25" s="3">
        <v>529</v>
      </c>
      <c r="I25" s="3"/>
      <c r="J25" s="3">
        <v>636</v>
      </c>
    </row>
    <row r="26" spans="1:10" ht="9" customHeight="1">
      <c r="A26" s="7">
        <v>2001</v>
      </c>
      <c r="B26" s="3"/>
      <c r="C26" s="3"/>
      <c r="D26" s="3">
        <v>67</v>
      </c>
      <c r="E26" s="3"/>
      <c r="F26" s="3">
        <v>18</v>
      </c>
      <c r="G26" s="3"/>
      <c r="H26" s="3">
        <v>471</v>
      </c>
      <c r="I26" s="3"/>
      <c r="J26" s="3">
        <v>556</v>
      </c>
    </row>
    <row r="27" spans="1:10" ht="9" customHeight="1">
      <c r="A27" s="7">
        <v>2002</v>
      </c>
      <c r="B27" s="3"/>
      <c r="C27" s="3"/>
      <c r="D27" s="3">
        <v>82</v>
      </c>
      <c r="E27" s="3"/>
      <c r="F27" s="3">
        <v>16</v>
      </c>
      <c r="G27" s="3"/>
      <c r="H27" s="3">
        <v>526</v>
      </c>
      <c r="I27" s="3"/>
      <c r="J27" s="3">
        <v>624</v>
      </c>
    </row>
    <row r="28" spans="1:10" s="27" customFormat="1" ht="20.25" customHeight="1">
      <c r="A28" s="153" t="s">
        <v>44</v>
      </c>
      <c r="B28" s="153"/>
      <c r="C28" s="153"/>
      <c r="D28" s="153"/>
      <c r="E28" s="153"/>
      <c r="F28" s="153"/>
      <c r="G28" s="153"/>
      <c r="H28" s="153"/>
      <c r="I28" s="153"/>
      <c r="J28" s="153"/>
    </row>
    <row r="29" spans="1:10" ht="9" customHeight="1">
      <c r="A29" s="7">
        <v>1998</v>
      </c>
      <c r="B29" s="3"/>
      <c r="C29" s="3" t="s">
        <v>104</v>
      </c>
      <c r="D29" s="8">
        <v>1953</v>
      </c>
      <c r="E29" s="3"/>
      <c r="F29" s="3">
        <v>397</v>
      </c>
      <c r="G29" s="3"/>
      <c r="H29" s="8">
        <v>8005</v>
      </c>
      <c r="I29" s="3"/>
      <c r="J29" s="8">
        <v>10355</v>
      </c>
    </row>
    <row r="30" spans="1:10" ht="9" customHeight="1">
      <c r="A30" s="7">
        <v>1999</v>
      </c>
      <c r="B30" s="3"/>
      <c r="C30" s="3" t="s">
        <v>104</v>
      </c>
      <c r="D30" s="8">
        <v>2014</v>
      </c>
      <c r="E30" s="3"/>
      <c r="F30" s="3">
        <v>352</v>
      </c>
      <c r="G30" s="3"/>
      <c r="H30" s="8">
        <v>8449</v>
      </c>
      <c r="I30" s="3"/>
      <c r="J30" s="8">
        <v>10815</v>
      </c>
    </row>
    <row r="31" spans="1:10" ht="9" customHeight="1">
      <c r="A31" s="7">
        <v>2000</v>
      </c>
      <c r="B31" s="3"/>
      <c r="C31" s="3"/>
      <c r="D31" s="8">
        <v>1919</v>
      </c>
      <c r="E31" s="3"/>
      <c r="F31" s="3">
        <v>370</v>
      </c>
      <c r="G31" s="3"/>
      <c r="H31" s="8">
        <v>9040</v>
      </c>
      <c r="I31" s="3"/>
      <c r="J31" s="8">
        <v>11329</v>
      </c>
    </row>
    <row r="32" spans="1:10" ht="9" customHeight="1">
      <c r="A32" s="7">
        <v>2001</v>
      </c>
      <c r="B32" s="3"/>
      <c r="C32" s="3"/>
      <c r="D32" s="8">
        <v>1854</v>
      </c>
      <c r="E32" s="3"/>
      <c r="F32" s="3">
        <v>343</v>
      </c>
      <c r="G32" s="3"/>
      <c r="H32" s="8">
        <v>9407</v>
      </c>
      <c r="I32" s="3"/>
      <c r="J32" s="8">
        <v>11604</v>
      </c>
    </row>
    <row r="33" spans="1:10" ht="9" customHeight="1">
      <c r="A33" s="7">
        <v>2002</v>
      </c>
      <c r="B33" s="3"/>
      <c r="C33" s="3"/>
      <c r="D33" s="8">
        <v>2079</v>
      </c>
      <c r="E33" s="3"/>
      <c r="F33" s="3">
        <v>345</v>
      </c>
      <c r="G33" s="3"/>
      <c r="H33" s="8">
        <v>10302</v>
      </c>
      <c r="I33" s="3"/>
      <c r="J33" s="8">
        <v>12726</v>
      </c>
    </row>
    <row r="34" spans="1:10" ht="9" customHeight="1">
      <c r="A34" s="10"/>
      <c r="B34" s="5"/>
      <c r="C34" s="5"/>
      <c r="D34" s="5"/>
      <c r="E34" s="2"/>
      <c r="F34" s="5"/>
      <c r="G34" s="2"/>
      <c r="H34" s="5"/>
      <c r="I34" s="2"/>
      <c r="J34" s="5"/>
    </row>
    <row r="35" spans="1:10" ht="9" customHeight="1">
      <c r="A35" s="137"/>
      <c r="B35" s="20"/>
      <c r="C35" s="20"/>
      <c r="D35" s="20"/>
      <c r="E35" s="33"/>
      <c r="F35" s="20"/>
      <c r="G35" s="33"/>
      <c r="H35" s="20"/>
      <c r="I35" s="33"/>
      <c r="J35" s="20"/>
    </row>
    <row r="36" spans="1:7" ht="9" customHeight="1">
      <c r="A36" s="3" t="s">
        <v>140</v>
      </c>
      <c r="B36" s="3"/>
      <c r="C36" s="3"/>
      <c r="D36" s="3"/>
      <c r="E36" s="3"/>
      <c r="F36" s="3"/>
      <c r="G36" s="3"/>
    </row>
    <row r="37" spans="1:6" ht="9" customHeight="1">
      <c r="A37" s="3"/>
      <c r="B37" s="3"/>
      <c r="C37" s="3"/>
      <c r="D37" s="3"/>
      <c r="E37" s="3"/>
      <c r="F37" s="3"/>
    </row>
    <row r="38" spans="1:6" ht="9" customHeight="1">
      <c r="A38" s="3"/>
      <c r="B38" s="3"/>
      <c r="C38" s="3"/>
      <c r="D38" s="3"/>
      <c r="E38" s="3"/>
      <c r="F38" s="3"/>
    </row>
    <row r="39" spans="1:6" ht="9" customHeight="1">
      <c r="A39" s="3"/>
      <c r="B39" s="3"/>
      <c r="C39" s="3"/>
      <c r="D39" s="3"/>
      <c r="E39" s="3"/>
      <c r="F39" s="3"/>
    </row>
    <row r="40" spans="1:10" ht="12.75">
      <c r="A40" s="13" t="s">
        <v>161</v>
      </c>
      <c r="B40" s="14"/>
      <c r="C40" s="14"/>
      <c r="D40" s="14"/>
      <c r="E40" s="14"/>
      <c r="F40" s="14"/>
      <c r="G40" s="14"/>
      <c r="H40" s="14"/>
      <c r="I40" s="14"/>
      <c r="J40" s="14"/>
    </row>
    <row r="41" spans="1:10" ht="9" customHeight="1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2.75">
      <c r="A42" s="3"/>
      <c r="B42" s="12"/>
      <c r="C42" s="63">
        <v>1998</v>
      </c>
      <c r="D42" s="10"/>
      <c r="E42" s="12"/>
      <c r="F42" s="63">
        <v>1999</v>
      </c>
      <c r="G42" s="10"/>
      <c r="H42" s="65"/>
      <c r="I42" s="51">
        <v>2000</v>
      </c>
      <c r="J42" s="65"/>
    </row>
    <row r="43" spans="1:10" ht="12.75">
      <c r="A43" s="3" t="s">
        <v>105</v>
      </c>
      <c r="B43" s="64"/>
      <c r="C43" s="156" t="s">
        <v>156</v>
      </c>
      <c r="D43" s="156"/>
      <c r="E43" s="64"/>
      <c r="F43" s="156" t="s">
        <v>156</v>
      </c>
      <c r="G43" s="156"/>
      <c r="H43" s="64"/>
      <c r="I43" s="156" t="s">
        <v>156</v>
      </c>
      <c r="J43" s="156"/>
    </row>
    <row r="44" spans="1:10" ht="12.75">
      <c r="A44" s="5"/>
      <c r="B44" s="6"/>
      <c r="C44" s="6" t="s">
        <v>106</v>
      </c>
      <c r="D44" s="6" t="s">
        <v>107</v>
      </c>
      <c r="E44" s="6"/>
      <c r="F44" s="6" t="s">
        <v>106</v>
      </c>
      <c r="G44" s="6" t="s">
        <v>107</v>
      </c>
      <c r="H44" s="6"/>
      <c r="I44" s="6" t="s">
        <v>106</v>
      </c>
      <c r="J44" s="6" t="s">
        <v>107</v>
      </c>
    </row>
    <row r="45" ht="9" customHeight="1">
      <c r="A45" s="3"/>
    </row>
    <row r="46" spans="1:10" ht="9" customHeight="1">
      <c r="A46" s="3" t="s">
        <v>108</v>
      </c>
      <c r="B46" s="3">
        <v>291</v>
      </c>
      <c r="C46" s="8">
        <f>357138000000/1936270</f>
        <v>184446.38402702103</v>
      </c>
      <c r="D46" s="8">
        <f>304995000000/1936270</f>
        <v>157516.77193779792</v>
      </c>
      <c r="E46" s="3">
        <v>319</v>
      </c>
      <c r="F46" s="8">
        <f>667324000000/1936270</f>
        <v>344644.0837279925</v>
      </c>
      <c r="G46" s="8">
        <f>607074000000/1936270</f>
        <v>313527.5555578509</v>
      </c>
      <c r="H46" s="3">
        <v>369</v>
      </c>
      <c r="I46" s="8">
        <v>113015</v>
      </c>
      <c r="J46" s="8">
        <v>90490</v>
      </c>
    </row>
    <row r="47" spans="1:10" ht="9" customHeight="1">
      <c r="A47" s="3" t="s">
        <v>109</v>
      </c>
      <c r="B47" s="3">
        <v>211</v>
      </c>
      <c r="C47" s="8">
        <f>231005000000/1936270</f>
        <v>119304.12597416683</v>
      </c>
      <c r="D47" s="8">
        <f>378863000000/1936270</f>
        <v>195666.41015974013</v>
      </c>
      <c r="E47" s="3">
        <v>166</v>
      </c>
      <c r="F47" s="8">
        <f>158889000000/1936270</f>
        <v>82059.32023942942</v>
      </c>
      <c r="G47" s="8">
        <f>289597000000/1936270</f>
        <v>149564.36860561802</v>
      </c>
      <c r="H47" s="3">
        <v>158</v>
      </c>
      <c r="I47" s="8">
        <v>90355</v>
      </c>
      <c r="J47" s="8">
        <v>147269</v>
      </c>
    </row>
    <row r="48" spans="1:10" ht="9" customHeight="1">
      <c r="A48" s="3" t="s">
        <v>110</v>
      </c>
      <c r="B48" s="8">
        <v>5112</v>
      </c>
      <c r="C48" s="8">
        <f>1527822000000/1936270</f>
        <v>789054.2124806974</v>
      </c>
      <c r="D48" s="8">
        <f>7344574000000/1936270</f>
        <v>3793155.913173266</v>
      </c>
      <c r="E48" s="8">
        <v>5216</v>
      </c>
      <c r="F48" s="8">
        <f>1782830000000/1936270</f>
        <v>920754.8534037092</v>
      </c>
      <c r="G48" s="8">
        <f>9960086000000/1936270</f>
        <v>5143955.130224607</v>
      </c>
      <c r="H48" s="8">
        <v>5414</v>
      </c>
      <c r="I48" s="8">
        <v>1120217</v>
      </c>
      <c r="J48" s="8">
        <v>5590917</v>
      </c>
    </row>
    <row r="49" spans="1:10" ht="9" customHeight="1">
      <c r="A49" s="3" t="s">
        <v>111</v>
      </c>
      <c r="B49" s="8">
        <v>4741</v>
      </c>
      <c r="C49" s="8">
        <f>9951000000/1936270</f>
        <v>5139.26260283948</v>
      </c>
      <c r="D49" s="8">
        <f>3478600000000/1936270</f>
        <v>1796546.9691726877</v>
      </c>
      <c r="E49" s="8">
        <v>5114</v>
      </c>
      <c r="F49" s="8">
        <f>4520000000/1936270</f>
        <v>2334.385183884479</v>
      </c>
      <c r="G49" s="8">
        <f>3836496000000/1936270</f>
        <v>1981384.8275292185</v>
      </c>
      <c r="H49" s="8">
        <v>5388</v>
      </c>
      <c r="I49" s="8">
        <v>306</v>
      </c>
      <c r="J49" s="8">
        <v>2242042</v>
      </c>
    </row>
    <row r="50" spans="1:10" ht="9" customHeight="1">
      <c r="A50" s="15" t="s">
        <v>12</v>
      </c>
      <c r="B50" s="22">
        <v>10355</v>
      </c>
      <c r="C50" s="22">
        <v>1097943.9850847246</v>
      </c>
      <c r="D50" s="22">
        <v>5942886.064443491</v>
      </c>
      <c r="E50" s="44">
        <v>10815</v>
      </c>
      <c r="F50" s="44">
        <v>1349792.6425550156</v>
      </c>
      <c r="G50" s="44">
        <v>7588431.881917294</v>
      </c>
      <c r="H50" s="44">
        <v>11329</v>
      </c>
      <c r="I50" s="44">
        <v>1323893</v>
      </c>
      <c r="J50" s="44">
        <v>8070718</v>
      </c>
    </row>
    <row r="51" spans="1:10" ht="9" customHeight="1">
      <c r="A51" s="3" t="s">
        <v>112</v>
      </c>
      <c r="B51" s="20">
        <v>517</v>
      </c>
      <c r="C51" s="66" t="s">
        <v>4</v>
      </c>
      <c r="D51" s="66" t="s">
        <v>4</v>
      </c>
      <c r="E51" s="3">
        <v>508</v>
      </c>
      <c r="F51" s="69" t="s">
        <v>4</v>
      </c>
      <c r="G51" s="69" t="s">
        <v>4</v>
      </c>
      <c r="H51" s="3">
        <v>540</v>
      </c>
      <c r="I51" s="69" t="s">
        <v>4</v>
      </c>
      <c r="J51" s="69" t="s">
        <v>4</v>
      </c>
    </row>
    <row r="52" spans="1:10" ht="9" customHeight="1">
      <c r="A52" s="5"/>
      <c r="B52" s="5"/>
      <c r="C52" s="5"/>
      <c r="D52" s="5"/>
      <c r="E52" s="2"/>
      <c r="F52" s="2"/>
      <c r="G52" s="2"/>
      <c r="H52" s="2"/>
      <c r="I52" s="2"/>
      <c r="J52" s="2"/>
    </row>
    <row r="53" spans="5:10" ht="12.75">
      <c r="E53" s="65"/>
      <c r="F53" s="51">
        <v>2001</v>
      </c>
      <c r="G53" s="65"/>
      <c r="H53" s="65"/>
      <c r="I53" s="51">
        <v>2002</v>
      </c>
      <c r="J53" s="65"/>
    </row>
    <row r="54" spans="1:10" ht="12.75">
      <c r="A54" s="3" t="s">
        <v>105</v>
      </c>
      <c r="E54" s="64"/>
      <c r="F54" s="156" t="s">
        <v>156</v>
      </c>
      <c r="G54" s="156"/>
      <c r="H54" s="64"/>
      <c r="I54" s="156" t="s">
        <v>156</v>
      </c>
      <c r="J54" s="156"/>
    </row>
    <row r="55" spans="1:10" ht="12.75">
      <c r="A55" s="5"/>
      <c r="B55" s="2"/>
      <c r="C55" s="2"/>
      <c r="D55" s="2"/>
      <c r="E55" s="6"/>
      <c r="F55" s="6" t="s">
        <v>106</v>
      </c>
      <c r="G55" s="6" t="s">
        <v>107</v>
      </c>
      <c r="H55" s="6"/>
      <c r="I55" s="6" t="s">
        <v>106</v>
      </c>
      <c r="J55" s="6" t="s">
        <v>107</v>
      </c>
    </row>
    <row r="56" ht="9" customHeight="1"/>
    <row r="57" spans="1:10" ht="9" customHeight="1">
      <c r="A57" s="3" t="s">
        <v>108</v>
      </c>
      <c r="C57" s="46"/>
      <c r="D57" s="46"/>
      <c r="E57" s="3">
        <v>389</v>
      </c>
      <c r="F57" s="8">
        <v>224223</v>
      </c>
      <c r="G57" s="8">
        <v>200206</v>
      </c>
      <c r="H57" s="3">
        <v>398</v>
      </c>
      <c r="I57" s="8">
        <v>268182</v>
      </c>
      <c r="J57" s="8">
        <v>244456</v>
      </c>
    </row>
    <row r="58" spans="1:10" ht="9" customHeight="1">
      <c r="A58" s="3" t="s">
        <v>109</v>
      </c>
      <c r="C58" s="46"/>
      <c r="D58" s="46"/>
      <c r="E58" s="3">
        <v>165</v>
      </c>
      <c r="F58" s="8">
        <v>119686</v>
      </c>
      <c r="G58" s="8">
        <v>213996</v>
      </c>
      <c r="H58" s="3">
        <v>191</v>
      </c>
      <c r="I58" s="8">
        <v>143419</v>
      </c>
      <c r="J58" s="8">
        <v>335419</v>
      </c>
    </row>
    <row r="59" spans="1:10" ht="9" customHeight="1">
      <c r="A59" s="3" t="s">
        <v>110</v>
      </c>
      <c r="B59" s="46"/>
      <c r="C59" s="46"/>
      <c r="D59" s="46"/>
      <c r="E59" s="8">
        <v>5773</v>
      </c>
      <c r="F59" s="8">
        <v>1283661</v>
      </c>
      <c r="G59" s="8">
        <v>6697976</v>
      </c>
      <c r="H59" s="8">
        <v>6291</v>
      </c>
      <c r="I59" s="8">
        <v>1364082</v>
      </c>
      <c r="J59" s="8">
        <v>7010242</v>
      </c>
    </row>
    <row r="60" spans="1:10" ht="9" customHeight="1">
      <c r="A60" s="3" t="s">
        <v>111</v>
      </c>
      <c r="B60" s="46"/>
      <c r="C60" s="46"/>
      <c r="D60" s="46"/>
      <c r="E60" s="8">
        <v>5277</v>
      </c>
      <c r="F60" s="8">
        <v>760</v>
      </c>
      <c r="G60" s="8">
        <v>2044623</v>
      </c>
      <c r="H60" s="8">
        <v>5846</v>
      </c>
      <c r="I60" s="8">
        <v>316</v>
      </c>
      <c r="J60" s="8">
        <v>2414283</v>
      </c>
    </row>
    <row r="61" spans="1:10" s="1" customFormat="1" ht="9" customHeight="1">
      <c r="A61" s="21" t="s">
        <v>12</v>
      </c>
      <c r="B61" s="68"/>
      <c r="C61" s="68"/>
      <c r="D61" s="68"/>
      <c r="E61" s="44">
        <v>11604</v>
      </c>
      <c r="F61" s="44">
        <v>1628330</v>
      </c>
      <c r="G61" s="44">
        <v>9156801</v>
      </c>
      <c r="H61" s="44">
        <f>SUM(H57:H60)</f>
        <v>12726</v>
      </c>
      <c r="I61" s="44">
        <v>1775999</v>
      </c>
      <c r="J61" s="44">
        <v>10004400</v>
      </c>
    </row>
    <row r="62" spans="1:10" ht="9" customHeight="1">
      <c r="A62" s="3" t="s">
        <v>112</v>
      </c>
      <c r="C62" s="17"/>
      <c r="D62" s="17"/>
      <c r="E62" s="3">
        <v>507</v>
      </c>
      <c r="F62" s="69" t="s">
        <v>4</v>
      </c>
      <c r="G62" s="69" t="s">
        <v>4</v>
      </c>
      <c r="H62" s="3">
        <v>517</v>
      </c>
      <c r="I62" s="69" t="s">
        <v>4</v>
      </c>
      <c r="J62" s="69" t="s">
        <v>4</v>
      </c>
    </row>
    <row r="63" spans="1:10" ht="9" customHeight="1">
      <c r="A63" s="2"/>
      <c r="B63" s="2"/>
      <c r="C63" s="2"/>
      <c r="D63" s="2"/>
      <c r="E63" s="70"/>
      <c r="F63" s="70"/>
      <c r="G63" s="70"/>
      <c r="H63" s="2"/>
      <c r="I63" s="2"/>
      <c r="J63" s="2"/>
    </row>
    <row r="65" spans="1:6" ht="12.75">
      <c r="A65" s="3"/>
      <c r="B65" s="3"/>
      <c r="C65" s="3"/>
      <c r="D65" s="3"/>
      <c r="E65" s="3"/>
      <c r="F65" s="3"/>
    </row>
    <row r="66" spans="6:7" ht="12.75">
      <c r="F66" s="3"/>
      <c r="G66" s="131"/>
    </row>
  </sheetData>
  <mergeCells count="6">
    <mergeCell ref="F54:G54"/>
    <mergeCell ref="I54:J54"/>
    <mergeCell ref="A28:J28"/>
    <mergeCell ref="C43:D43"/>
    <mergeCell ref="F43:G43"/>
    <mergeCell ref="I43:J43"/>
  </mergeCells>
  <printOptions horizontalCentered="1"/>
  <pageMargins left="1.1811023622047245" right="1.1811023622047245" top="1.1811023622047245" bottom="1.8110236220472442" header="0" footer="1.2598425196850394"/>
  <pageSetup horizontalDpi="600" verticalDpi="600" orientation="portrait" paperSize="9" scale="90" r:id="rId2"/>
  <headerFooter alignWithMargins="0">
    <oddFooter>&amp;C33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50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20.57421875" style="3" customWidth="1"/>
    <col min="2" max="2" width="6.57421875" style="3" customWidth="1"/>
    <col min="3" max="3" width="5.57421875" style="3" customWidth="1"/>
    <col min="4" max="4" width="6.8515625" style="3" customWidth="1"/>
    <col min="5" max="5" width="5.7109375" style="3" customWidth="1"/>
    <col min="6" max="6" width="6.7109375" style="3" customWidth="1"/>
    <col min="7" max="7" width="5.421875" style="3" customWidth="1"/>
    <col min="8" max="8" width="6.8515625" style="3" customWidth="1"/>
    <col min="9" max="9" width="5.28125" style="3" customWidth="1"/>
    <col min="10" max="10" width="6.28125" style="3" customWidth="1"/>
    <col min="11" max="12" width="5.28125" style="3" customWidth="1"/>
    <col min="13" max="16384" width="9.140625" style="3" customWidth="1"/>
  </cols>
  <sheetData>
    <row r="1" s="14" customFormat="1" ht="13.5" customHeight="1">
      <c r="A1" s="18" t="s">
        <v>185</v>
      </c>
    </row>
    <row r="2" spans="1:10" s="14" customFormat="1" ht="13.5" customHeight="1">
      <c r="A2" s="47"/>
      <c r="B2" s="47"/>
      <c r="C2" s="47"/>
      <c r="D2" s="47"/>
      <c r="E2" s="47"/>
      <c r="F2" s="47"/>
      <c r="G2" s="47"/>
      <c r="H2" s="47"/>
      <c r="I2" s="47"/>
      <c r="J2" s="47"/>
    </row>
    <row r="3" spans="1:10" s="14" customFormat="1" ht="13.5" customHeight="1">
      <c r="A3" s="48"/>
      <c r="B3" s="49" t="s">
        <v>47</v>
      </c>
      <c r="C3" s="49"/>
      <c r="D3" s="49"/>
      <c r="E3" s="49" t="s">
        <v>48</v>
      </c>
      <c r="F3" s="49"/>
      <c r="G3" s="49"/>
      <c r="H3" s="49" t="s">
        <v>49</v>
      </c>
      <c r="I3" s="49"/>
      <c r="J3" s="49"/>
    </row>
    <row r="4" spans="1:10" ht="13.5" customHeight="1">
      <c r="A4" s="5"/>
      <c r="B4" s="50">
        <v>2000</v>
      </c>
      <c r="C4" s="50">
        <v>2001</v>
      </c>
      <c r="D4" s="43">
        <v>2002</v>
      </c>
      <c r="E4" s="50">
        <v>2000</v>
      </c>
      <c r="F4" s="50">
        <v>2001</v>
      </c>
      <c r="G4" s="43">
        <v>2002</v>
      </c>
      <c r="H4" s="50">
        <v>2000</v>
      </c>
      <c r="I4" s="50">
        <v>2001</v>
      </c>
      <c r="J4" s="43">
        <v>2002</v>
      </c>
    </row>
    <row r="5" ht="13.5" customHeight="1"/>
    <row r="6" spans="1:10" ht="9" customHeight="1">
      <c r="A6" s="3" t="s">
        <v>180</v>
      </c>
      <c r="B6" s="19">
        <v>100473</v>
      </c>
      <c r="C6" s="19">
        <v>78391</v>
      </c>
      <c r="D6" s="19">
        <v>73973</v>
      </c>
      <c r="E6" s="19">
        <v>70565</v>
      </c>
      <c r="F6" s="19">
        <v>79489</v>
      </c>
      <c r="G6" s="19">
        <v>98132</v>
      </c>
      <c r="H6" s="19">
        <v>906519</v>
      </c>
      <c r="I6" s="19">
        <v>905444</v>
      </c>
      <c r="J6" s="19">
        <v>881285</v>
      </c>
    </row>
    <row r="7" spans="1:10" ht="9" customHeight="1">
      <c r="A7" s="3" t="s">
        <v>64</v>
      </c>
      <c r="B7" s="19">
        <v>11996</v>
      </c>
      <c r="C7" s="19">
        <v>12122</v>
      </c>
      <c r="D7" s="19">
        <v>9632</v>
      </c>
      <c r="E7" s="19">
        <v>12412</v>
      </c>
      <c r="F7" s="19">
        <v>11729</v>
      </c>
      <c r="G7" s="19">
        <v>10726</v>
      </c>
      <c r="H7" s="19">
        <v>24615</v>
      </c>
      <c r="I7" s="19">
        <v>25008</v>
      </c>
      <c r="J7" s="19">
        <v>23914</v>
      </c>
    </row>
    <row r="8" spans="1:10" ht="9" customHeight="1">
      <c r="A8" s="3" t="s">
        <v>181</v>
      </c>
      <c r="B8" s="19"/>
      <c r="C8" s="19"/>
      <c r="D8" s="19"/>
      <c r="E8" s="19"/>
      <c r="F8" s="19"/>
      <c r="G8" s="19"/>
      <c r="H8" s="19"/>
      <c r="I8" s="19"/>
      <c r="J8" s="19"/>
    </row>
    <row r="9" spans="1:10" ht="9" customHeight="1">
      <c r="A9" s="3" t="s">
        <v>182</v>
      </c>
      <c r="B9" s="19">
        <v>675</v>
      </c>
      <c r="C9" s="19">
        <v>519</v>
      </c>
      <c r="D9" s="19">
        <v>492</v>
      </c>
      <c r="E9" s="19">
        <v>462</v>
      </c>
      <c r="F9" s="19">
        <v>658</v>
      </c>
      <c r="G9" s="19">
        <v>712</v>
      </c>
      <c r="H9" s="19">
        <v>2600</v>
      </c>
      <c r="I9" s="19">
        <v>2461</v>
      </c>
      <c r="J9" s="19">
        <v>2241</v>
      </c>
    </row>
    <row r="10" spans="1:10" ht="9" customHeight="1">
      <c r="A10" s="3" t="s">
        <v>183</v>
      </c>
      <c r="B10" s="19">
        <v>14975</v>
      </c>
      <c r="C10" s="19">
        <v>15480</v>
      </c>
      <c r="D10" s="19">
        <v>17463</v>
      </c>
      <c r="E10" s="19">
        <v>55799</v>
      </c>
      <c r="F10" s="19">
        <v>41841</v>
      </c>
      <c r="G10" s="19">
        <v>41479</v>
      </c>
      <c r="H10" s="19">
        <v>214782</v>
      </c>
      <c r="I10" s="19">
        <v>188421</v>
      </c>
      <c r="J10" s="19">
        <v>164413</v>
      </c>
    </row>
    <row r="11" spans="1:10" ht="9" customHeight="1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ht="9" customHeight="1"/>
    <row r="13" ht="9" customHeight="1">
      <c r="A13" s="3" t="s">
        <v>142</v>
      </c>
    </row>
    <row r="14" ht="9" customHeight="1"/>
    <row r="15" ht="9" customHeight="1"/>
    <row r="16" spans="3:8" ht="9" customHeight="1">
      <c r="C16"/>
      <c r="D16"/>
      <c r="E16"/>
      <c r="F16"/>
      <c r="G16"/>
      <c r="H16"/>
    </row>
    <row r="17" spans="3:8" ht="10.5" customHeight="1">
      <c r="C17"/>
      <c r="D17"/>
      <c r="E17"/>
      <c r="F17"/>
      <c r="G17"/>
      <c r="H17"/>
    </row>
    <row r="18" spans="1:8" ht="18.75" customHeight="1">
      <c r="A18" s="71" t="s">
        <v>172</v>
      </c>
      <c r="B18" s="72"/>
      <c r="C18" s="72"/>
      <c r="D18" s="73"/>
      <c r="E18" s="72"/>
      <c r="F18"/>
      <c r="G18"/>
      <c r="H18"/>
    </row>
    <row r="19" spans="1:10" ht="10.5" customHeight="1">
      <c r="A19" s="74"/>
      <c r="B19" s="75"/>
      <c r="C19" s="75"/>
      <c r="D19" s="75"/>
      <c r="E19" s="75"/>
      <c r="F19" s="2"/>
      <c r="G19" s="2"/>
      <c r="H19" s="2"/>
      <c r="I19" s="5"/>
      <c r="J19" s="5"/>
    </row>
    <row r="20" spans="1:12" ht="24.75" customHeight="1">
      <c r="A20" s="142" t="s">
        <v>173</v>
      </c>
      <c r="B20" s="140" t="s">
        <v>174</v>
      </c>
      <c r="C20" s="141"/>
      <c r="D20" s="140" t="s">
        <v>177</v>
      </c>
      <c r="E20" s="141"/>
      <c r="F20" s="140" t="s">
        <v>175</v>
      </c>
      <c r="G20" s="141"/>
      <c r="H20" s="140" t="s">
        <v>176</v>
      </c>
      <c r="I20" s="6"/>
      <c r="J20" s="141" t="s">
        <v>113</v>
      </c>
      <c r="K20" s="20"/>
      <c r="L20" s="106"/>
    </row>
    <row r="21" ht="9" customHeight="1"/>
    <row r="22" spans="1:13" ht="9" customHeight="1">
      <c r="A22" s="76" t="s">
        <v>114</v>
      </c>
      <c r="B22" s="19">
        <v>2233440</v>
      </c>
      <c r="C22" s="19"/>
      <c r="D22" s="19">
        <v>9056825</v>
      </c>
      <c r="E22" s="19"/>
      <c r="F22" s="19">
        <v>11290265</v>
      </c>
      <c r="G22" s="19"/>
      <c r="H22" s="19">
        <v>11721217</v>
      </c>
      <c r="I22" s="19"/>
      <c r="J22" s="19">
        <v>1724049</v>
      </c>
      <c r="K22" s="19"/>
      <c r="M22" s="19"/>
    </row>
    <row r="23" spans="1:13" ht="9" customHeight="1">
      <c r="A23" s="76" t="s">
        <v>135</v>
      </c>
      <c r="B23" s="19">
        <v>2430151</v>
      </c>
      <c r="C23" s="19"/>
      <c r="D23" s="19">
        <v>9671195</v>
      </c>
      <c r="E23" s="19"/>
      <c r="F23" s="19">
        <v>12101346</v>
      </c>
      <c r="G23" s="19"/>
      <c r="H23" s="19">
        <v>12596626</v>
      </c>
      <c r="I23" s="19"/>
      <c r="J23" s="19">
        <v>1534561</v>
      </c>
      <c r="K23" s="19"/>
      <c r="M23" s="19"/>
    </row>
    <row r="24" spans="1:13" ht="9.75" customHeight="1">
      <c r="A24" s="76" t="s">
        <v>139</v>
      </c>
      <c r="B24" s="19">
        <v>2301057</v>
      </c>
      <c r="C24" s="19"/>
      <c r="D24" s="19">
        <v>9715533</v>
      </c>
      <c r="E24" s="19"/>
      <c r="F24" s="19">
        <v>12016590</v>
      </c>
      <c r="G24" s="19"/>
      <c r="H24" s="19">
        <v>12578753</v>
      </c>
      <c r="I24" s="19"/>
      <c r="J24" s="19">
        <v>1333977</v>
      </c>
      <c r="K24" s="19"/>
      <c r="M24" s="19"/>
    </row>
    <row r="25" spans="1:13" ht="9" customHeight="1">
      <c r="A25" s="76" t="s">
        <v>170</v>
      </c>
      <c r="B25" s="19">
        <v>2363210</v>
      </c>
      <c r="C25" s="19"/>
      <c r="D25" s="19">
        <v>9936619</v>
      </c>
      <c r="E25" s="19"/>
      <c r="F25" s="19">
        <v>12299829</v>
      </c>
      <c r="G25" s="19"/>
      <c r="H25" s="19">
        <v>12969617</v>
      </c>
      <c r="I25" s="19"/>
      <c r="J25" s="19">
        <v>1225302</v>
      </c>
      <c r="K25" s="19"/>
      <c r="M25" s="19"/>
    </row>
    <row r="26" spans="1:12" ht="16.5" customHeight="1">
      <c r="A26" s="25"/>
      <c r="B26" s="77"/>
      <c r="C26" s="77"/>
      <c r="D26" s="77" t="s">
        <v>184</v>
      </c>
      <c r="E26" s="77"/>
      <c r="F26" s="25"/>
      <c r="G26" s="25"/>
      <c r="H26" s="25"/>
      <c r="J26" s="25"/>
      <c r="L26" s="25"/>
    </row>
    <row r="27" spans="1:12" ht="9" customHeight="1">
      <c r="A27" s="78" t="s">
        <v>115</v>
      </c>
      <c r="B27" s="19">
        <v>223876</v>
      </c>
      <c r="C27" s="19"/>
      <c r="D27" s="19">
        <v>994512</v>
      </c>
      <c r="E27" s="19"/>
      <c r="F27" s="19">
        <v>1218388</v>
      </c>
      <c r="G27" s="19"/>
      <c r="H27" s="19">
        <v>1305612</v>
      </c>
      <c r="J27" s="19">
        <v>66354</v>
      </c>
      <c r="L27" s="19"/>
    </row>
    <row r="28" spans="1:12" ht="9" customHeight="1">
      <c r="A28" s="78" t="s">
        <v>116</v>
      </c>
      <c r="B28" s="19">
        <v>7533</v>
      </c>
      <c r="C28" s="19"/>
      <c r="D28" s="19">
        <v>25706</v>
      </c>
      <c r="E28" s="19"/>
      <c r="F28" s="19">
        <v>33239</v>
      </c>
      <c r="G28" s="19"/>
      <c r="H28" s="19">
        <v>35567</v>
      </c>
      <c r="J28" s="19">
        <v>981</v>
      </c>
      <c r="L28" s="19"/>
    </row>
    <row r="29" spans="1:12" ht="9" customHeight="1">
      <c r="A29" s="78" t="s">
        <v>117</v>
      </c>
      <c r="B29" s="19">
        <v>451858</v>
      </c>
      <c r="C29" s="19"/>
      <c r="D29" s="19">
        <v>1943479</v>
      </c>
      <c r="E29" s="19"/>
      <c r="F29" s="19">
        <v>2395337</v>
      </c>
      <c r="G29" s="19"/>
      <c r="H29" s="19">
        <v>2554843</v>
      </c>
      <c r="J29" s="19">
        <v>122157</v>
      </c>
      <c r="L29" s="19"/>
    </row>
    <row r="30" spans="1:12" ht="9" customHeight="1">
      <c r="A30" s="78" t="s">
        <v>118</v>
      </c>
      <c r="B30" s="19">
        <v>27147</v>
      </c>
      <c r="C30" s="19"/>
      <c r="D30" s="19">
        <v>189257</v>
      </c>
      <c r="E30" s="19"/>
      <c r="F30" s="19">
        <v>216404</v>
      </c>
      <c r="G30" s="19"/>
      <c r="H30" s="19">
        <v>233389</v>
      </c>
      <c r="J30" s="19">
        <v>800</v>
      </c>
      <c r="L30" s="19"/>
    </row>
    <row r="31" spans="1:12" ht="9" customHeight="1">
      <c r="A31" s="79" t="s">
        <v>178</v>
      </c>
      <c r="B31" s="80">
        <v>12488</v>
      </c>
      <c r="C31" s="80"/>
      <c r="D31" s="80">
        <v>87497</v>
      </c>
      <c r="E31" s="80"/>
      <c r="F31" s="80">
        <v>99985</v>
      </c>
      <c r="G31" s="80"/>
      <c r="H31" s="80">
        <v>108812</v>
      </c>
      <c r="J31" s="80">
        <v>392</v>
      </c>
      <c r="L31" s="80"/>
    </row>
    <row r="32" spans="1:12" ht="9" customHeight="1">
      <c r="A32" s="79" t="s">
        <v>179</v>
      </c>
      <c r="B32" s="80">
        <v>14659</v>
      </c>
      <c r="C32" s="80"/>
      <c r="D32" s="80">
        <v>101760</v>
      </c>
      <c r="E32" s="80"/>
      <c r="F32" s="80">
        <v>116419</v>
      </c>
      <c r="G32" s="80"/>
      <c r="H32" s="80">
        <v>124577</v>
      </c>
      <c r="J32" s="80">
        <v>408</v>
      </c>
      <c r="L32" s="80"/>
    </row>
    <row r="33" spans="1:12" ht="9.75" customHeight="1">
      <c r="A33" s="78" t="s">
        <v>119</v>
      </c>
      <c r="B33" s="19">
        <v>202462</v>
      </c>
      <c r="C33" s="19"/>
      <c r="D33" s="19">
        <v>887851</v>
      </c>
      <c r="E33" s="19"/>
      <c r="F33" s="19">
        <v>1090313</v>
      </c>
      <c r="G33" s="19"/>
      <c r="H33" s="19">
        <v>1175282</v>
      </c>
      <c r="J33" s="19">
        <v>34480</v>
      </c>
      <c r="L33" s="19"/>
    </row>
    <row r="34" spans="1:12" ht="9" customHeight="1">
      <c r="A34" s="78" t="s">
        <v>120</v>
      </c>
      <c r="B34" s="19">
        <v>55895</v>
      </c>
      <c r="C34" s="19"/>
      <c r="D34" s="19">
        <v>229710</v>
      </c>
      <c r="E34" s="19"/>
      <c r="F34" s="19">
        <v>285605</v>
      </c>
      <c r="G34" s="19"/>
      <c r="H34" s="19">
        <v>304821</v>
      </c>
      <c r="J34" s="19">
        <v>6044</v>
      </c>
      <c r="L34" s="19"/>
    </row>
    <row r="35" spans="1:12" ht="9" customHeight="1">
      <c r="A35" s="78" t="s">
        <v>121</v>
      </c>
      <c r="B35" s="19">
        <v>93152</v>
      </c>
      <c r="C35" s="19"/>
      <c r="D35" s="19">
        <v>333481</v>
      </c>
      <c r="E35" s="19"/>
      <c r="F35" s="19">
        <v>426633</v>
      </c>
      <c r="G35" s="19"/>
      <c r="H35" s="19">
        <v>444646</v>
      </c>
      <c r="J35" s="19">
        <v>32451</v>
      </c>
      <c r="L35" s="19"/>
    </row>
    <row r="36" spans="1:12" ht="9" customHeight="1">
      <c r="A36" s="78" t="s">
        <v>122</v>
      </c>
      <c r="B36" s="19">
        <v>212535</v>
      </c>
      <c r="C36" s="19"/>
      <c r="D36" s="19">
        <v>873075</v>
      </c>
      <c r="E36" s="19"/>
      <c r="F36" s="19">
        <v>1085610</v>
      </c>
      <c r="G36" s="19"/>
      <c r="H36" s="19">
        <v>1156655</v>
      </c>
      <c r="J36" s="19">
        <v>39663</v>
      </c>
      <c r="L36" s="19"/>
    </row>
    <row r="37" spans="1:12" ht="9" customHeight="1">
      <c r="A37" s="78" t="s">
        <v>123</v>
      </c>
      <c r="B37" s="19">
        <v>168787</v>
      </c>
      <c r="C37" s="19"/>
      <c r="D37" s="19">
        <v>769968</v>
      </c>
      <c r="E37" s="19"/>
      <c r="F37" s="19">
        <v>938755</v>
      </c>
      <c r="G37" s="19"/>
      <c r="H37" s="19">
        <v>995441</v>
      </c>
      <c r="J37" s="19">
        <v>60903</v>
      </c>
      <c r="L37" s="19"/>
    </row>
    <row r="38" spans="1:12" ht="9" customHeight="1">
      <c r="A38" s="78" t="s">
        <v>124</v>
      </c>
      <c r="B38" s="19">
        <v>37277</v>
      </c>
      <c r="C38" s="19"/>
      <c r="D38" s="19">
        <v>156970</v>
      </c>
      <c r="E38" s="19"/>
      <c r="F38" s="19">
        <v>194247</v>
      </c>
      <c r="G38" s="19"/>
      <c r="H38" s="19">
        <v>205619</v>
      </c>
      <c r="J38" s="19">
        <v>17196</v>
      </c>
      <c r="L38" s="19"/>
    </row>
    <row r="39" spans="1:12" ht="9" customHeight="1">
      <c r="A39" s="78" t="s">
        <v>125</v>
      </c>
      <c r="B39" s="19">
        <v>67122</v>
      </c>
      <c r="C39" s="19"/>
      <c r="D39" s="19">
        <v>279598</v>
      </c>
      <c r="E39" s="19"/>
      <c r="F39" s="19">
        <v>346720</v>
      </c>
      <c r="G39" s="19"/>
      <c r="H39" s="19">
        <v>365077</v>
      </c>
      <c r="J39" s="19">
        <v>18733</v>
      </c>
      <c r="L39" s="19"/>
    </row>
    <row r="40" spans="1:12" ht="9" customHeight="1">
      <c r="A40" s="78" t="s">
        <v>126</v>
      </c>
      <c r="B40" s="19">
        <v>278310</v>
      </c>
      <c r="C40" s="19"/>
      <c r="D40" s="19">
        <v>1133590</v>
      </c>
      <c r="E40" s="19"/>
      <c r="F40" s="19">
        <v>1411900</v>
      </c>
      <c r="G40" s="19"/>
      <c r="H40" s="19">
        <v>1487479</v>
      </c>
      <c r="J40" s="19">
        <v>129604</v>
      </c>
      <c r="L40" s="19"/>
    </row>
    <row r="41" spans="1:12" ht="9" customHeight="1">
      <c r="A41" s="78" t="s">
        <v>127</v>
      </c>
      <c r="B41" s="19">
        <v>56924</v>
      </c>
      <c r="C41" s="19"/>
      <c r="D41" s="19">
        <v>186699</v>
      </c>
      <c r="E41" s="19"/>
      <c r="F41" s="19">
        <v>243623</v>
      </c>
      <c r="G41" s="19"/>
      <c r="H41" s="19">
        <v>260060</v>
      </c>
      <c r="J41" s="19">
        <v>25762</v>
      </c>
      <c r="L41" s="19"/>
    </row>
    <row r="42" spans="1:12" ht="9" customHeight="1">
      <c r="A42" s="78" t="s">
        <v>128</v>
      </c>
      <c r="B42" s="19">
        <v>12612</v>
      </c>
      <c r="C42" s="19"/>
      <c r="D42" s="19">
        <v>43526</v>
      </c>
      <c r="E42" s="19"/>
      <c r="F42" s="19">
        <v>56138</v>
      </c>
      <c r="G42" s="19"/>
      <c r="H42" s="19">
        <v>58433</v>
      </c>
      <c r="J42" s="19">
        <v>5630</v>
      </c>
      <c r="L42" s="19"/>
    </row>
    <row r="43" spans="1:12" ht="9" customHeight="1">
      <c r="A43" s="78" t="s">
        <v>129</v>
      </c>
      <c r="B43" s="19">
        <v>177228</v>
      </c>
      <c r="C43" s="19"/>
      <c r="D43" s="19">
        <v>670572</v>
      </c>
      <c r="E43" s="19"/>
      <c r="F43" s="19">
        <v>847800</v>
      </c>
      <c r="G43" s="19"/>
      <c r="H43" s="19">
        <v>888573</v>
      </c>
      <c r="J43" s="19">
        <v>220738</v>
      </c>
      <c r="L43" s="19"/>
    </row>
    <row r="44" spans="1:12" ht="9" customHeight="1">
      <c r="A44" s="78" t="s">
        <v>130</v>
      </c>
      <c r="B44" s="19">
        <v>160551</v>
      </c>
      <c r="C44" s="19"/>
      <c r="D44" s="19">
        <v>476797</v>
      </c>
      <c r="E44" s="19"/>
      <c r="F44" s="19">
        <v>637348</v>
      </c>
      <c r="G44" s="19"/>
      <c r="H44" s="19">
        <v>672275</v>
      </c>
      <c r="J44" s="19">
        <v>105587</v>
      </c>
      <c r="L44" s="19"/>
    </row>
    <row r="45" spans="1:12" ht="9" customHeight="1">
      <c r="A45" s="78" t="s">
        <v>131</v>
      </c>
      <c r="B45" s="19">
        <v>20473</v>
      </c>
      <c r="C45" s="19"/>
      <c r="D45" s="19">
        <v>64626</v>
      </c>
      <c r="E45" s="19"/>
      <c r="F45" s="19">
        <v>85099</v>
      </c>
      <c r="G45" s="19"/>
      <c r="H45" s="19">
        <v>91421</v>
      </c>
      <c r="J45" s="19">
        <v>12041</v>
      </c>
      <c r="L45" s="19"/>
    </row>
    <row r="46" spans="1:12" ht="9" customHeight="1">
      <c r="A46" s="78" t="s">
        <v>132</v>
      </c>
      <c r="B46" s="19">
        <v>62986</v>
      </c>
      <c r="C46" s="19"/>
      <c r="D46" s="19">
        <v>207228</v>
      </c>
      <c r="E46" s="19"/>
      <c r="F46" s="19">
        <v>270214</v>
      </c>
      <c r="G46" s="19"/>
      <c r="H46" s="19">
        <v>286408</v>
      </c>
      <c r="J46" s="19">
        <v>48255</v>
      </c>
      <c r="L46" s="19"/>
    </row>
    <row r="47" spans="1:12" ht="9" customHeight="1">
      <c r="A47" s="78" t="s">
        <v>133</v>
      </c>
      <c r="B47" s="19">
        <v>186348</v>
      </c>
      <c r="C47" s="19"/>
      <c r="D47" s="19">
        <v>588498</v>
      </c>
      <c r="E47" s="19"/>
      <c r="F47" s="19">
        <v>774846</v>
      </c>
      <c r="G47" s="19"/>
      <c r="H47" s="19">
        <v>811940</v>
      </c>
      <c r="J47" s="19">
        <v>119275</v>
      </c>
      <c r="L47" s="19"/>
    </row>
    <row r="48" spans="1:12" ht="9" customHeight="1">
      <c r="A48" s="78" t="s">
        <v>134</v>
      </c>
      <c r="B48" s="19">
        <v>60795</v>
      </c>
      <c r="C48" s="19"/>
      <c r="D48" s="19">
        <v>202407</v>
      </c>
      <c r="E48" s="19"/>
      <c r="F48" s="19">
        <v>263202</v>
      </c>
      <c r="G48" s="19"/>
      <c r="H48" s="19">
        <v>274309</v>
      </c>
      <c r="J48" s="19">
        <v>28159</v>
      </c>
      <c r="L48" s="19"/>
    </row>
    <row r="49" spans="1:12" ht="9">
      <c r="A49" s="81" t="s">
        <v>171</v>
      </c>
      <c r="B49" s="67">
        <v>2563871</v>
      </c>
      <c r="C49" s="67"/>
      <c r="D49" s="67">
        <v>10257550</v>
      </c>
      <c r="E49" s="67"/>
      <c r="F49" s="67">
        <v>12821421</v>
      </c>
      <c r="G49" s="67"/>
      <c r="H49" s="67">
        <v>13607850</v>
      </c>
      <c r="J49" s="67">
        <v>1094813</v>
      </c>
      <c r="L49" s="67"/>
    </row>
    <row r="50" spans="1:10" ht="9" customHeight="1">
      <c r="A50" s="82"/>
      <c r="B50" s="82"/>
      <c r="C50" s="82"/>
      <c r="D50" s="82"/>
      <c r="E50" s="82"/>
      <c r="F50" s="5"/>
      <c r="G50" s="82"/>
      <c r="H50" s="5"/>
      <c r="I50" s="5"/>
      <c r="J50" s="5"/>
    </row>
    <row r="51" ht="63" customHeight="1"/>
    <row r="52" ht="19.5" customHeight="1"/>
    <row r="53" ht="18.75" customHeight="1"/>
    <row r="54" ht="18.75" customHeight="1"/>
    <row r="55" ht="9" customHeight="1"/>
    <row r="56" ht="9" customHeight="1"/>
    <row r="57" ht="9" customHeight="1"/>
    <row r="58" ht="9" customHeight="1"/>
    <row r="59" ht="37.5" customHeight="1"/>
    <row r="60" ht="9" customHeight="1"/>
    <row r="61" ht="18.75" customHeight="1"/>
    <row r="62" ht="9" customHeight="1"/>
    <row r="63" ht="9" customHeight="1"/>
    <row r="64" ht="18.75" customHeight="1"/>
    <row r="65" ht="9" customHeight="1"/>
    <row r="66" ht="27" customHeight="1"/>
    <row r="67" ht="9" customHeight="1"/>
    <row r="68" ht="9" customHeight="1"/>
    <row r="69" ht="9" customHeight="1"/>
    <row r="70" ht="9" customHeight="1"/>
    <row r="71" ht="18.75" customHeight="1"/>
    <row r="72" ht="9" customHeight="1"/>
    <row r="73" ht="9" customHeight="1"/>
    <row r="74" ht="9" customHeight="1"/>
    <row r="75" ht="9" customHeight="1"/>
    <row r="76" ht="9" customHeight="1"/>
    <row r="77" ht="9" customHeight="1"/>
    <row r="78" ht="9" customHeight="1"/>
    <row r="79" ht="9" customHeight="1"/>
    <row r="80" ht="18.75" customHeight="1"/>
    <row r="81" ht="9" customHeight="1"/>
    <row r="82" ht="18.75" customHeight="1"/>
    <row r="83" ht="18.75" customHeight="1"/>
    <row r="84" ht="9" customHeight="1"/>
    <row r="85" ht="9" customHeight="1"/>
    <row r="86" ht="18.75" customHeight="1"/>
    <row r="87" ht="9" customHeight="1"/>
  </sheetData>
  <printOptions horizontalCentered="1"/>
  <pageMargins left="1.1811023622047245" right="1.1811023622047245" top="1.1811023622047245" bottom="1.8110236220472442" header="0" footer="1.2598425196850394"/>
  <pageSetup horizontalDpi="600" verticalDpi="600" orientation="portrait" paperSize="9" r:id="rId2"/>
  <headerFooter alignWithMargins="0">
    <oddFooter>&amp;C34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</dc:creator>
  <cp:keywords/>
  <dc:description/>
  <cp:lastModifiedBy>Petricone Letizia</cp:lastModifiedBy>
  <cp:lastPrinted>2004-10-11T10:55:25Z</cp:lastPrinted>
  <dcterms:created xsi:type="dcterms:W3CDTF">2004-10-11T10:44:53Z</dcterms:created>
  <dcterms:modified xsi:type="dcterms:W3CDTF">2004-10-11T10:55:26Z</dcterms:modified>
  <cp:category/>
  <cp:version/>
  <cp:contentType/>
  <cp:contentStatus/>
</cp:coreProperties>
</file>