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4380" firstSheet="1" activeTab="2"/>
  </bookViews>
  <sheets>
    <sheet name="tav3_1" sheetId="1" r:id="rId1"/>
    <sheet name="tav3_1 (1)" sheetId="2" r:id="rId2"/>
    <sheet name="tav3_1 (2)" sheetId="3" r:id="rId3"/>
    <sheet name="tav3_1 (3)" sheetId="4" r:id="rId4"/>
    <sheet name="tav3_1 (4)" sheetId="5" r:id="rId5"/>
    <sheet name="tav3_1 (5)" sheetId="6" r:id="rId6"/>
  </sheets>
  <definedNames/>
  <calcPr fullCalcOnLoad="1"/>
</workbook>
</file>

<file path=xl/sharedStrings.xml><?xml version="1.0" encoding="utf-8"?>
<sst xmlns="http://schemas.openxmlformats.org/spreadsheetml/2006/main" count="515" uniqueCount="39">
  <si>
    <t xml:space="preserve">CAPITOLO  3  -  MOVIMENTI  MIGRATORI  INTERNI </t>
  </si>
  <si>
    <t xml:space="preserve">Tavola 3.1 - </t>
  </si>
  <si>
    <t>REGIONI DI DESTINAZIONE</t>
  </si>
  <si>
    <t>TRENTINO-ALTO ADIGE</t>
  </si>
  <si>
    <t>Totale</t>
  </si>
  <si>
    <t>Bolzano-Bozen</t>
  </si>
  <si>
    <t>Trento</t>
  </si>
  <si>
    <t>MASCHI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</si>
  <si>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</si>
  <si>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</si>
  <si>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</si>
  <si>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</si>
  <si>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</si>
  <si>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</si>
  <si>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</si>
  <si>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</si>
  <si>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</si>
  <si>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</si>
  <si>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</si>
  <si>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</si>
  <si>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</si>
  <si>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</si>
  <si>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</si>
  <si>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</si>
  <si>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</si>
  <si>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</si>
  <si>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</si>
  <si>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</si>
  <si>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</si>
  <si>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</si>
  <si>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</si>
  <si>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</si>
  <si>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</si>
  <si>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</si>
  <si>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r>
      <t>Tavola 3.1</t>
    </r>
    <r>
      <rPr>
        <sz val="9"/>
        <rFont val="Arial"/>
        <family val="0"/>
      </rPr>
      <t xml:space="preserve"> segue - </t>
    </r>
  </si>
  <si>
    <t>FEMMINE</t>
  </si>
  <si>
    <t>MASCHI E FEMMINE</t>
  </si>
  <si>
    <t>Italia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</si>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</sst>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0"/>
    </font>
    <font>
      <b/>
      <sz val="7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5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wrapText="1"/>
    </xf>
    <xf numFmtId="3" fontId="6" fillId="0" borderId="1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Continuous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16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11" fillId="0" borderId="0" xfId="16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9" fontId="11" fillId="0" borderId="1" xfId="16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49" fontId="11" fillId="0" borderId="0" xfId="16" applyNumberFormat="1" applyFont="1" applyBorder="1" applyAlignment="1">
      <alignment/>
    </xf>
    <xf numFmtId="3" fontId="6" fillId="0" borderId="1" xfId="0" applyNumberFormat="1" applyFont="1" applyBorder="1" applyAlignment="1">
      <alignment horizontal="centerContinuous" vertical="center"/>
    </xf>
    <xf numFmtId="3" fontId="11" fillId="0" borderId="1" xfId="0" applyNumberFormat="1" applyFont="1" applyBorder="1" applyAlignment="1">
      <alignment horizontal="centerContinuous"/>
    </xf>
    <xf numFmtId="0" fontId="11" fillId="0" borderId="0" xfId="0" applyFont="1" applyBorder="1" applyAlignment="1">
      <alignment/>
    </xf>
    <xf numFmtId="49" fontId="6" fillId="0" borderId="0" xfId="16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6" fillId="0" borderId="1" xfId="16" applyNumberFormat="1" applyFont="1" applyBorder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49" fontId="6" fillId="0" borderId="0" xfId="16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horizontal="centerContinuous" vertical="center"/>
    </xf>
    <xf numFmtId="49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12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vertical="center"/>
    </xf>
    <xf numFmtId="49" fontId="6" fillId="0" borderId="0" xfId="16" applyNumberFormat="1" applyFont="1" applyBorder="1" applyAlignment="1">
      <alignment horizontal="right"/>
    </xf>
    <xf numFmtId="3" fontId="6" fillId="0" borderId="0" xfId="16" applyNumberFormat="1" applyFont="1" applyAlignment="1">
      <alignment horizontal="right"/>
    </xf>
    <xf numFmtId="1" fontId="6" fillId="0" borderId="1" xfId="16" applyNumberFormat="1" applyFont="1" applyBorder="1" applyAlignment="1">
      <alignment/>
    </xf>
    <xf numFmtId="49" fontId="6" fillId="0" borderId="1" xfId="16" applyNumberFormat="1" applyFont="1" applyBorder="1" applyAlignment="1">
      <alignment horizontal="centerContinuous" vertical="center"/>
    </xf>
    <xf numFmtId="3" fontId="11" fillId="0" borderId="1" xfId="0" applyNumberFormat="1" applyFont="1" applyBorder="1" applyAlignment="1">
      <alignment horizontal="centerContinuous" vertical="center"/>
    </xf>
    <xf numFmtId="3" fontId="6" fillId="0" borderId="0" xfId="18" applyNumberFormat="1" applyFont="1" applyAlignment="1">
      <alignment horizontal="right"/>
      <protection/>
    </xf>
    <xf numFmtId="3" fontId="6" fillId="0" borderId="0" xfId="19" applyNumberFormat="1" applyFont="1" applyAlignment="1">
      <alignment horizontal="right"/>
      <protection/>
    </xf>
    <xf numFmtId="3" fontId="11" fillId="0" borderId="0" xfId="18" applyNumberFormat="1" applyFont="1" applyAlignment="1">
      <alignment horizontal="right"/>
      <protection/>
    </xf>
    <xf numFmtId="3" fontId="10" fillId="0" borderId="0" xfId="18" applyNumberFormat="1" applyFont="1" applyAlignment="1">
      <alignment horizontal="right"/>
      <protection/>
    </xf>
    <xf numFmtId="3" fontId="10" fillId="0" borderId="0" xfId="19" applyNumberFormat="1" applyFont="1" applyAlignment="1">
      <alignment horizontal="right"/>
      <protection/>
    </xf>
    <xf numFmtId="3" fontId="11" fillId="0" borderId="0" xfId="19" applyNumberFormat="1" applyFont="1" applyAlignment="1">
      <alignment horizontal="right"/>
      <protection/>
    </xf>
    <xf numFmtId="49" fontId="11" fillId="0" borderId="1" xfId="16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3" fontId="11" fillId="0" borderId="0" xfId="18" applyNumberFormat="1" applyFont="1" applyAlignment="1">
      <alignment horizontal="right"/>
      <protection/>
    </xf>
    <xf numFmtId="1" fontId="11" fillId="0" borderId="1" xfId="16" applyNumberFormat="1" applyFont="1" applyBorder="1" applyAlignment="1">
      <alignment/>
    </xf>
    <xf numFmtId="3" fontId="10" fillId="0" borderId="0" xfId="18" applyNumberFormat="1" applyFont="1" applyAlignment="1">
      <alignment horizontal="right"/>
      <protection/>
    </xf>
    <xf numFmtId="3" fontId="10" fillId="0" borderId="0" xfId="19" applyNumberFormat="1" applyFont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1" fillId="0" borderId="0" xfId="19" applyNumberFormat="1" applyFont="1" applyAlignment="1">
      <alignment horizontal="right"/>
      <protection/>
    </xf>
    <xf numFmtId="3" fontId="10" fillId="0" borderId="0" xfId="16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Normale_dati2_1" xfId="17"/>
    <cellStyle name="Normale_dati3_1" xfId="18"/>
    <cellStyle name="Normale_FEMMI~1" xfId="19"/>
    <cellStyle name="Normale_Foglio1" xfId="20"/>
    <cellStyle name="Normale_TOTALE~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7</xdr:col>
      <xdr:colOff>666750</xdr:colOff>
      <xdr:row>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95325" y="447675"/>
          <a:ext cx="5410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1</xdr:col>
      <xdr:colOff>19050</xdr:colOff>
      <xdr:row>5</xdr:row>
      <xdr:rowOff>76200</xdr:rowOff>
    </xdr:from>
    <xdr:to>
      <xdr:col>3</xdr:col>
      <xdr:colOff>657225</xdr:colOff>
      <xdr:row>6</xdr:row>
      <xdr:rowOff>123825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43025" y="1171575"/>
          <a:ext cx="2009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Piemonte       Valle d'Aosta          Lombardia    </a:t>
          </a:r>
        </a:p>
      </xdr:txBody>
    </xdr:sp>
    <xdr:clientData/>
  </xdr:twoCellAnchor>
  <xdr:twoCellAnchor>
    <xdr:from>
      <xdr:col>7</xdr:col>
      <xdr:colOff>295275</xdr:colOff>
      <xdr:row>5</xdr:row>
      <xdr:rowOff>95250</xdr:rowOff>
    </xdr:from>
    <xdr:to>
      <xdr:col>7</xdr:col>
      <xdr:colOff>676275</xdr:colOff>
      <xdr:row>6</xdr:row>
      <xdr:rowOff>57150</xdr:rowOff>
    </xdr:to>
    <xdr:sp>
      <xdr:nvSpPr>
        <xdr:cNvPr id="3" name="Testo 10"/>
        <xdr:cNvSpPr txBox="1">
          <a:spLocks noChangeArrowheads="1"/>
        </xdr:cNvSpPr>
      </xdr:nvSpPr>
      <xdr:spPr>
        <a:xfrm>
          <a:off x="5734050" y="1190625"/>
          <a:ext cx="3810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  <xdr:twoCellAnchor>
    <xdr:from>
      <xdr:col>0</xdr:col>
      <xdr:colOff>28575</xdr:colOff>
      <xdr:row>4</xdr:row>
      <xdr:rowOff>133350</xdr:rowOff>
    </xdr:from>
    <xdr:to>
      <xdr:col>0</xdr:col>
      <xdr:colOff>866775</xdr:colOff>
      <xdr:row>6</xdr:row>
      <xdr:rowOff>85725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28575" y="1057275"/>
          <a:ext cx="8382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</xdr:col>
      <xdr:colOff>9525</xdr:colOff>
      <xdr:row>38</xdr:row>
      <xdr:rowOff>57150</xdr:rowOff>
    </xdr:from>
    <xdr:to>
      <xdr:col>2</xdr:col>
      <xdr:colOff>0</xdr:colOff>
      <xdr:row>39</xdr:row>
      <xdr:rowOff>114300</xdr:rowOff>
    </xdr:to>
    <xdr:sp>
      <xdr:nvSpPr>
        <xdr:cNvPr id="5" name="Testo 12"/>
        <xdr:cNvSpPr txBox="1">
          <a:spLocks noChangeArrowheads="1"/>
        </xdr:cNvSpPr>
      </xdr:nvSpPr>
      <xdr:spPr>
        <a:xfrm>
          <a:off x="1333500" y="5229225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 Giulia</a:t>
          </a:r>
        </a:p>
      </xdr:txBody>
    </xdr:sp>
    <xdr:clientData/>
  </xdr:twoCellAnchor>
  <xdr:twoCellAnchor>
    <xdr:from>
      <xdr:col>3</xdr:col>
      <xdr:colOff>171450</xdr:colOff>
      <xdr:row>38</xdr:row>
      <xdr:rowOff>57150</xdr:rowOff>
    </xdr:from>
    <xdr:to>
      <xdr:col>3</xdr:col>
      <xdr:colOff>666750</xdr:colOff>
      <xdr:row>39</xdr:row>
      <xdr:rowOff>114300</xdr:rowOff>
    </xdr:to>
    <xdr:sp>
      <xdr:nvSpPr>
        <xdr:cNvPr id="6" name="Testo 13"/>
        <xdr:cNvSpPr txBox="1">
          <a:spLocks noChangeArrowheads="1"/>
        </xdr:cNvSpPr>
      </xdr:nvSpPr>
      <xdr:spPr>
        <a:xfrm>
          <a:off x="2867025" y="5229225"/>
          <a:ext cx="4953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19050</xdr:colOff>
      <xdr:row>37</xdr:row>
      <xdr:rowOff>114300</xdr:rowOff>
    </xdr:from>
    <xdr:to>
      <xdr:col>0</xdr:col>
      <xdr:colOff>561975</xdr:colOff>
      <xdr:row>39</xdr:row>
      <xdr:rowOff>38100</xdr:rowOff>
    </xdr:to>
    <xdr:sp>
      <xdr:nvSpPr>
        <xdr:cNvPr id="7" name="Testo 14"/>
        <xdr:cNvSpPr txBox="1">
          <a:spLocks noChangeArrowheads="1"/>
        </xdr:cNvSpPr>
      </xdr:nvSpPr>
      <xdr:spPr>
        <a:xfrm>
          <a:off x="19050" y="5114925"/>
          <a:ext cx="5429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DI ORIGINE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57150</xdr:rowOff>
    </xdr:from>
    <xdr:to>
      <xdr:col>0</xdr:col>
      <xdr:colOff>790575</xdr:colOff>
      <xdr:row>4</xdr:row>
      <xdr:rowOff>114300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9525" y="571500"/>
          <a:ext cx="7810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2" name="Testo 15"/>
        <xdr:cNvSpPr txBox="1">
          <a:spLocks noChangeArrowheads="1"/>
        </xdr:cNvSpPr>
      </xdr:nvSpPr>
      <xdr:spPr>
        <a:xfrm>
          <a:off x="1038225" y="0"/>
          <a:ext cx="5334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0</xdr:col>
      <xdr:colOff>9525</xdr:colOff>
      <xdr:row>35</xdr:row>
      <xdr:rowOff>114300</xdr:rowOff>
    </xdr:from>
    <xdr:to>
      <xdr:col>0</xdr:col>
      <xdr:colOff>704850</xdr:colOff>
      <xdr:row>37</xdr:row>
      <xdr:rowOff>66675</xdr:rowOff>
    </xdr:to>
    <xdr:sp>
      <xdr:nvSpPr>
        <xdr:cNvPr id="3" name="Testo 18"/>
        <xdr:cNvSpPr txBox="1">
          <a:spLocks noChangeArrowheads="1"/>
        </xdr:cNvSpPr>
      </xdr:nvSpPr>
      <xdr:spPr>
        <a:xfrm>
          <a:off x="9525" y="4533900"/>
          <a:ext cx="695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 </a:t>
          </a:r>
        </a:p>
      </xdr:txBody>
    </xdr:sp>
    <xdr:clientData/>
  </xdr:twoCellAnchor>
  <xdr:twoCellAnchor>
    <xdr:from>
      <xdr:col>3</xdr:col>
      <xdr:colOff>200025</xdr:colOff>
      <xdr:row>36</xdr:row>
      <xdr:rowOff>28575</xdr:rowOff>
    </xdr:from>
    <xdr:to>
      <xdr:col>3</xdr:col>
      <xdr:colOff>723900</xdr:colOff>
      <xdr:row>37</xdr:row>
      <xdr:rowOff>104775</xdr:rowOff>
    </xdr:to>
    <xdr:sp>
      <xdr:nvSpPr>
        <xdr:cNvPr id="4" name="Testo 19"/>
        <xdr:cNvSpPr txBox="1">
          <a:spLocks noChangeArrowheads="1"/>
        </xdr:cNvSpPr>
      </xdr:nvSpPr>
      <xdr:spPr>
        <a:xfrm>
          <a:off x="2905125" y="4619625"/>
          <a:ext cx="5238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occidentale</a:t>
          </a:r>
        </a:p>
      </xdr:txBody>
    </xdr:sp>
    <xdr:clientData/>
  </xdr:twoCellAnchor>
  <xdr:twoCellAnchor>
    <xdr:from>
      <xdr:col>4</xdr:col>
      <xdr:colOff>228600</xdr:colOff>
      <xdr:row>36</xdr:row>
      <xdr:rowOff>38100</xdr:rowOff>
    </xdr:from>
    <xdr:to>
      <xdr:col>4</xdr:col>
      <xdr:colOff>704850</xdr:colOff>
      <xdr:row>37</xdr:row>
      <xdr:rowOff>114300</xdr:rowOff>
    </xdr:to>
    <xdr:sp>
      <xdr:nvSpPr>
        <xdr:cNvPr id="5" name="Testo 20"/>
        <xdr:cNvSpPr txBox="1">
          <a:spLocks noChangeArrowheads="1"/>
        </xdr:cNvSpPr>
      </xdr:nvSpPr>
      <xdr:spPr>
        <a:xfrm>
          <a:off x="3667125" y="4629150"/>
          <a:ext cx="4762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orientale</a:t>
          </a:r>
        </a:p>
      </xdr:txBody>
    </xdr:sp>
    <xdr:clientData/>
  </xdr:twoCellAnchor>
  <xdr:twoCellAnchor>
    <xdr:from>
      <xdr:col>5</xdr:col>
      <xdr:colOff>323850</xdr:colOff>
      <xdr:row>36</xdr:row>
      <xdr:rowOff>38100</xdr:rowOff>
    </xdr:from>
    <xdr:to>
      <xdr:col>5</xdr:col>
      <xdr:colOff>723900</xdr:colOff>
      <xdr:row>37</xdr:row>
      <xdr:rowOff>114300</xdr:rowOff>
    </xdr:to>
    <xdr:sp>
      <xdr:nvSpPr>
        <xdr:cNvPr id="6" name="Testo 21"/>
        <xdr:cNvSpPr txBox="1">
          <a:spLocks noChangeArrowheads="1"/>
        </xdr:cNvSpPr>
      </xdr:nvSpPr>
      <xdr:spPr>
        <a:xfrm>
          <a:off x="4495800" y="4629150"/>
          <a:ext cx="4000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centrale</a:t>
          </a:r>
        </a:p>
      </xdr:txBody>
    </xdr:sp>
    <xdr:clientData/>
  </xdr:twoCellAnchor>
  <xdr:twoCellAnchor>
    <xdr:from>
      <xdr:col>6</xdr:col>
      <xdr:colOff>152400</xdr:colOff>
      <xdr:row>36</xdr:row>
      <xdr:rowOff>38100</xdr:rowOff>
    </xdr:from>
    <xdr:to>
      <xdr:col>6</xdr:col>
      <xdr:colOff>723900</xdr:colOff>
      <xdr:row>37</xdr:row>
      <xdr:rowOff>114300</xdr:rowOff>
    </xdr:to>
    <xdr:sp>
      <xdr:nvSpPr>
        <xdr:cNvPr id="7" name="Testo 22"/>
        <xdr:cNvSpPr txBox="1">
          <a:spLocks noChangeArrowheads="1"/>
        </xdr:cNvSpPr>
      </xdr:nvSpPr>
      <xdr:spPr>
        <a:xfrm>
          <a:off x="5057775" y="4629150"/>
          <a:ext cx="571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meridionale</a:t>
          </a:r>
        </a:p>
      </xdr:txBody>
    </xdr:sp>
    <xdr:clientData/>
  </xdr:twoCellAnchor>
  <xdr:twoCellAnchor>
    <xdr:from>
      <xdr:col>7</xdr:col>
      <xdr:colOff>304800</xdr:colOff>
      <xdr:row>36</xdr:row>
      <xdr:rowOff>28575</xdr:rowOff>
    </xdr:from>
    <xdr:to>
      <xdr:col>7</xdr:col>
      <xdr:colOff>704850</xdr:colOff>
      <xdr:row>37</xdr:row>
      <xdr:rowOff>104775</xdr:rowOff>
    </xdr:to>
    <xdr:sp>
      <xdr:nvSpPr>
        <xdr:cNvPr id="8" name="Testo 23"/>
        <xdr:cNvSpPr txBox="1">
          <a:spLocks noChangeArrowheads="1"/>
        </xdr:cNvSpPr>
      </xdr:nvSpPr>
      <xdr:spPr>
        <a:xfrm>
          <a:off x="5943600" y="4619625"/>
          <a:ext cx="4000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insulare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76200</xdr:rowOff>
    </xdr:from>
    <xdr:to>
      <xdr:col>3</xdr:col>
      <xdr:colOff>657225</xdr:colOff>
      <xdr:row>5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1390650" y="762000"/>
          <a:ext cx="21050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Piemonte       Valle d'Aosta          Lombardia    </a:t>
          </a:r>
        </a:p>
      </xdr:txBody>
    </xdr:sp>
    <xdr:clientData/>
  </xdr:twoCellAnchor>
  <xdr:twoCellAnchor>
    <xdr:from>
      <xdr:col>7</xdr:col>
      <xdr:colOff>295275</xdr:colOff>
      <xdr:row>4</xdr:row>
      <xdr:rowOff>95250</xdr:rowOff>
    </xdr:from>
    <xdr:to>
      <xdr:col>7</xdr:col>
      <xdr:colOff>676275</xdr:colOff>
      <xdr:row>5</xdr:row>
      <xdr:rowOff>57150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6067425" y="781050"/>
          <a:ext cx="3810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  <xdr:twoCellAnchor>
    <xdr:from>
      <xdr:col>0</xdr:col>
      <xdr:colOff>28575</xdr:colOff>
      <xdr:row>3</xdr:row>
      <xdr:rowOff>133350</xdr:rowOff>
    </xdr:from>
    <xdr:to>
      <xdr:col>0</xdr:col>
      <xdr:colOff>866775</xdr:colOff>
      <xdr:row>5</xdr:row>
      <xdr:rowOff>85725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575" y="647700"/>
          <a:ext cx="8382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</xdr:col>
      <xdr:colOff>38100</xdr:colOff>
      <xdr:row>37</xdr:row>
      <xdr:rowOff>57150</xdr:rowOff>
    </xdr:from>
    <xdr:to>
      <xdr:col>2</xdr:col>
      <xdr:colOff>0</xdr:colOff>
      <xdr:row>38</xdr:row>
      <xdr:rowOff>123825</xdr:rowOff>
    </xdr:to>
    <xdr:sp>
      <xdr:nvSpPr>
        <xdr:cNvPr id="4" name="Testo 12"/>
        <xdr:cNvSpPr txBox="1">
          <a:spLocks noChangeArrowheads="1"/>
        </xdr:cNvSpPr>
      </xdr:nvSpPr>
      <xdr:spPr>
        <a:xfrm>
          <a:off x="1409700" y="4819650"/>
          <a:ext cx="695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 Giulia</a:t>
          </a:r>
        </a:p>
      </xdr:txBody>
    </xdr:sp>
    <xdr:clientData/>
  </xdr:twoCellAnchor>
  <xdr:twoCellAnchor>
    <xdr:from>
      <xdr:col>3</xdr:col>
      <xdr:colOff>171450</xdr:colOff>
      <xdr:row>37</xdr:row>
      <xdr:rowOff>57150</xdr:rowOff>
    </xdr:from>
    <xdr:to>
      <xdr:col>3</xdr:col>
      <xdr:colOff>666750</xdr:colOff>
      <xdr:row>38</xdr:row>
      <xdr:rowOff>114300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3009900" y="4819650"/>
          <a:ext cx="4953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7</xdr:col>
      <xdr:colOff>676275</xdr:colOff>
      <xdr:row>2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1047750" y="0"/>
          <a:ext cx="5400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0</xdr:col>
      <xdr:colOff>9525</xdr:colOff>
      <xdr:row>36</xdr:row>
      <xdr:rowOff>114300</xdr:rowOff>
    </xdr:from>
    <xdr:to>
      <xdr:col>0</xdr:col>
      <xdr:colOff>638175</xdr:colOff>
      <xdr:row>38</xdr:row>
      <xdr:rowOff>38100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9525" y="4705350"/>
          <a:ext cx="628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790575</xdr:colOff>
      <xdr:row>4</xdr:row>
      <xdr:rowOff>152400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9525" y="542925"/>
          <a:ext cx="781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7</xdr:col>
      <xdr:colOff>723900</xdr:colOff>
      <xdr:row>2</xdr:row>
      <xdr:rowOff>0</xdr:rowOff>
    </xdr:to>
    <xdr:sp>
      <xdr:nvSpPr>
        <xdr:cNvPr id="2" name="Testo 15"/>
        <xdr:cNvSpPr txBox="1">
          <a:spLocks noChangeArrowheads="1"/>
        </xdr:cNvSpPr>
      </xdr:nvSpPr>
      <xdr:spPr>
        <a:xfrm>
          <a:off x="1047750" y="0"/>
          <a:ext cx="52482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3</xdr:col>
      <xdr:colOff>0</xdr:colOff>
      <xdr:row>36</xdr:row>
      <xdr:rowOff>38100</xdr:rowOff>
    </xdr:from>
    <xdr:to>
      <xdr:col>3</xdr:col>
      <xdr:colOff>0</xdr:colOff>
      <xdr:row>37</xdr:row>
      <xdr:rowOff>123825</xdr:rowOff>
    </xdr:to>
    <xdr:sp>
      <xdr:nvSpPr>
        <xdr:cNvPr id="3" name="Testo 17"/>
        <xdr:cNvSpPr txBox="1">
          <a:spLocks noChangeArrowheads="1"/>
        </xdr:cNvSpPr>
      </xdr:nvSpPr>
      <xdr:spPr>
        <a:xfrm>
          <a:off x="2638425" y="46291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setten-
trionale
</a:t>
          </a:r>
        </a:p>
      </xdr:txBody>
    </xdr:sp>
    <xdr:clientData/>
  </xdr:twoCellAnchor>
  <xdr:twoCellAnchor>
    <xdr:from>
      <xdr:col>0</xdr:col>
      <xdr:colOff>9525</xdr:colOff>
      <xdr:row>35</xdr:row>
      <xdr:rowOff>114300</xdr:rowOff>
    </xdr:from>
    <xdr:to>
      <xdr:col>0</xdr:col>
      <xdr:colOff>704850</xdr:colOff>
      <xdr:row>37</xdr:row>
      <xdr:rowOff>66675</xdr:rowOff>
    </xdr:to>
    <xdr:sp>
      <xdr:nvSpPr>
        <xdr:cNvPr id="4" name="Testo 18"/>
        <xdr:cNvSpPr txBox="1">
          <a:spLocks noChangeArrowheads="1"/>
        </xdr:cNvSpPr>
      </xdr:nvSpPr>
      <xdr:spPr>
        <a:xfrm>
          <a:off x="9525" y="4533900"/>
          <a:ext cx="695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 </a:t>
          </a:r>
        </a:p>
      </xdr:txBody>
    </xdr:sp>
    <xdr:clientData/>
  </xdr:twoCellAnchor>
  <xdr:twoCellAnchor>
    <xdr:from>
      <xdr:col>3</xdr:col>
      <xdr:colOff>200025</xdr:colOff>
      <xdr:row>36</xdr:row>
      <xdr:rowOff>38100</xdr:rowOff>
    </xdr:from>
    <xdr:to>
      <xdr:col>3</xdr:col>
      <xdr:colOff>723900</xdr:colOff>
      <xdr:row>37</xdr:row>
      <xdr:rowOff>114300</xdr:rowOff>
    </xdr:to>
    <xdr:sp>
      <xdr:nvSpPr>
        <xdr:cNvPr id="5" name="Testo 19"/>
        <xdr:cNvSpPr txBox="1">
          <a:spLocks noChangeArrowheads="1"/>
        </xdr:cNvSpPr>
      </xdr:nvSpPr>
      <xdr:spPr>
        <a:xfrm>
          <a:off x="2838450" y="4629150"/>
          <a:ext cx="5238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occidentale</a:t>
          </a:r>
        </a:p>
      </xdr:txBody>
    </xdr:sp>
    <xdr:clientData/>
  </xdr:twoCellAnchor>
  <xdr:twoCellAnchor>
    <xdr:from>
      <xdr:col>4</xdr:col>
      <xdr:colOff>200025</xdr:colOff>
      <xdr:row>36</xdr:row>
      <xdr:rowOff>38100</xdr:rowOff>
    </xdr:from>
    <xdr:to>
      <xdr:col>4</xdr:col>
      <xdr:colOff>723900</xdr:colOff>
      <xdr:row>37</xdr:row>
      <xdr:rowOff>114300</xdr:rowOff>
    </xdr:to>
    <xdr:sp>
      <xdr:nvSpPr>
        <xdr:cNvPr id="6" name="Testo 20"/>
        <xdr:cNvSpPr txBox="1">
          <a:spLocks noChangeArrowheads="1"/>
        </xdr:cNvSpPr>
      </xdr:nvSpPr>
      <xdr:spPr>
        <a:xfrm>
          <a:off x="3571875" y="4629150"/>
          <a:ext cx="5238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orientale</a:t>
          </a:r>
        </a:p>
      </xdr:txBody>
    </xdr:sp>
    <xdr:clientData/>
  </xdr:twoCellAnchor>
  <xdr:twoCellAnchor>
    <xdr:from>
      <xdr:col>5</xdr:col>
      <xdr:colOff>314325</xdr:colOff>
      <xdr:row>36</xdr:row>
      <xdr:rowOff>38100</xdr:rowOff>
    </xdr:from>
    <xdr:to>
      <xdr:col>5</xdr:col>
      <xdr:colOff>704850</xdr:colOff>
      <xdr:row>37</xdr:row>
      <xdr:rowOff>114300</xdr:rowOff>
    </xdr:to>
    <xdr:sp>
      <xdr:nvSpPr>
        <xdr:cNvPr id="7" name="Testo 21"/>
        <xdr:cNvSpPr txBox="1">
          <a:spLocks noChangeArrowheads="1"/>
        </xdr:cNvSpPr>
      </xdr:nvSpPr>
      <xdr:spPr>
        <a:xfrm>
          <a:off x="4419600" y="4629150"/>
          <a:ext cx="390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centrale</a:t>
          </a:r>
        </a:p>
      </xdr:txBody>
    </xdr:sp>
    <xdr:clientData/>
  </xdr:twoCellAnchor>
  <xdr:twoCellAnchor>
    <xdr:from>
      <xdr:col>6</xdr:col>
      <xdr:colOff>123825</xdr:colOff>
      <xdr:row>36</xdr:row>
      <xdr:rowOff>38100</xdr:rowOff>
    </xdr:from>
    <xdr:to>
      <xdr:col>6</xdr:col>
      <xdr:colOff>723900</xdr:colOff>
      <xdr:row>37</xdr:row>
      <xdr:rowOff>114300</xdr:rowOff>
    </xdr:to>
    <xdr:sp>
      <xdr:nvSpPr>
        <xdr:cNvPr id="8" name="Testo 22"/>
        <xdr:cNvSpPr txBox="1">
          <a:spLocks noChangeArrowheads="1"/>
        </xdr:cNvSpPr>
      </xdr:nvSpPr>
      <xdr:spPr>
        <a:xfrm>
          <a:off x="4962525" y="4629150"/>
          <a:ext cx="6000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meridionale</a:t>
          </a:r>
        </a:p>
      </xdr:txBody>
    </xdr:sp>
    <xdr:clientData/>
  </xdr:twoCellAnchor>
  <xdr:twoCellAnchor>
    <xdr:from>
      <xdr:col>7</xdr:col>
      <xdr:colOff>295275</xdr:colOff>
      <xdr:row>36</xdr:row>
      <xdr:rowOff>57150</xdr:rowOff>
    </xdr:from>
    <xdr:to>
      <xdr:col>7</xdr:col>
      <xdr:colOff>695325</xdr:colOff>
      <xdr:row>37</xdr:row>
      <xdr:rowOff>114300</xdr:rowOff>
    </xdr:to>
    <xdr:sp>
      <xdr:nvSpPr>
        <xdr:cNvPr id="9" name="Testo 23"/>
        <xdr:cNvSpPr txBox="1">
          <a:spLocks noChangeArrowheads="1"/>
        </xdr:cNvSpPr>
      </xdr:nvSpPr>
      <xdr:spPr>
        <a:xfrm>
          <a:off x="5867400" y="4648200"/>
          <a:ext cx="4000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insulare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76200</xdr:rowOff>
    </xdr:from>
    <xdr:to>
      <xdr:col>3</xdr:col>
      <xdr:colOff>657225</xdr:colOff>
      <xdr:row>5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1362075" y="762000"/>
          <a:ext cx="2009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Piemonte       Valle d'Aosta          Lombardia    </a:t>
          </a:r>
        </a:p>
      </xdr:txBody>
    </xdr:sp>
    <xdr:clientData/>
  </xdr:twoCellAnchor>
  <xdr:twoCellAnchor>
    <xdr:from>
      <xdr:col>7</xdr:col>
      <xdr:colOff>295275</xdr:colOff>
      <xdr:row>4</xdr:row>
      <xdr:rowOff>95250</xdr:rowOff>
    </xdr:from>
    <xdr:to>
      <xdr:col>7</xdr:col>
      <xdr:colOff>676275</xdr:colOff>
      <xdr:row>5</xdr:row>
      <xdr:rowOff>57150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5753100" y="781050"/>
          <a:ext cx="3810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  <xdr:twoCellAnchor>
    <xdr:from>
      <xdr:col>0</xdr:col>
      <xdr:colOff>28575</xdr:colOff>
      <xdr:row>3</xdr:row>
      <xdr:rowOff>133350</xdr:rowOff>
    </xdr:from>
    <xdr:to>
      <xdr:col>0</xdr:col>
      <xdr:colOff>752475</xdr:colOff>
      <xdr:row>5</xdr:row>
      <xdr:rowOff>85725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28575" y="647700"/>
          <a:ext cx="7239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2</xdr:col>
      <xdr:colOff>0</xdr:colOff>
      <xdr:row>38</xdr:row>
      <xdr:rowOff>114300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1371600" y="4819650"/>
          <a:ext cx="6572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 Giulia</a:t>
          </a:r>
        </a:p>
      </xdr:txBody>
    </xdr:sp>
    <xdr:clientData/>
  </xdr:twoCellAnchor>
  <xdr:twoCellAnchor>
    <xdr:from>
      <xdr:col>3</xdr:col>
      <xdr:colOff>171450</xdr:colOff>
      <xdr:row>37</xdr:row>
      <xdr:rowOff>57150</xdr:rowOff>
    </xdr:from>
    <xdr:to>
      <xdr:col>3</xdr:col>
      <xdr:colOff>666750</xdr:colOff>
      <xdr:row>38</xdr:row>
      <xdr:rowOff>114300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2886075" y="4819650"/>
          <a:ext cx="4953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7</xdr:col>
      <xdr:colOff>657225</xdr:colOff>
      <xdr:row>2</xdr:row>
      <xdr:rowOff>0</xdr:rowOff>
    </xdr:to>
    <xdr:sp>
      <xdr:nvSpPr>
        <xdr:cNvPr id="6" name="Testo 15"/>
        <xdr:cNvSpPr txBox="1">
          <a:spLocks noChangeArrowheads="1"/>
        </xdr:cNvSpPr>
      </xdr:nvSpPr>
      <xdr:spPr>
        <a:xfrm>
          <a:off x="1038225" y="0"/>
          <a:ext cx="5076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0</xdr:col>
      <xdr:colOff>9525</xdr:colOff>
      <xdr:row>36</xdr:row>
      <xdr:rowOff>104775</xdr:rowOff>
    </xdr:from>
    <xdr:to>
      <xdr:col>0</xdr:col>
      <xdr:colOff>590550</xdr:colOff>
      <xdr:row>38</xdr:row>
      <xdr:rowOff>38100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9525" y="4695825"/>
          <a:ext cx="5810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790575</xdr:colOff>
      <xdr:row>4</xdr:row>
      <xdr:rowOff>152400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9525" y="542925"/>
          <a:ext cx="781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1038225</xdr:colOff>
      <xdr:row>0</xdr:row>
      <xdr:rowOff>9525</xdr:rowOff>
    </xdr:from>
    <xdr:to>
      <xdr:col>7</xdr:col>
      <xdr:colOff>695325</xdr:colOff>
      <xdr:row>2</xdr:row>
      <xdr:rowOff>9525</xdr:rowOff>
    </xdr:to>
    <xdr:sp>
      <xdr:nvSpPr>
        <xdr:cNvPr id="2" name="Testo 15"/>
        <xdr:cNvSpPr txBox="1">
          <a:spLocks noChangeArrowheads="1"/>
        </xdr:cNvSpPr>
      </xdr:nvSpPr>
      <xdr:spPr>
        <a:xfrm>
          <a:off x="1038225" y="9525"/>
          <a:ext cx="54292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trasferimento di residenza  interregionale,  per  Regione  di  destinazione,  Regione  di  origine  e  sesso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 Anno 1999</a:t>
          </a:r>
        </a:p>
      </xdr:txBody>
    </xdr:sp>
    <xdr:clientData/>
  </xdr:twoCellAnchor>
  <xdr:twoCellAnchor>
    <xdr:from>
      <xdr:col>0</xdr:col>
      <xdr:colOff>9525</xdr:colOff>
      <xdr:row>35</xdr:row>
      <xdr:rowOff>114300</xdr:rowOff>
    </xdr:from>
    <xdr:to>
      <xdr:col>0</xdr:col>
      <xdr:colOff>704850</xdr:colOff>
      <xdr:row>37</xdr:row>
      <xdr:rowOff>66675</xdr:rowOff>
    </xdr:to>
    <xdr:sp>
      <xdr:nvSpPr>
        <xdr:cNvPr id="3" name="Testo 18"/>
        <xdr:cNvSpPr txBox="1">
          <a:spLocks noChangeArrowheads="1"/>
        </xdr:cNvSpPr>
      </xdr:nvSpPr>
      <xdr:spPr>
        <a:xfrm>
          <a:off x="9525" y="4533900"/>
          <a:ext cx="695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3</xdr:col>
      <xdr:colOff>180975</xdr:colOff>
      <xdr:row>36</xdr:row>
      <xdr:rowOff>57150</xdr:rowOff>
    </xdr:from>
    <xdr:to>
      <xdr:col>3</xdr:col>
      <xdr:colOff>695325</xdr:colOff>
      <xdr:row>37</xdr:row>
      <xdr:rowOff>114300</xdr:rowOff>
    </xdr:to>
    <xdr:sp>
      <xdr:nvSpPr>
        <xdr:cNvPr id="4" name="Testo 19"/>
        <xdr:cNvSpPr txBox="1">
          <a:spLocks noChangeArrowheads="1"/>
        </xdr:cNvSpPr>
      </xdr:nvSpPr>
      <xdr:spPr>
        <a:xfrm>
          <a:off x="3019425" y="4648200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occidentale</a:t>
          </a:r>
        </a:p>
      </xdr:txBody>
    </xdr:sp>
    <xdr:clientData/>
  </xdr:twoCellAnchor>
  <xdr:twoCellAnchor>
    <xdr:from>
      <xdr:col>4</xdr:col>
      <xdr:colOff>219075</xdr:colOff>
      <xdr:row>36</xdr:row>
      <xdr:rowOff>57150</xdr:rowOff>
    </xdr:from>
    <xdr:to>
      <xdr:col>4</xdr:col>
      <xdr:colOff>723900</xdr:colOff>
      <xdr:row>37</xdr:row>
      <xdr:rowOff>114300</xdr:rowOff>
    </xdr:to>
    <xdr:sp>
      <xdr:nvSpPr>
        <xdr:cNvPr id="5" name="Testo 20"/>
        <xdr:cNvSpPr txBox="1">
          <a:spLocks noChangeArrowheads="1"/>
        </xdr:cNvSpPr>
      </xdr:nvSpPr>
      <xdr:spPr>
        <a:xfrm>
          <a:off x="3790950" y="4648200"/>
          <a:ext cx="5048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 nord-
orientale</a:t>
          </a:r>
        </a:p>
      </xdr:txBody>
    </xdr:sp>
    <xdr:clientData/>
  </xdr:twoCellAnchor>
  <xdr:twoCellAnchor>
    <xdr:from>
      <xdr:col>5</xdr:col>
      <xdr:colOff>314325</xdr:colOff>
      <xdr:row>36</xdr:row>
      <xdr:rowOff>57150</xdr:rowOff>
    </xdr:from>
    <xdr:to>
      <xdr:col>5</xdr:col>
      <xdr:colOff>704850</xdr:colOff>
      <xdr:row>37</xdr:row>
      <xdr:rowOff>114300</xdr:rowOff>
    </xdr:to>
    <xdr:sp>
      <xdr:nvSpPr>
        <xdr:cNvPr id="6" name="Testo 21"/>
        <xdr:cNvSpPr txBox="1">
          <a:spLocks noChangeArrowheads="1"/>
        </xdr:cNvSpPr>
      </xdr:nvSpPr>
      <xdr:spPr>
        <a:xfrm>
          <a:off x="4619625" y="4648200"/>
          <a:ext cx="390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centrale</a:t>
          </a:r>
        </a:p>
      </xdr:txBody>
    </xdr:sp>
    <xdr:clientData/>
  </xdr:twoCellAnchor>
  <xdr:twoCellAnchor>
    <xdr:from>
      <xdr:col>6</xdr:col>
      <xdr:colOff>152400</xdr:colOff>
      <xdr:row>36</xdr:row>
      <xdr:rowOff>38100</xdr:rowOff>
    </xdr:from>
    <xdr:to>
      <xdr:col>6</xdr:col>
      <xdr:colOff>723900</xdr:colOff>
      <xdr:row>37</xdr:row>
      <xdr:rowOff>114300</xdr:rowOff>
    </xdr:to>
    <xdr:sp>
      <xdr:nvSpPr>
        <xdr:cNvPr id="7" name="Testo 22"/>
        <xdr:cNvSpPr txBox="1">
          <a:spLocks noChangeArrowheads="1"/>
        </xdr:cNvSpPr>
      </xdr:nvSpPr>
      <xdr:spPr>
        <a:xfrm>
          <a:off x="5191125" y="4629150"/>
          <a:ext cx="571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meridionale</a:t>
          </a:r>
        </a:p>
      </xdr:txBody>
    </xdr:sp>
    <xdr:clientData/>
  </xdr:twoCellAnchor>
  <xdr:twoCellAnchor>
    <xdr:from>
      <xdr:col>7</xdr:col>
      <xdr:colOff>314325</xdr:colOff>
      <xdr:row>36</xdr:row>
      <xdr:rowOff>57150</xdr:rowOff>
    </xdr:from>
    <xdr:to>
      <xdr:col>7</xdr:col>
      <xdr:colOff>723900</xdr:colOff>
      <xdr:row>37</xdr:row>
      <xdr:rowOff>114300</xdr:rowOff>
    </xdr:to>
    <xdr:sp>
      <xdr:nvSpPr>
        <xdr:cNvPr id="8" name="Testo 23"/>
        <xdr:cNvSpPr txBox="1">
          <a:spLocks noChangeArrowheads="1"/>
        </xdr:cNvSpPr>
      </xdr:nvSpPr>
      <xdr:spPr>
        <a:xfrm>
          <a:off x="6086475" y="46482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Italia
insulare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zoomScale="90" zoomScaleNormal="90" workbookViewId="0" topLeftCell="A1">
      <selection activeCell="I55" sqref="I55"/>
    </sheetView>
  </sheetViews>
  <sheetFormatPr defaultColWidth="9.33203125" defaultRowHeight="11.25"/>
  <cols>
    <col min="1" max="1" width="23.16015625" style="2" customWidth="1"/>
    <col min="2" max="8" width="12" style="2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10.5" customHeight="1">
      <c r="A3" s="6"/>
      <c r="B3" s="7"/>
      <c r="C3" s="7"/>
      <c r="D3" s="7"/>
      <c r="E3" s="7"/>
      <c r="F3" s="7"/>
      <c r="G3" s="7"/>
      <c r="H3" s="7"/>
    </row>
    <row r="4" spans="1:8" ht="13.5" customHeight="1">
      <c r="A4" s="9"/>
      <c r="B4" s="10"/>
      <c r="C4" s="10"/>
      <c r="D4" s="10"/>
      <c r="E4" s="10"/>
      <c r="F4" s="10"/>
      <c r="G4" s="10"/>
      <c r="H4" s="10"/>
    </row>
    <row r="5" spans="1:8" ht="13.5" customHeight="1">
      <c r="A5" s="11"/>
      <c r="B5" s="12" t="s">
        <v>2</v>
      </c>
      <c r="C5" s="12"/>
      <c r="D5" s="12"/>
      <c r="E5" s="12"/>
      <c r="F5" s="12"/>
      <c r="G5" s="12"/>
      <c r="H5" s="12"/>
    </row>
    <row r="6" spans="1:8" ht="13.5" customHeight="1">
      <c r="A6" s="13"/>
      <c r="B6" s="14"/>
      <c r="C6" s="14"/>
      <c r="D6" s="14"/>
      <c r="E6" s="12" t="s">
        <v>3</v>
      </c>
      <c r="F6" s="12"/>
      <c r="G6" s="12"/>
      <c r="H6" s="15"/>
    </row>
    <row r="7" spans="1:8" ht="13.5" customHeight="1">
      <c r="A7" s="16"/>
      <c r="B7" s="17"/>
      <c r="C7" s="17"/>
      <c r="D7" s="17"/>
      <c r="E7" s="17" t="s">
        <v>4</v>
      </c>
      <c r="F7" s="18" t="s">
        <v>5</v>
      </c>
      <c r="G7" s="18" t="s">
        <v>6</v>
      </c>
      <c r="H7" s="17"/>
    </row>
    <row r="8" spans="1:8" ht="19.5" customHeight="1">
      <c r="A8" s="19" t="s">
        <v>7</v>
      </c>
      <c r="B8" s="20"/>
      <c r="C8" s="21"/>
      <c r="D8" s="22"/>
      <c r="E8" s="22"/>
      <c r="F8" s="21"/>
      <c r="G8" s="21"/>
      <c r="H8" s="21"/>
    </row>
    <row r="9" spans="1:8" ht="9" customHeight="1">
      <c r="A9" s="23" t="s">
        <v>8</v>
      </c>
      <c r="B9" s="61" t="s">
        <v>38</v>
      </c>
      <c r="C9" s="61">
        <v>259</v>
      </c>
      <c r="D9" s="61">
        <v>2554</v>
      </c>
      <c r="E9" s="61">
        <v>109</v>
      </c>
      <c r="F9" s="61">
        <v>49</v>
      </c>
      <c r="G9" s="61">
        <v>60</v>
      </c>
      <c r="H9" s="61">
        <v>680</v>
      </c>
    </row>
    <row r="10" spans="1:8" ht="9" customHeight="1">
      <c r="A10" s="23" t="s">
        <v>9</v>
      </c>
      <c r="B10" s="61">
        <v>219</v>
      </c>
      <c r="C10" s="61" t="s">
        <v>38</v>
      </c>
      <c r="D10" s="61">
        <v>65</v>
      </c>
      <c r="E10" s="61">
        <v>5</v>
      </c>
      <c r="F10" s="61">
        <v>2</v>
      </c>
      <c r="G10" s="61">
        <v>3</v>
      </c>
      <c r="H10" s="61">
        <v>29</v>
      </c>
    </row>
    <row r="11" spans="1:8" ht="9" customHeight="1">
      <c r="A11" s="23" t="s">
        <v>10</v>
      </c>
      <c r="B11" s="61">
        <v>2663</v>
      </c>
      <c r="C11" s="61">
        <v>89</v>
      </c>
      <c r="D11" s="61" t="s">
        <v>38</v>
      </c>
      <c r="E11" s="61">
        <v>449</v>
      </c>
      <c r="F11" s="61">
        <v>105</v>
      </c>
      <c r="G11" s="61">
        <v>344</v>
      </c>
      <c r="H11" s="61">
        <v>1906</v>
      </c>
    </row>
    <row r="12" spans="1:8" ht="9" customHeight="1">
      <c r="A12" s="23" t="s">
        <v>11</v>
      </c>
      <c r="B12" s="61">
        <v>83</v>
      </c>
      <c r="C12" s="61">
        <v>2</v>
      </c>
      <c r="D12" s="61">
        <v>326</v>
      </c>
      <c r="E12" s="61" t="s">
        <v>38</v>
      </c>
      <c r="F12" s="61" t="s">
        <v>38</v>
      </c>
      <c r="G12" s="61" t="s">
        <v>38</v>
      </c>
      <c r="H12" s="61">
        <v>384</v>
      </c>
    </row>
    <row r="13" spans="1:8" ht="9" customHeight="1">
      <c r="A13" s="26" t="s">
        <v>5</v>
      </c>
      <c r="B13" s="64">
        <v>38</v>
      </c>
      <c r="C13" s="64" t="s">
        <v>38</v>
      </c>
      <c r="D13" s="64">
        <v>119</v>
      </c>
      <c r="E13" s="61" t="s">
        <v>38</v>
      </c>
      <c r="F13" s="64" t="s">
        <v>38</v>
      </c>
      <c r="G13" s="64" t="s">
        <v>38</v>
      </c>
      <c r="H13" s="64">
        <v>156</v>
      </c>
    </row>
    <row r="14" spans="1:8" ht="9" customHeight="1">
      <c r="A14" s="26" t="s">
        <v>6</v>
      </c>
      <c r="B14" s="64">
        <v>45</v>
      </c>
      <c r="C14" s="64">
        <v>2</v>
      </c>
      <c r="D14" s="64">
        <v>207</v>
      </c>
      <c r="E14" s="61" t="s">
        <v>38</v>
      </c>
      <c r="F14" s="64" t="s">
        <v>38</v>
      </c>
      <c r="G14" s="64" t="s">
        <v>38</v>
      </c>
      <c r="H14" s="64">
        <v>228</v>
      </c>
    </row>
    <row r="15" spans="1:8" ht="9" customHeight="1">
      <c r="A15" s="23" t="s">
        <v>12</v>
      </c>
      <c r="B15" s="61">
        <v>310</v>
      </c>
      <c r="C15" s="61">
        <v>12</v>
      </c>
      <c r="D15" s="61">
        <v>1557</v>
      </c>
      <c r="E15" s="61">
        <v>394</v>
      </c>
      <c r="F15" s="61">
        <v>123</v>
      </c>
      <c r="G15" s="61">
        <v>271</v>
      </c>
      <c r="H15" s="61" t="s">
        <v>38</v>
      </c>
    </row>
    <row r="16" spans="1:8" ht="9" customHeight="1">
      <c r="A16" s="23" t="s">
        <v>13</v>
      </c>
      <c r="B16" s="61">
        <v>113</v>
      </c>
      <c r="C16" s="61">
        <v>8</v>
      </c>
      <c r="D16" s="61">
        <v>336</v>
      </c>
      <c r="E16" s="61">
        <v>74</v>
      </c>
      <c r="F16" s="61">
        <v>34</v>
      </c>
      <c r="G16" s="61">
        <v>40</v>
      </c>
      <c r="H16" s="61">
        <v>890</v>
      </c>
    </row>
    <row r="17" spans="1:8" ht="9" customHeight="1">
      <c r="A17" s="23" t="s">
        <v>14</v>
      </c>
      <c r="B17" s="61">
        <v>1685</v>
      </c>
      <c r="C17" s="61">
        <v>39</v>
      </c>
      <c r="D17" s="61">
        <v>1109</v>
      </c>
      <c r="E17" s="61">
        <v>46</v>
      </c>
      <c r="F17" s="61">
        <v>21</v>
      </c>
      <c r="G17" s="61">
        <v>25</v>
      </c>
      <c r="H17" s="61">
        <v>249</v>
      </c>
    </row>
    <row r="18" spans="1:8" ht="9" customHeight="1">
      <c r="A18" s="23" t="s">
        <v>15</v>
      </c>
      <c r="B18" s="61">
        <v>401</v>
      </c>
      <c r="C18" s="61">
        <v>12</v>
      </c>
      <c r="D18" s="61">
        <v>1906</v>
      </c>
      <c r="E18" s="61">
        <v>138</v>
      </c>
      <c r="F18" s="61">
        <v>45</v>
      </c>
      <c r="G18" s="61">
        <v>93</v>
      </c>
      <c r="H18" s="61">
        <v>924</v>
      </c>
    </row>
    <row r="19" spans="1:8" ht="9" customHeight="1">
      <c r="A19" s="23" t="s">
        <v>16</v>
      </c>
      <c r="B19" s="61">
        <v>410</v>
      </c>
      <c r="C19" s="61">
        <v>27</v>
      </c>
      <c r="D19" s="61">
        <v>963</v>
      </c>
      <c r="E19" s="61">
        <v>79</v>
      </c>
      <c r="F19" s="61">
        <v>32</v>
      </c>
      <c r="G19" s="61">
        <v>47</v>
      </c>
      <c r="H19" s="61">
        <v>379</v>
      </c>
    </row>
    <row r="20" spans="1:8" ht="9" customHeight="1">
      <c r="A20" s="23" t="s">
        <v>17</v>
      </c>
      <c r="B20" s="61">
        <v>88</v>
      </c>
      <c r="C20" s="61">
        <v>5</v>
      </c>
      <c r="D20" s="61">
        <v>207</v>
      </c>
      <c r="E20" s="61">
        <v>23</v>
      </c>
      <c r="F20" s="61">
        <v>10</v>
      </c>
      <c r="G20" s="61">
        <v>13</v>
      </c>
      <c r="H20" s="61">
        <v>92</v>
      </c>
    </row>
    <row r="21" spans="1:8" ht="9" customHeight="1">
      <c r="A21" s="23" t="s">
        <v>18</v>
      </c>
      <c r="B21" s="61">
        <v>122</v>
      </c>
      <c r="C21" s="61">
        <v>4</v>
      </c>
      <c r="D21" s="61">
        <v>324</v>
      </c>
      <c r="E21" s="61">
        <v>40</v>
      </c>
      <c r="F21" s="61">
        <v>14</v>
      </c>
      <c r="G21" s="61">
        <v>26</v>
      </c>
      <c r="H21" s="61">
        <v>207</v>
      </c>
    </row>
    <row r="22" spans="1:8" ht="9" customHeight="1">
      <c r="A22" s="23" t="s">
        <v>19</v>
      </c>
      <c r="B22" s="61">
        <v>730</v>
      </c>
      <c r="C22" s="61">
        <v>43</v>
      </c>
      <c r="D22" s="61">
        <v>1912</v>
      </c>
      <c r="E22" s="61">
        <v>238</v>
      </c>
      <c r="F22" s="61">
        <v>97</v>
      </c>
      <c r="G22" s="61">
        <v>141</v>
      </c>
      <c r="H22" s="61">
        <v>978</v>
      </c>
    </row>
    <row r="23" spans="1:8" ht="9" customHeight="1">
      <c r="A23" s="23" t="s">
        <v>20</v>
      </c>
      <c r="B23" s="61">
        <v>193</v>
      </c>
      <c r="C23" s="61">
        <v>15</v>
      </c>
      <c r="D23" s="61">
        <v>414</v>
      </c>
      <c r="E23" s="61">
        <v>43</v>
      </c>
      <c r="F23" s="61">
        <v>18</v>
      </c>
      <c r="G23" s="61">
        <v>25</v>
      </c>
      <c r="H23" s="61">
        <v>188</v>
      </c>
    </row>
    <row r="24" spans="1:8" ht="9" customHeight="1">
      <c r="A24" s="23" t="s">
        <v>21</v>
      </c>
      <c r="B24" s="61">
        <v>59</v>
      </c>
      <c r="C24" s="61">
        <v>4</v>
      </c>
      <c r="D24" s="61">
        <v>133</v>
      </c>
      <c r="E24" s="61">
        <v>6</v>
      </c>
      <c r="F24" s="61">
        <v>2</v>
      </c>
      <c r="G24" s="61">
        <v>4</v>
      </c>
      <c r="H24" s="61">
        <v>58</v>
      </c>
    </row>
    <row r="25" spans="1:8" ht="9" customHeight="1">
      <c r="A25" s="23" t="s">
        <v>22</v>
      </c>
      <c r="B25" s="61">
        <v>1700</v>
      </c>
      <c r="C25" s="61">
        <v>25</v>
      </c>
      <c r="D25" s="61">
        <v>4675</v>
      </c>
      <c r="E25" s="61">
        <v>320</v>
      </c>
      <c r="F25" s="61">
        <v>108</v>
      </c>
      <c r="G25" s="61">
        <v>212</v>
      </c>
      <c r="H25" s="61">
        <v>1794</v>
      </c>
    </row>
    <row r="26" spans="1:8" ht="9" customHeight="1">
      <c r="A26" s="23" t="s">
        <v>23</v>
      </c>
      <c r="B26" s="61">
        <v>1322</v>
      </c>
      <c r="C26" s="61">
        <v>28</v>
      </c>
      <c r="D26" s="61">
        <v>3508</v>
      </c>
      <c r="E26" s="61">
        <v>283</v>
      </c>
      <c r="F26" s="61">
        <v>103</v>
      </c>
      <c r="G26" s="61">
        <v>180</v>
      </c>
      <c r="H26" s="61">
        <v>1463</v>
      </c>
    </row>
    <row r="27" spans="1:8" ht="9" customHeight="1">
      <c r="A27" s="23" t="s">
        <v>24</v>
      </c>
      <c r="B27" s="61">
        <v>242</v>
      </c>
      <c r="C27" s="61">
        <v>5</v>
      </c>
      <c r="D27" s="61">
        <v>451</v>
      </c>
      <c r="E27" s="61">
        <v>31</v>
      </c>
      <c r="F27" s="61">
        <v>12</v>
      </c>
      <c r="G27" s="61">
        <v>19</v>
      </c>
      <c r="H27" s="61">
        <v>125</v>
      </c>
    </row>
    <row r="28" spans="1:8" ht="9" customHeight="1">
      <c r="A28" s="23" t="s">
        <v>25</v>
      </c>
      <c r="B28" s="61">
        <v>1632</v>
      </c>
      <c r="C28" s="61">
        <v>114</v>
      </c>
      <c r="D28" s="61">
        <v>3251</v>
      </c>
      <c r="E28" s="61">
        <v>157</v>
      </c>
      <c r="F28" s="61">
        <v>88</v>
      </c>
      <c r="G28" s="61">
        <v>69</v>
      </c>
      <c r="H28" s="61">
        <v>691</v>
      </c>
    </row>
    <row r="29" spans="1:8" ht="9" customHeight="1">
      <c r="A29" s="23" t="s">
        <v>26</v>
      </c>
      <c r="B29" s="61">
        <v>2240</v>
      </c>
      <c r="C29" s="61">
        <v>57</v>
      </c>
      <c r="D29" s="61">
        <v>5361</v>
      </c>
      <c r="E29" s="61">
        <v>259</v>
      </c>
      <c r="F29" s="61">
        <v>81</v>
      </c>
      <c r="G29" s="61">
        <v>178</v>
      </c>
      <c r="H29" s="61">
        <v>1889</v>
      </c>
    </row>
    <row r="30" spans="1:8" ht="9" customHeight="1">
      <c r="A30" s="23" t="s">
        <v>27</v>
      </c>
      <c r="B30" s="61">
        <v>702</v>
      </c>
      <c r="C30" s="61">
        <v>37</v>
      </c>
      <c r="D30" s="61">
        <v>1244</v>
      </c>
      <c r="E30" s="61">
        <v>112</v>
      </c>
      <c r="F30" s="61">
        <v>34</v>
      </c>
      <c r="G30" s="61">
        <v>78</v>
      </c>
      <c r="H30" s="61">
        <v>566</v>
      </c>
    </row>
    <row r="31" spans="1:8" ht="9" customHeight="1">
      <c r="A31" s="29" t="s">
        <v>28</v>
      </c>
      <c r="B31" s="63">
        <v>14914</v>
      </c>
      <c r="C31" s="63">
        <v>785</v>
      </c>
      <c r="D31" s="63">
        <v>30296</v>
      </c>
      <c r="E31" s="63">
        <v>2806</v>
      </c>
      <c r="F31" s="63">
        <v>978</v>
      </c>
      <c r="G31" s="63">
        <v>1828</v>
      </c>
      <c r="H31" s="63">
        <v>13492</v>
      </c>
    </row>
    <row r="32" spans="1:8" ht="9" customHeight="1">
      <c r="A32" s="29" t="s">
        <v>29</v>
      </c>
      <c r="B32" s="63">
        <v>4567</v>
      </c>
      <c r="C32" s="63">
        <v>387</v>
      </c>
      <c r="D32" s="63">
        <v>3728</v>
      </c>
      <c r="E32" s="63">
        <v>609</v>
      </c>
      <c r="F32" s="63">
        <v>177</v>
      </c>
      <c r="G32" s="63">
        <v>432</v>
      </c>
      <c r="H32" s="63">
        <v>2864</v>
      </c>
    </row>
    <row r="33" spans="1:8" ht="9" customHeight="1">
      <c r="A33" s="29" t="s">
        <v>30</v>
      </c>
      <c r="B33" s="63">
        <v>907</v>
      </c>
      <c r="C33" s="63">
        <v>34</v>
      </c>
      <c r="D33" s="63">
        <v>4125</v>
      </c>
      <c r="E33" s="63">
        <v>606</v>
      </c>
      <c r="F33" s="63">
        <v>202</v>
      </c>
      <c r="G33" s="63">
        <v>404</v>
      </c>
      <c r="H33" s="63">
        <v>2198</v>
      </c>
    </row>
    <row r="34" spans="1:8" ht="9" customHeight="1">
      <c r="A34" s="29" t="s">
        <v>31</v>
      </c>
      <c r="B34" s="63">
        <v>1350</v>
      </c>
      <c r="C34" s="63">
        <v>79</v>
      </c>
      <c r="D34" s="63">
        <v>3406</v>
      </c>
      <c r="E34" s="63">
        <v>380</v>
      </c>
      <c r="F34" s="63">
        <v>153</v>
      </c>
      <c r="G34" s="63">
        <v>227</v>
      </c>
      <c r="H34" s="63">
        <v>1656</v>
      </c>
    </row>
    <row r="35" spans="1:8" ht="9" customHeight="1">
      <c r="A35" s="29" t="s">
        <v>32</v>
      </c>
      <c r="B35" s="63">
        <v>5148</v>
      </c>
      <c r="C35" s="63">
        <v>191</v>
      </c>
      <c r="D35" s="63">
        <v>12432</v>
      </c>
      <c r="E35" s="63">
        <v>840</v>
      </c>
      <c r="F35" s="63">
        <v>331</v>
      </c>
      <c r="G35" s="63">
        <v>509</v>
      </c>
      <c r="H35" s="63">
        <v>4319</v>
      </c>
    </row>
    <row r="36" spans="1:8" ht="9" customHeight="1">
      <c r="A36" s="29" t="s">
        <v>33</v>
      </c>
      <c r="B36" s="63">
        <v>2942</v>
      </c>
      <c r="C36" s="63">
        <v>94</v>
      </c>
      <c r="D36" s="63">
        <v>6605</v>
      </c>
      <c r="E36" s="63">
        <v>371</v>
      </c>
      <c r="F36" s="63">
        <v>115</v>
      </c>
      <c r="G36" s="63">
        <v>256</v>
      </c>
      <c r="H36" s="63">
        <v>2455</v>
      </c>
    </row>
    <row r="37" spans="1:8" ht="9" customHeight="1">
      <c r="A37" s="32"/>
      <c r="B37" s="33"/>
      <c r="C37" s="33"/>
      <c r="D37" s="33"/>
      <c r="E37" s="33"/>
      <c r="F37" s="33"/>
      <c r="G37" s="33"/>
      <c r="H37" s="33"/>
    </row>
    <row r="38" spans="1:8" ht="13.5" customHeight="1">
      <c r="A38" s="35"/>
      <c r="B38" s="36" t="s">
        <v>2</v>
      </c>
      <c r="C38" s="10"/>
      <c r="D38" s="10"/>
      <c r="E38" s="10"/>
      <c r="F38" s="10"/>
      <c r="G38" s="10"/>
      <c r="H38" s="37"/>
    </row>
    <row r="39" spans="1:8" ht="13.5" customHeight="1">
      <c r="A39" s="39"/>
      <c r="B39" s="40"/>
      <c r="C39" s="40" t="s">
        <v>14</v>
      </c>
      <c r="D39" s="40"/>
      <c r="E39" s="40" t="s">
        <v>16</v>
      </c>
      <c r="F39" s="40" t="s">
        <v>17</v>
      </c>
      <c r="G39" s="40" t="s">
        <v>18</v>
      </c>
      <c r="H39" s="41" t="s">
        <v>19</v>
      </c>
    </row>
    <row r="40" spans="1:8" ht="13.5" customHeight="1">
      <c r="A40" s="43"/>
      <c r="B40" s="44"/>
      <c r="C40" s="44"/>
      <c r="D40" s="44"/>
      <c r="E40" s="44"/>
      <c r="F40" s="44"/>
      <c r="G40" s="44"/>
      <c r="H40" s="45"/>
    </row>
    <row r="41" spans="1:8" ht="19.5" customHeight="1">
      <c r="A41" s="46" t="s">
        <v>7</v>
      </c>
      <c r="B41" s="20"/>
      <c r="C41" s="20"/>
      <c r="D41" s="20"/>
      <c r="E41" s="20"/>
      <c r="F41" s="20"/>
      <c r="G41" s="20"/>
      <c r="H41" s="47"/>
    </row>
    <row r="42" spans="1:8" ht="9" customHeight="1">
      <c r="A42" s="23" t="s">
        <v>8</v>
      </c>
      <c r="B42" s="61">
        <v>261</v>
      </c>
      <c r="C42" s="61">
        <v>1595</v>
      </c>
      <c r="D42" s="61">
        <v>1090</v>
      </c>
      <c r="E42" s="61">
        <v>609</v>
      </c>
      <c r="F42" s="61">
        <v>110</v>
      </c>
      <c r="G42" s="61">
        <v>276</v>
      </c>
      <c r="H42" s="61">
        <v>710</v>
      </c>
    </row>
    <row r="43" spans="1:8" ht="9" customHeight="1">
      <c r="A43" s="23" t="s">
        <v>9</v>
      </c>
      <c r="B43" s="61">
        <v>8</v>
      </c>
      <c r="C43" s="61">
        <v>24</v>
      </c>
      <c r="D43" s="61">
        <v>82</v>
      </c>
      <c r="E43" s="61">
        <v>39</v>
      </c>
      <c r="F43" s="61">
        <v>3</v>
      </c>
      <c r="G43" s="61">
        <v>12</v>
      </c>
      <c r="H43" s="61">
        <v>36</v>
      </c>
    </row>
    <row r="44" spans="1:8" ht="9" customHeight="1">
      <c r="A44" s="23" t="s">
        <v>10</v>
      </c>
      <c r="B44" s="61">
        <v>525</v>
      </c>
      <c r="C44" s="61">
        <v>1272</v>
      </c>
      <c r="D44" s="61">
        <v>2568</v>
      </c>
      <c r="E44" s="61">
        <v>1267</v>
      </c>
      <c r="F44" s="61">
        <v>194</v>
      </c>
      <c r="G44" s="61">
        <v>569</v>
      </c>
      <c r="H44" s="61">
        <v>1236</v>
      </c>
    </row>
    <row r="45" spans="1:8" ht="9" customHeight="1">
      <c r="A45" s="23" t="s">
        <v>11</v>
      </c>
      <c r="B45" s="61">
        <v>83</v>
      </c>
      <c r="C45" s="61">
        <v>27</v>
      </c>
      <c r="D45" s="61">
        <v>169</v>
      </c>
      <c r="E45" s="61">
        <v>105</v>
      </c>
      <c r="F45" s="61">
        <v>10</v>
      </c>
      <c r="G45" s="61">
        <v>38</v>
      </c>
      <c r="H45" s="61">
        <v>96</v>
      </c>
    </row>
    <row r="46" spans="1:8" ht="9" customHeight="1">
      <c r="A46" s="26" t="s">
        <v>5</v>
      </c>
      <c r="B46" s="64">
        <v>45</v>
      </c>
      <c r="C46" s="64">
        <v>6</v>
      </c>
      <c r="D46" s="64">
        <v>59</v>
      </c>
      <c r="E46" s="64">
        <v>43</v>
      </c>
      <c r="F46" s="64">
        <v>4</v>
      </c>
      <c r="G46" s="64">
        <v>19</v>
      </c>
      <c r="H46" s="64">
        <v>50</v>
      </c>
    </row>
    <row r="47" spans="1:8" ht="9" customHeight="1">
      <c r="A47" s="26" t="s">
        <v>6</v>
      </c>
      <c r="B47" s="64">
        <v>38</v>
      </c>
      <c r="C47" s="64">
        <v>21</v>
      </c>
      <c r="D47" s="64">
        <v>110</v>
      </c>
      <c r="E47" s="64">
        <v>62</v>
      </c>
      <c r="F47" s="64">
        <v>6</v>
      </c>
      <c r="G47" s="64">
        <v>19</v>
      </c>
      <c r="H47" s="64">
        <v>46</v>
      </c>
    </row>
    <row r="48" spans="1:8" ht="9" customHeight="1">
      <c r="A48" s="23" t="s">
        <v>12</v>
      </c>
      <c r="B48" s="61">
        <v>1136</v>
      </c>
      <c r="C48" s="61">
        <v>128</v>
      </c>
      <c r="D48" s="61">
        <v>961</v>
      </c>
      <c r="E48" s="61">
        <v>770</v>
      </c>
      <c r="F48" s="61">
        <v>51</v>
      </c>
      <c r="G48" s="61">
        <v>150</v>
      </c>
      <c r="H48" s="61">
        <v>460</v>
      </c>
    </row>
    <row r="49" spans="1:8" ht="9" customHeight="1">
      <c r="A49" s="23" t="s">
        <v>13</v>
      </c>
      <c r="B49" s="61" t="s">
        <v>38</v>
      </c>
      <c r="C49" s="61">
        <v>50</v>
      </c>
      <c r="D49" s="61">
        <v>195</v>
      </c>
      <c r="E49" s="61">
        <v>106</v>
      </c>
      <c r="F49" s="61">
        <v>22</v>
      </c>
      <c r="G49" s="61">
        <v>47</v>
      </c>
      <c r="H49" s="61">
        <v>205</v>
      </c>
    </row>
    <row r="50" spans="1:8" ht="9" customHeight="1">
      <c r="A50" s="23" t="s">
        <v>14</v>
      </c>
      <c r="B50" s="61">
        <v>85</v>
      </c>
      <c r="C50" s="61" t="s">
        <v>38</v>
      </c>
      <c r="D50" s="61">
        <v>440</v>
      </c>
      <c r="E50" s="61">
        <v>783</v>
      </c>
      <c r="F50" s="61">
        <v>50</v>
      </c>
      <c r="G50" s="61">
        <v>85</v>
      </c>
      <c r="H50" s="61">
        <v>329</v>
      </c>
    </row>
    <row r="51" spans="1:8" ht="9" customHeight="1">
      <c r="A51" s="23" t="s">
        <v>15</v>
      </c>
      <c r="B51" s="61">
        <v>174</v>
      </c>
      <c r="C51" s="61">
        <v>248</v>
      </c>
      <c r="D51" s="61" t="s">
        <v>38</v>
      </c>
      <c r="E51" s="61">
        <v>665</v>
      </c>
      <c r="F51" s="61">
        <v>115</v>
      </c>
      <c r="G51" s="61">
        <v>625</v>
      </c>
      <c r="H51" s="61">
        <v>521</v>
      </c>
    </row>
    <row r="52" spans="1:8" ht="9" customHeight="1">
      <c r="A52" s="23" t="s">
        <v>16</v>
      </c>
      <c r="B52" s="61">
        <v>107</v>
      </c>
      <c r="C52" s="61">
        <v>658</v>
      </c>
      <c r="D52" s="61">
        <v>752</v>
      </c>
      <c r="E52" s="61" t="s">
        <v>38</v>
      </c>
      <c r="F52" s="61">
        <v>365</v>
      </c>
      <c r="G52" s="61">
        <v>168</v>
      </c>
      <c r="H52" s="61">
        <v>931</v>
      </c>
    </row>
    <row r="53" spans="1:8" ht="9" customHeight="1">
      <c r="A53" s="23" t="s">
        <v>17</v>
      </c>
      <c r="B53" s="61">
        <v>36</v>
      </c>
      <c r="C53" s="61">
        <v>33</v>
      </c>
      <c r="D53" s="61">
        <v>166</v>
      </c>
      <c r="E53" s="61">
        <v>297</v>
      </c>
      <c r="F53" s="61" t="s">
        <v>38</v>
      </c>
      <c r="G53" s="61">
        <v>145</v>
      </c>
      <c r="H53" s="61">
        <v>563</v>
      </c>
    </row>
    <row r="54" spans="1:8" ht="9" customHeight="1">
      <c r="A54" s="23" t="s">
        <v>18</v>
      </c>
      <c r="B54" s="61">
        <v>62</v>
      </c>
      <c r="C54" s="61">
        <v>53</v>
      </c>
      <c r="D54" s="61">
        <v>641</v>
      </c>
      <c r="E54" s="61">
        <v>183</v>
      </c>
      <c r="F54" s="61">
        <v>161</v>
      </c>
      <c r="G54" s="61" t="s">
        <v>38</v>
      </c>
      <c r="H54" s="61">
        <v>345</v>
      </c>
    </row>
    <row r="55" spans="1:8" ht="9" customHeight="1">
      <c r="A55" s="23" t="s">
        <v>19</v>
      </c>
      <c r="B55" s="61">
        <v>401</v>
      </c>
      <c r="C55" s="61">
        <v>281</v>
      </c>
      <c r="D55" s="61">
        <v>1140</v>
      </c>
      <c r="E55" s="61">
        <v>1346</v>
      </c>
      <c r="F55" s="61">
        <v>841</v>
      </c>
      <c r="G55" s="61">
        <v>682</v>
      </c>
      <c r="H55" s="61" t="s">
        <v>38</v>
      </c>
    </row>
    <row r="56" spans="1:8" ht="9" customHeight="1">
      <c r="A56" s="23" t="s">
        <v>20</v>
      </c>
      <c r="B56" s="61">
        <v>60</v>
      </c>
      <c r="C56" s="61">
        <v>46</v>
      </c>
      <c r="D56" s="61">
        <v>443</v>
      </c>
      <c r="E56" s="61">
        <v>159</v>
      </c>
      <c r="F56" s="61">
        <v>65</v>
      </c>
      <c r="G56" s="61">
        <v>347</v>
      </c>
      <c r="H56" s="61">
        <v>719</v>
      </c>
    </row>
    <row r="57" spans="1:8" ht="9" customHeight="1">
      <c r="A57" s="23" t="s">
        <v>21</v>
      </c>
      <c r="B57" s="61">
        <v>12</v>
      </c>
      <c r="C57" s="61">
        <v>12</v>
      </c>
      <c r="D57" s="61">
        <v>171</v>
      </c>
      <c r="E57" s="61">
        <v>52</v>
      </c>
      <c r="F57" s="61">
        <v>21</v>
      </c>
      <c r="G57" s="61">
        <v>55</v>
      </c>
      <c r="H57" s="61">
        <v>191</v>
      </c>
    </row>
    <row r="58" spans="1:8" ht="9" customHeight="1">
      <c r="A58" s="23" t="s">
        <v>22</v>
      </c>
      <c r="B58" s="61">
        <v>858</v>
      </c>
      <c r="C58" s="61">
        <v>482</v>
      </c>
      <c r="D58" s="61">
        <v>5357</v>
      </c>
      <c r="E58" s="61">
        <v>2500</v>
      </c>
      <c r="F58" s="61">
        <v>645</v>
      </c>
      <c r="G58" s="61">
        <v>962</v>
      </c>
      <c r="H58" s="61">
        <v>3184</v>
      </c>
    </row>
    <row r="59" spans="1:8" ht="9" customHeight="1">
      <c r="A59" s="23" t="s">
        <v>23</v>
      </c>
      <c r="B59" s="61">
        <v>509</v>
      </c>
      <c r="C59" s="61">
        <v>262</v>
      </c>
      <c r="D59" s="61">
        <v>3380</v>
      </c>
      <c r="E59" s="61">
        <v>787</v>
      </c>
      <c r="F59" s="61">
        <v>199</v>
      </c>
      <c r="G59" s="61">
        <v>1027</v>
      </c>
      <c r="H59" s="61">
        <v>1142</v>
      </c>
    </row>
    <row r="60" spans="1:8" ht="9" customHeight="1">
      <c r="A60" s="23" t="s">
        <v>24</v>
      </c>
      <c r="B60" s="61">
        <v>44</v>
      </c>
      <c r="C60" s="61">
        <v>51</v>
      </c>
      <c r="D60" s="61">
        <v>425</v>
      </c>
      <c r="E60" s="61">
        <v>231</v>
      </c>
      <c r="F60" s="61">
        <v>35</v>
      </c>
      <c r="G60" s="61">
        <v>59</v>
      </c>
      <c r="H60" s="61">
        <v>219</v>
      </c>
    </row>
    <row r="61" spans="1:8" ht="9" customHeight="1">
      <c r="A61" s="23" t="s">
        <v>25</v>
      </c>
      <c r="B61" s="61">
        <v>158</v>
      </c>
      <c r="C61" s="61">
        <v>396</v>
      </c>
      <c r="D61" s="61">
        <v>1597</v>
      </c>
      <c r="E61" s="61">
        <v>870</v>
      </c>
      <c r="F61" s="61">
        <v>229</v>
      </c>
      <c r="G61" s="61">
        <v>161</v>
      </c>
      <c r="H61" s="61">
        <v>1223</v>
      </c>
    </row>
    <row r="62" spans="1:8" ht="9" customHeight="1">
      <c r="A62" s="23" t="s">
        <v>26</v>
      </c>
      <c r="B62" s="61">
        <v>570</v>
      </c>
      <c r="C62" s="61">
        <v>574</v>
      </c>
      <c r="D62" s="61">
        <v>2883</v>
      </c>
      <c r="E62" s="61">
        <v>1583</v>
      </c>
      <c r="F62" s="61">
        <v>243</v>
      </c>
      <c r="G62" s="61">
        <v>468</v>
      </c>
      <c r="H62" s="61">
        <v>1316</v>
      </c>
    </row>
    <row r="63" spans="1:8" ht="9" customHeight="1">
      <c r="A63" s="23" t="s">
        <v>27</v>
      </c>
      <c r="B63" s="61">
        <v>131</v>
      </c>
      <c r="C63" s="61">
        <v>246</v>
      </c>
      <c r="D63" s="61">
        <v>597</v>
      </c>
      <c r="E63" s="61">
        <v>441</v>
      </c>
      <c r="F63" s="61">
        <v>63</v>
      </c>
      <c r="G63" s="61">
        <v>75</v>
      </c>
      <c r="H63" s="61">
        <v>558</v>
      </c>
    </row>
    <row r="64" spans="1:8" ht="9" customHeight="1">
      <c r="A64" s="29" t="s">
        <v>28</v>
      </c>
      <c r="B64" s="63">
        <v>5220</v>
      </c>
      <c r="C64" s="63">
        <v>6438</v>
      </c>
      <c r="D64" s="63">
        <v>23057</v>
      </c>
      <c r="E64" s="63">
        <v>12793</v>
      </c>
      <c r="F64" s="63">
        <v>3422</v>
      </c>
      <c r="G64" s="63">
        <v>5951</v>
      </c>
      <c r="H64" s="63">
        <v>13984</v>
      </c>
    </row>
    <row r="65" spans="1:8" ht="9" customHeight="1">
      <c r="A65" s="29" t="s">
        <v>29</v>
      </c>
      <c r="B65" s="63">
        <v>879</v>
      </c>
      <c r="C65" s="63">
        <v>2891</v>
      </c>
      <c r="D65" s="63">
        <v>4180</v>
      </c>
      <c r="E65" s="63">
        <v>2698</v>
      </c>
      <c r="F65" s="63">
        <v>357</v>
      </c>
      <c r="G65" s="63">
        <v>942</v>
      </c>
      <c r="H65" s="63">
        <v>2311</v>
      </c>
    </row>
    <row r="66" spans="1:8" ht="9" customHeight="1">
      <c r="A66" s="29" t="s">
        <v>30</v>
      </c>
      <c r="B66" s="63">
        <v>1393</v>
      </c>
      <c r="C66" s="63">
        <v>453</v>
      </c>
      <c r="D66" s="63">
        <v>1325</v>
      </c>
      <c r="E66" s="63">
        <v>1646</v>
      </c>
      <c r="F66" s="63">
        <v>198</v>
      </c>
      <c r="G66" s="63">
        <v>860</v>
      </c>
      <c r="H66" s="63">
        <v>1282</v>
      </c>
    </row>
    <row r="67" spans="1:8" ht="9" customHeight="1">
      <c r="A67" s="29" t="s">
        <v>31</v>
      </c>
      <c r="B67" s="63">
        <v>606</v>
      </c>
      <c r="C67" s="63">
        <v>1025</v>
      </c>
      <c r="D67" s="63">
        <v>2699</v>
      </c>
      <c r="E67" s="63">
        <v>1826</v>
      </c>
      <c r="F67" s="63">
        <v>1367</v>
      </c>
      <c r="G67" s="63">
        <v>995</v>
      </c>
      <c r="H67" s="63">
        <v>1839</v>
      </c>
    </row>
    <row r="68" spans="1:8" ht="9" customHeight="1">
      <c r="A68" s="29" t="s">
        <v>32</v>
      </c>
      <c r="B68" s="63">
        <v>1641</v>
      </c>
      <c r="C68" s="63">
        <v>1249</v>
      </c>
      <c r="D68" s="63">
        <v>11373</v>
      </c>
      <c r="E68" s="63">
        <v>4599</v>
      </c>
      <c r="F68" s="63">
        <v>1194</v>
      </c>
      <c r="G68" s="63">
        <v>2611</v>
      </c>
      <c r="H68" s="63">
        <v>6678</v>
      </c>
    </row>
    <row r="69" spans="1:8" ht="9" customHeight="1">
      <c r="A69" s="29" t="s">
        <v>33</v>
      </c>
      <c r="B69" s="63">
        <v>701</v>
      </c>
      <c r="C69" s="63">
        <v>820</v>
      </c>
      <c r="D69" s="63">
        <v>3480</v>
      </c>
      <c r="E69" s="63">
        <v>2024</v>
      </c>
      <c r="F69" s="63">
        <v>306</v>
      </c>
      <c r="G69" s="63">
        <v>543</v>
      </c>
      <c r="H69" s="63">
        <v>1874</v>
      </c>
    </row>
    <row r="70" spans="1:8" ht="9" customHeight="1">
      <c r="A70" s="48"/>
      <c r="B70" s="49"/>
      <c r="C70" s="49"/>
      <c r="D70" s="49"/>
      <c r="E70" s="49"/>
      <c r="F70" s="49"/>
      <c r="G70" s="49"/>
      <c r="H70" s="49"/>
    </row>
    <row r="71" spans="1:8" ht="12" customHeight="1">
      <c r="A71" s="50"/>
      <c r="B71" s="51"/>
      <c r="C71" s="51"/>
      <c r="D71" s="51"/>
      <c r="E71" s="51"/>
      <c r="F71" s="51"/>
      <c r="G71" s="51"/>
      <c r="H71" s="51"/>
    </row>
    <row r="72" spans="1:7" ht="8.25" customHeight="1">
      <c r="A72" s="13"/>
      <c r="B72" s="53"/>
      <c r="C72" s="53"/>
      <c r="D72" s="53"/>
      <c r="E72" s="53"/>
      <c r="F72" s="53"/>
      <c r="G72" s="53"/>
    </row>
    <row r="73" spans="1:8" ht="8.25" customHeight="1">
      <c r="A73" s="54"/>
      <c r="B73" s="53"/>
      <c r="C73" s="53"/>
      <c r="D73" s="53"/>
      <c r="E73" s="53"/>
      <c r="F73" s="53"/>
      <c r="G73" s="53"/>
      <c r="H73" s="54"/>
    </row>
    <row r="74" spans="1:8" ht="8.25" customHeight="1">
      <c r="A74" s="54"/>
      <c r="B74" s="53"/>
      <c r="C74" s="53"/>
      <c r="D74" s="53"/>
      <c r="E74" s="53"/>
      <c r="F74" s="53"/>
      <c r="G74" s="53"/>
      <c r="H74" s="54"/>
    </row>
    <row r="75" spans="1:8" ht="8.25" customHeight="1">
      <c r="A75" s="54"/>
      <c r="B75" s="53"/>
      <c r="C75" s="53"/>
      <c r="D75" s="53"/>
      <c r="E75" s="53"/>
      <c r="F75" s="53"/>
      <c r="G75" s="53"/>
      <c r="H75" s="54"/>
    </row>
    <row r="76" spans="1:8" ht="8.25" customHeight="1">
      <c r="A76" s="54"/>
      <c r="B76" s="53"/>
      <c r="C76" s="53"/>
      <c r="D76" s="53"/>
      <c r="E76" s="53"/>
      <c r="F76" s="53"/>
      <c r="G76" s="53"/>
      <c r="H76" s="54"/>
    </row>
    <row r="77" spans="2:7" ht="8.25" customHeight="1">
      <c r="B77" s="53"/>
      <c r="C77" s="53"/>
      <c r="D77" s="53"/>
      <c r="E77" s="53"/>
      <c r="F77" s="53"/>
      <c r="G77" s="53"/>
    </row>
    <row r="78" spans="2:7" ht="11.25">
      <c r="B78" s="53"/>
      <c r="C78" s="53"/>
      <c r="D78" s="53"/>
      <c r="E78" s="53"/>
      <c r="F78" s="53"/>
      <c r="G78" s="53"/>
    </row>
    <row r="79" spans="2:7" ht="11.25">
      <c r="B79" s="53"/>
      <c r="C79" s="53"/>
      <c r="D79" s="53"/>
      <c r="E79" s="53"/>
      <c r="F79" s="53"/>
      <c r="G79" s="53"/>
    </row>
    <row r="80" spans="2:7" ht="11.25">
      <c r="B80" s="53"/>
      <c r="C80" s="53"/>
      <c r="D80" s="53"/>
      <c r="E80" s="53"/>
      <c r="F80" s="53"/>
      <c r="G80" s="53"/>
    </row>
    <row r="81" spans="2:7" ht="11.25">
      <c r="B81" s="53"/>
      <c r="C81" s="53"/>
      <c r="D81" s="53"/>
      <c r="E81" s="53"/>
      <c r="F81" s="53"/>
      <c r="G81" s="53"/>
    </row>
    <row r="82" spans="2:7" ht="11.25">
      <c r="B82" s="53"/>
      <c r="C82" s="53"/>
      <c r="D82" s="53"/>
      <c r="E82" s="53"/>
      <c r="F82" s="53"/>
      <c r="G82" s="53"/>
    </row>
    <row r="83" spans="2:7" ht="11.25">
      <c r="B83" s="53"/>
      <c r="C83" s="53"/>
      <c r="D83" s="53"/>
      <c r="E83" s="53"/>
      <c r="F83" s="53"/>
      <c r="G83" s="53"/>
    </row>
    <row r="84" spans="2:7" ht="11.25">
      <c r="B84" s="53"/>
      <c r="C84" s="53"/>
      <c r="D84" s="53"/>
      <c r="E84" s="53"/>
      <c r="F84" s="53"/>
      <c r="G84" s="53"/>
    </row>
    <row r="85" spans="2:7" ht="11.25">
      <c r="B85" s="53"/>
      <c r="C85" s="53"/>
      <c r="D85" s="53"/>
      <c r="E85" s="53"/>
      <c r="F85" s="53"/>
      <c r="G85" s="53"/>
    </row>
    <row r="86" spans="2:7" ht="11.25">
      <c r="B86" s="53"/>
      <c r="C86" s="53"/>
      <c r="D86" s="53"/>
      <c r="E86" s="53"/>
      <c r="F86" s="53"/>
      <c r="G86" s="53"/>
    </row>
    <row r="87" spans="2:7" ht="11.25">
      <c r="B87" s="53"/>
      <c r="C87" s="53"/>
      <c r="D87" s="53"/>
      <c r="E87" s="53"/>
      <c r="F87" s="53"/>
      <c r="G87" s="53"/>
    </row>
    <row r="88" spans="2:7" ht="11.25">
      <c r="B88" s="53"/>
      <c r="C88" s="53"/>
      <c r="D88" s="53"/>
      <c r="E88" s="53"/>
      <c r="F88" s="53"/>
      <c r="G88" s="53"/>
    </row>
    <row r="89" spans="2:7" ht="11.25">
      <c r="B89" s="53"/>
      <c r="C89" s="53"/>
      <c r="D89" s="53"/>
      <c r="E89" s="53"/>
      <c r="F89" s="53"/>
      <c r="G89" s="53"/>
    </row>
    <row r="90" spans="2:7" ht="11.25">
      <c r="B90" s="53"/>
      <c r="C90" s="53"/>
      <c r="D90" s="53"/>
      <c r="E90" s="53"/>
      <c r="F90" s="53"/>
      <c r="G90" s="53"/>
    </row>
    <row r="91" spans="2:7" ht="11.25">
      <c r="B91" s="53"/>
      <c r="C91" s="53"/>
      <c r="D91" s="53"/>
      <c r="E91" s="53"/>
      <c r="F91" s="53"/>
      <c r="G91" s="53"/>
    </row>
    <row r="92" spans="2:7" ht="11.25">
      <c r="B92" s="53"/>
      <c r="C92" s="53"/>
      <c r="D92" s="53"/>
      <c r="E92" s="53"/>
      <c r="F92" s="53"/>
      <c r="G92" s="53"/>
    </row>
    <row r="93" spans="2:7" ht="11.25">
      <c r="B93" s="53"/>
      <c r="C93" s="53"/>
      <c r="D93" s="53"/>
      <c r="E93" s="53"/>
      <c r="F93" s="53"/>
      <c r="G93" s="53"/>
    </row>
    <row r="94" spans="2:7" ht="11.25">
      <c r="B94" s="53"/>
      <c r="C94" s="53"/>
      <c r="D94" s="53"/>
      <c r="E94" s="53"/>
      <c r="F94" s="53"/>
      <c r="G94" s="53"/>
    </row>
    <row r="95" spans="2:7" ht="11.25">
      <c r="B95" s="53"/>
      <c r="C95" s="53"/>
      <c r="D95" s="53"/>
      <c r="E95" s="53"/>
      <c r="F95" s="53"/>
      <c r="G95" s="53"/>
    </row>
    <row r="96" spans="2:7" ht="11.25">
      <c r="B96" s="53"/>
      <c r="C96" s="53"/>
      <c r="D96" s="53"/>
      <c r="E96" s="53"/>
      <c r="F96" s="53"/>
      <c r="G96" s="53"/>
    </row>
    <row r="97" spans="2:7" ht="11.25">
      <c r="B97" s="53"/>
      <c r="C97" s="53"/>
      <c r="D97" s="53"/>
      <c r="E97" s="53"/>
      <c r="F97" s="53"/>
      <c r="G97" s="53"/>
    </row>
    <row r="98" spans="2:7" ht="11.25">
      <c r="B98" s="53"/>
      <c r="C98" s="53"/>
      <c r="D98" s="53"/>
      <c r="E98" s="53"/>
      <c r="F98" s="53"/>
      <c r="G98" s="53"/>
    </row>
    <row r="99" spans="2:7" ht="11.25">
      <c r="B99" s="53"/>
      <c r="C99" s="53"/>
      <c r="D99" s="53"/>
      <c r="E99" s="53"/>
      <c r="F99" s="53"/>
      <c r="G99" s="53"/>
    </row>
    <row r="100" spans="2:7" ht="11.25">
      <c r="B100" s="53"/>
      <c r="C100" s="53"/>
      <c r="D100" s="53"/>
      <c r="E100" s="53"/>
      <c r="F100" s="53"/>
      <c r="G100" s="53"/>
    </row>
    <row r="101" spans="2:7" ht="11.25">
      <c r="B101" s="53"/>
      <c r="C101" s="53"/>
      <c r="D101" s="53"/>
      <c r="E101" s="53"/>
      <c r="F101" s="53"/>
      <c r="G101" s="53"/>
    </row>
    <row r="102" spans="2:7" ht="11.25">
      <c r="B102" s="53"/>
      <c r="C102" s="53"/>
      <c r="D102" s="53"/>
      <c r="E102" s="53"/>
      <c r="F102" s="53"/>
      <c r="G102" s="53"/>
    </row>
    <row r="103" spans="2:7" ht="11.25">
      <c r="B103" s="53"/>
      <c r="C103" s="53"/>
      <c r="D103" s="53"/>
      <c r="E103" s="53"/>
      <c r="F103" s="53"/>
      <c r="G103" s="53"/>
    </row>
    <row r="104" spans="2:7" ht="11.25">
      <c r="B104" s="53"/>
      <c r="C104" s="53"/>
      <c r="D104" s="53"/>
      <c r="E104" s="53"/>
      <c r="F104" s="53"/>
      <c r="G104" s="53"/>
    </row>
    <row r="105" spans="2:7" ht="11.25">
      <c r="B105" s="53"/>
      <c r="C105" s="53"/>
      <c r="D105" s="53"/>
      <c r="E105" s="53"/>
      <c r="F105" s="53"/>
      <c r="G105" s="53"/>
    </row>
    <row r="106" spans="2:7" ht="11.25">
      <c r="B106" s="53"/>
      <c r="C106" s="53"/>
      <c r="D106" s="53"/>
      <c r="E106" s="53"/>
      <c r="F106" s="53"/>
      <c r="G106" s="53"/>
    </row>
    <row r="107" spans="2:7" ht="11.25">
      <c r="B107" s="53"/>
      <c r="C107" s="53"/>
      <c r="D107" s="53"/>
      <c r="E107" s="53"/>
      <c r="F107" s="53"/>
      <c r="G107" s="53"/>
    </row>
    <row r="108" spans="2:7" ht="11.25">
      <c r="B108" s="53"/>
      <c r="C108" s="53"/>
      <c r="D108" s="53"/>
      <c r="E108" s="53"/>
      <c r="F108" s="53"/>
      <c r="G108" s="53"/>
    </row>
    <row r="109" spans="2:7" ht="11.25">
      <c r="B109" s="53"/>
      <c r="C109" s="53"/>
      <c r="D109" s="53"/>
      <c r="E109" s="53"/>
      <c r="F109" s="53"/>
      <c r="G109" s="53"/>
    </row>
    <row r="110" spans="2:7" ht="11.25">
      <c r="B110" s="53"/>
      <c r="C110" s="53"/>
      <c r="D110" s="53"/>
      <c r="E110" s="53"/>
      <c r="F110" s="53"/>
      <c r="G110" s="53"/>
    </row>
    <row r="111" spans="2:7" ht="11.25">
      <c r="B111" s="53"/>
      <c r="C111" s="53"/>
      <c r="D111" s="53"/>
      <c r="E111" s="53"/>
      <c r="F111" s="53"/>
      <c r="G111" s="53"/>
    </row>
    <row r="112" spans="2:7" ht="11.25">
      <c r="B112" s="53"/>
      <c r="C112" s="53"/>
      <c r="D112" s="53"/>
      <c r="E112" s="53"/>
      <c r="F112" s="53"/>
      <c r="G112" s="53"/>
    </row>
    <row r="113" spans="2:7" ht="11.25">
      <c r="B113" s="53"/>
      <c r="C113" s="53"/>
      <c r="D113" s="53"/>
      <c r="E113" s="53"/>
      <c r="F113" s="53"/>
      <c r="G113" s="53"/>
    </row>
    <row r="114" spans="2:7" ht="11.25">
      <c r="B114" s="53"/>
      <c r="C114" s="53"/>
      <c r="D114" s="53"/>
      <c r="E114" s="53"/>
      <c r="F114" s="53"/>
      <c r="G114" s="53"/>
    </row>
    <row r="115" spans="2:7" ht="11.25">
      <c r="B115" s="53"/>
      <c r="C115" s="53"/>
      <c r="D115" s="53"/>
      <c r="E115" s="53"/>
      <c r="F115" s="53"/>
      <c r="G115" s="53"/>
    </row>
    <row r="116" spans="2:7" ht="11.25">
      <c r="B116" s="53"/>
      <c r="C116" s="53"/>
      <c r="D116" s="53"/>
      <c r="E116" s="53"/>
      <c r="F116" s="53"/>
      <c r="G116" s="53"/>
    </row>
    <row r="117" spans="2:7" ht="11.25">
      <c r="B117" s="53"/>
      <c r="C117" s="53"/>
      <c r="D117" s="53"/>
      <c r="E117" s="53"/>
      <c r="F117" s="53"/>
      <c r="G117" s="53"/>
    </row>
    <row r="118" spans="2:7" ht="11.25">
      <c r="B118" s="53"/>
      <c r="C118" s="53"/>
      <c r="D118" s="53"/>
      <c r="E118" s="53"/>
      <c r="F118" s="53"/>
      <c r="G118" s="53"/>
    </row>
    <row r="119" spans="2:7" ht="11.25">
      <c r="B119" s="53"/>
      <c r="C119" s="53"/>
      <c r="D119" s="53"/>
      <c r="E119" s="53"/>
      <c r="F119" s="53"/>
      <c r="G119" s="53"/>
    </row>
    <row r="120" spans="2:7" ht="11.25">
      <c r="B120" s="53"/>
      <c r="C120" s="53"/>
      <c r="D120" s="53"/>
      <c r="E120" s="53"/>
      <c r="F120" s="53"/>
      <c r="G120" s="53"/>
    </row>
    <row r="121" spans="2:7" ht="11.25">
      <c r="B121" s="53"/>
      <c r="C121" s="53"/>
      <c r="D121" s="53"/>
      <c r="E121" s="53"/>
      <c r="F121" s="53"/>
      <c r="G121" s="53"/>
    </row>
    <row r="122" spans="2:7" ht="11.25">
      <c r="B122" s="53"/>
      <c r="C122" s="53"/>
      <c r="D122" s="53"/>
      <c r="E122" s="53"/>
      <c r="F122" s="53"/>
      <c r="G122" s="53"/>
    </row>
    <row r="123" spans="2:7" ht="11.25">
      <c r="B123" s="53"/>
      <c r="C123" s="53"/>
      <c r="D123" s="53"/>
      <c r="E123" s="53"/>
      <c r="F123" s="53"/>
      <c r="G123" s="53"/>
    </row>
    <row r="124" spans="2:7" ht="11.25">
      <c r="B124" s="53"/>
      <c r="C124" s="53"/>
      <c r="D124" s="53"/>
      <c r="E124" s="53"/>
      <c r="F124" s="53"/>
      <c r="G124" s="53"/>
    </row>
    <row r="125" spans="2:7" ht="11.25">
      <c r="B125" s="53"/>
      <c r="C125" s="53"/>
      <c r="D125" s="53"/>
      <c r="E125" s="53"/>
      <c r="F125" s="53"/>
      <c r="G125" s="53"/>
    </row>
    <row r="126" spans="2:7" ht="11.25">
      <c r="B126" s="53"/>
      <c r="C126" s="53"/>
      <c r="D126" s="53"/>
      <c r="E126" s="53"/>
      <c r="F126" s="53"/>
      <c r="G126" s="53"/>
    </row>
    <row r="127" spans="2:7" ht="11.25">
      <c r="B127" s="53"/>
      <c r="C127" s="53"/>
      <c r="D127" s="53"/>
      <c r="E127" s="53"/>
      <c r="F127" s="53"/>
      <c r="G127" s="53"/>
    </row>
    <row r="128" spans="2:7" ht="11.25">
      <c r="B128" s="53"/>
      <c r="C128" s="53"/>
      <c r="D128" s="53"/>
      <c r="E128" s="53"/>
      <c r="F128" s="53"/>
      <c r="G128" s="53"/>
    </row>
    <row r="129" spans="2:7" ht="11.25">
      <c r="B129" s="53"/>
      <c r="C129" s="53"/>
      <c r="D129" s="53"/>
      <c r="E129" s="53"/>
      <c r="F129" s="53"/>
      <c r="G129" s="53"/>
    </row>
    <row r="130" spans="2:7" ht="11.25">
      <c r="B130" s="53"/>
      <c r="C130" s="53"/>
      <c r="D130" s="53"/>
      <c r="E130" s="53"/>
      <c r="F130" s="53"/>
      <c r="G130" s="53"/>
    </row>
    <row r="131" spans="2:7" ht="11.25">
      <c r="B131" s="53"/>
      <c r="C131" s="53"/>
      <c r="D131" s="53"/>
      <c r="E131" s="53"/>
      <c r="F131" s="53"/>
      <c r="G131" s="53"/>
    </row>
    <row r="132" spans="2:7" ht="11.25">
      <c r="B132" s="53"/>
      <c r="C132" s="53"/>
      <c r="D132" s="53"/>
      <c r="E132" s="53"/>
      <c r="F132" s="53"/>
      <c r="G132" s="53"/>
    </row>
    <row r="133" spans="2:7" ht="11.25">
      <c r="B133" s="53"/>
      <c r="C133" s="53"/>
      <c r="D133" s="53"/>
      <c r="E133" s="53"/>
      <c r="F133" s="53"/>
      <c r="G133" s="53"/>
    </row>
    <row r="134" spans="2:7" ht="11.25">
      <c r="B134" s="53"/>
      <c r="C134" s="53"/>
      <c r="D134" s="53"/>
      <c r="E134" s="53"/>
      <c r="F134" s="53"/>
      <c r="G134" s="53"/>
    </row>
    <row r="135" spans="2:7" ht="11.25">
      <c r="B135" s="53"/>
      <c r="C135" s="53"/>
      <c r="D135" s="53"/>
      <c r="E135" s="53"/>
      <c r="F135" s="53"/>
      <c r="G135" s="53"/>
    </row>
    <row r="136" spans="2:7" ht="11.25">
      <c r="B136" s="53"/>
      <c r="C136" s="53"/>
      <c r="D136" s="53"/>
      <c r="E136" s="53"/>
      <c r="F136" s="53"/>
      <c r="G136" s="53"/>
    </row>
    <row r="137" spans="2:7" ht="11.25">
      <c r="B137" s="53"/>
      <c r="C137" s="53"/>
      <c r="D137" s="53"/>
      <c r="E137" s="53"/>
      <c r="F137" s="53"/>
      <c r="G137" s="53"/>
    </row>
    <row r="138" spans="2:7" ht="11.25">
      <c r="B138" s="53"/>
      <c r="C138" s="53"/>
      <c r="D138" s="53"/>
      <c r="E138" s="53"/>
      <c r="F138" s="53"/>
      <c r="G138" s="53"/>
    </row>
    <row r="139" spans="2:7" ht="11.25">
      <c r="B139" s="53"/>
      <c r="C139" s="53"/>
      <c r="D139" s="53"/>
      <c r="E139" s="53"/>
      <c r="F139" s="53"/>
      <c r="G139" s="53"/>
    </row>
    <row r="140" spans="2:7" ht="11.25">
      <c r="B140" s="53"/>
      <c r="C140" s="53"/>
      <c r="D140" s="53"/>
      <c r="E140" s="53"/>
      <c r="F140" s="53"/>
      <c r="G140" s="53"/>
    </row>
    <row r="141" spans="2:7" ht="11.25">
      <c r="B141" s="53"/>
      <c r="C141" s="53"/>
      <c r="D141" s="53"/>
      <c r="E141" s="53"/>
      <c r="F141" s="53"/>
      <c r="G141" s="53"/>
    </row>
    <row r="142" spans="2:7" ht="11.25">
      <c r="B142" s="53"/>
      <c r="C142" s="53"/>
      <c r="D142" s="53"/>
      <c r="E142" s="53"/>
      <c r="F142" s="53"/>
      <c r="G142" s="53"/>
    </row>
    <row r="143" spans="2:7" ht="11.25">
      <c r="B143" s="53"/>
      <c r="C143" s="53"/>
      <c r="D143" s="53"/>
      <c r="E143" s="53"/>
      <c r="F143" s="53"/>
      <c r="G143" s="53"/>
    </row>
    <row r="144" spans="2:7" ht="11.25">
      <c r="B144" s="53"/>
      <c r="C144" s="53"/>
      <c r="D144" s="53"/>
      <c r="E144" s="53"/>
      <c r="F144" s="53"/>
      <c r="G144" s="53"/>
    </row>
    <row r="145" spans="2:7" ht="11.25">
      <c r="B145" s="53"/>
      <c r="C145" s="53"/>
      <c r="D145" s="53"/>
      <c r="E145" s="53"/>
      <c r="F145" s="53"/>
      <c r="G145" s="53"/>
    </row>
    <row r="146" spans="2:7" ht="11.25">
      <c r="B146" s="53"/>
      <c r="C146" s="53"/>
      <c r="D146" s="53"/>
      <c r="E146" s="53"/>
      <c r="F146" s="53"/>
      <c r="G146" s="53"/>
    </row>
    <row r="147" spans="2:7" ht="11.25">
      <c r="B147" s="53"/>
      <c r="C147" s="53"/>
      <c r="D147" s="53"/>
      <c r="E147" s="53"/>
      <c r="F147" s="53"/>
      <c r="G147" s="53"/>
    </row>
    <row r="148" spans="2:7" ht="11.25">
      <c r="B148" s="53"/>
      <c r="C148" s="53"/>
      <c r="D148" s="53"/>
      <c r="E148" s="53"/>
      <c r="F148" s="53"/>
      <c r="G148" s="53"/>
    </row>
    <row r="149" spans="2:7" ht="11.25">
      <c r="B149" s="53"/>
      <c r="C149" s="53"/>
      <c r="D149" s="53"/>
      <c r="E149" s="53"/>
      <c r="F149" s="53"/>
      <c r="G149" s="53"/>
    </row>
    <row r="150" spans="2:7" ht="11.25">
      <c r="B150" s="53"/>
      <c r="C150" s="53"/>
      <c r="D150" s="53"/>
      <c r="E150" s="53"/>
      <c r="F150" s="53"/>
      <c r="G150" s="53"/>
    </row>
    <row r="151" spans="2:7" ht="11.25">
      <c r="B151" s="53"/>
      <c r="C151" s="53"/>
      <c r="D151" s="53"/>
      <c r="E151" s="53"/>
      <c r="F151" s="53"/>
      <c r="G151" s="53"/>
    </row>
    <row r="152" spans="2:7" ht="11.25">
      <c r="B152" s="53"/>
      <c r="C152" s="53"/>
      <c r="D152" s="53"/>
      <c r="E152" s="53"/>
      <c r="F152" s="53"/>
      <c r="G152" s="53"/>
    </row>
    <row r="153" spans="2:7" ht="11.25">
      <c r="B153" s="53"/>
      <c r="C153" s="53"/>
      <c r="D153" s="53"/>
      <c r="E153" s="53"/>
      <c r="F153" s="53"/>
      <c r="G153" s="53"/>
    </row>
    <row r="154" spans="2:7" ht="11.25">
      <c r="B154" s="53"/>
      <c r="C154" s="53"/>
      <c r="D154" s="53"/>
      <c r="E154" s="53"/>
      <c r="F154" s="53"/>
      <c r="G154" s="53"/>
    </row>
    <row r="155" spans="2:7" ht="11.25">
      <c r="B155" s="53"/>
      <c r="C155" s="53"/>
      <c r="D155" s="53"/>
      <c r="E155" s="53"/>
      <c r="F155" s="53"/>
      <c r="G155" s="53"/>
    </row>
    <row r="156" spans="2:7" ht="11.25">
      <c r="B156" s="53"/>
      <c r="C156" s="53"/>
      <c r="D156" s="53"/>
      <c r="E156" s="53"/>
      <c r="F156" s="53"/>
      <c r="G156" s="53"/>
    </row>
    <row r="157" spans="2:7" ht="11.25">
      <c r="B157" s="53"/>
      <c r="C157" s="53"/>
      <c r="D157" s="53"/>
      <c r="E157" s="53"/>
      <c r="F157" s="53"/>
      <c r="G157" s="53"/>
    </row>
    <row r="158" spans="2:7" ht="11.25">
      <c r="B158" s="53"/>
      <c r="C158" s="53"/>
      <c r="D158" s="53"/>
      <c r="E158" s="53"/>
      <c r="F158" s="53"/>
      <c r="G158" s="53"/>
    </row>
    <row r="159" spans="2:7" ht="11.25">
      <c r="B159" s="53"/>
      <c r="C159" s="53"/>
      <c r="D159" s="53"/>
      <c r="E159" s="53"/>
      <c r="F159" s="53"/>
      <c r="G159" s="53"/>
    </row>
    <row r="160" spans="2:7" ht="11.25">
      <c r="B160" s="53"/>
      <c r="C160" s="53"/>
      <c r="D160" s="53"/>
      <c r="E160" s="53"/>
      <c r="F160" s="53"/>
      <c r="G160" s="53"/>
    </row>
    <row r="161" spans="2:7" ht="11.25">
      <c r="B161" s="53"/>
      <c r="C161" s="53"/>
      <c r="D161" s="53"/>
      <c r="E161" s="53"/>
      <c r="F161" s="53"/>
      <c r="G161" s="53"/>
    </row>
    <row r="162" spans="2:7" ht="11.25">
      <c r="B162" s="53"/>
      <c r="C162" s="53"/>
      <c r="D162" s="53"/>
      <c r="E162" s="53"/>
      <c r="F162" s="53"/>
      <c r="G162" s="53"/>
    </row>
    <row r="163" spans="2:7" ht="11.25">
      <c r="B163" s="53"/>
      <c r="C163" s="53"/>
      <c r="D163" s="53"/>
      <c r="E163" s="53"/>
      <c r="F163" s="53"/>
      <c r="G163" s="53"/>
    </row>
    <row r="164" spans="2:7" ht="11.25">
      <c r="B164" s="53"/>
      <c r="C164" s="53"/>
      <c r="D164" s="53"/>
      <c r="E164" s="53"/>
      <c r="F164" s="53"/>
      <c r="G164" s="53"/>
    </row>
    <row r="165" spans="2:7" ht="11.25">
      <c r="B165" s="53"/>
      <c r="C165" s="53"/>
      <c r="D165" s="53"/>
      <c r="E165" s="53"/>
      <c r="F165" s="53"/>
      <c r="G165" s="53"/>
    </row>
    <row r="166" spans="2:7" ht="11.25">
      <c r="B166" s="53"/>
      <c r="C166" s="53"/>
      <c r="D166" s="53"/>
      <c r="E166" s="53"/>
      <c r="F166" s="53"/>
      <c r="G166" s="53"/>
    </row>
    <row r="167" spans="2:7" ht="11.25">
      <c r="B167" s="53"/>
      <c r="C167" s="53"/>
      <c r="D167" s="53"/>
      <c r="E167" s="53"/>
      <c r="F167" s="53"/>
      <c r="G167" s="53"/>
    </row>
    <row r="168" spans="2:7" ht="11.25">
      <c r="B168" s="53"/>
      <c r="C168" s="53"/>
      <c r="D168" s="53"/>
      <c r="E168" s="53"/>
      <c r="F168" s="53"/>
      <c r="G168" s="53"/>
    </row>
    <row r="169" spans="2:7" ht="11.25">
      <c r="B169" s="53"/>
      <c r="C169" s="53"/>
      <c r="D169" s="53"/>
      <c r="E169" s="53"/>
      <c r="F169" s="53"/>
      <c r="G169" s="53"/>
    </row>
    <row r="170" spans="2:7" ht="11.25">
      <c r="B170" s="53"/>
      <c r="C170" s="53"/>
      <c r="D170" s="53"/>
      <c r="E170" s="53"/>
      <c r="F170" s="53"/>
      <c r="G170" s="53"/>
    </row>
    <row r="171" spans="2:7" ht="11.25">
      <c r="B171" s="53"/>
      <c r="C171" s="53"/>
      <c r="D171" s="53"/>
      <c r="E171" s="53"/>
      <c r="F171" s="53"/>
      <c r="G171" s="53"/>
    </row>
    <row r="172" spans="2:7" ht="11.25">
      <c r="B172" s="53"/>
      <c r="C172" s="53"/>
      <c r="D172" s="53"/>
      <c r="E172" s="53"/>
      <c r="F172" s="53"/>
      <c r="G172" s="53"/>
    </row>
    <row r="173" spans="2:7" ht="11.25">
      <c r="B173" s="53"/>
      <c r="C173" s="53"/>
      <c r="D173" s="53"/>
      <c r="E173" s="53"/>
      <c r="F173" s="53"/>
      <c r="G173" s="53"/>
    </row>
    <row r="174" spans="2:7" ht="11.25">
      <c r="B174" s="53"/>
      <c r="C174" s="53"/>
      <c r="D174" s="53"/>
      <c r="E174" s="53"/>
      <c r="F174" s="53"/>
      <c r="G174" s="53"/>
    </row>
    <row r="175" spans="2:7" ht="11.25">
      <c r="B175" s="53"/>
      <c r="C175" s="53"/>
      <c r="D175" s="53"/>
      <c r="E175" s="53"/>
      <c r="F175" s="53"/>
      <c r="G175" s="53"/>
    </row>
    <row r="176" spans="2:7" ht="11.25">
      <c r="B176" s="53"/>
      <c r="C176" s="53"/>
      <c r="D176" s="53"/>
      <c r="E176" s="53"/>
      <c r="F176" s="53"/>
      <c r="G176" s="53"/>
    </row>
    <row r="177" spans="2:7" ht="11.25">
      <c r="B177" s="53"/>
      <c r="C177" s="53"/>
      <c r="D177" s="53"/>
      <c r="E177" s="53"/>
      <c r="F177" s="53"/>
      <c r="G177" s="53"/>
    </row>
    <row r="178" spans="2:7" ht="11.25">
      <c r="B178" s="53"/>
      <c r="C178" s="53"/>
      <c r="D178" s="53"/>
      <c r="E178" s="53"/>
      <c r="F178" s="53"/>
      <c r="G178" s="53"/>
    </row>
    <row r="179" spans="2:7" ht="11.25">
      <c r="B179" s="53"/>
      <c r="C179" s="53"/>
      <c r="D179" s="53"/>
      <c r="E179" s="53"/>
      <c r="F179" s="53"/>
      <c r="G179" s="53"/>
    </row>
    <row r="180" spans="2:7" ht="11.25">
      <c r="B180" s="53"/>
      <c r="C180" s="53"/>
      <c r="D180" s="53"/>
      <c r="E180" s="53"/>
      <c r="F180" s="53"/>
      <c r="G180" s="53"/>
    </row>
    <row r="181" spans="2:7" ht="11.25">
      <c r="B181" s="53"/>
      <c r="C181" s="53"/>
      <c r="D181" s="53"/>
      <c r="E181" s="53"/>
      <c r="F181" s="53"/>
      <c r="G181" s="53"/>
    </row>
    <row r="182" spans="2:7" ht="11.25">
      <c r="B182" s="53"/>
      <c r="C182" s="53"/>
      <c r="D182" s="53"/>
      <c r="E182" s="53"/>
      <c r="F182" s="53"/>
      <c r="G182" s="53"/>
    </row>
    <row r="183" spans="2:7" ht="11.25">
      <c r="B183" s="53"/>
      <c r="C183" s="53"/>
      <c r="D183" s="53"/>
      <c r="E183" s="53"/>
      <c r="F183" s="53"/>
      <c r="G183" s="53"/>
    </row>
    <row r="184" spans="2:7" ht="11.25">
      <c r="B184" s="53"/>
      <c r="C184" s="53"/>
      <c r="D184" s="53"/>
      <c r="E184" s="53"/>
      <c r="F184" s="53"/>
      <c r="G184" s="53"/>
    </row>
    <row r="185" spans="2:7" ht="11.25">
      <c r="B185" s="53"/>
      <c r="C185" s="53"/>
      <c r="D185" s="53"/>
      <c r="E185" s="53"/>
      <c r="F185" s="53"/>
      <c r="G185" s="53"/>
    </row>
    <row r="186" spans="2:7" ht="11.25">
      <c r="B186" s="53"/>
      <c r="C186" s="53"/>
      <c r="D186" s="53"/>
      <c r="E186" s="53"/>
      <c r="F186" s="53"/>
      <c r="G186" s="53"/>
    </row>
    <row r="187" spans="2:7" ht="11.25">
      <c r="B187" s="53"/>
      <c r="C187" s="53"/>
      <c r="D187" s="53"/>
      <c r="E187" s="53"/>
      <c r="F187" s="53"/>
      <c r="G187" s="53"/>
    </row>
    <row r="188" spans="2:7" ht="11.25">
      <c r="B188" s="53"/>
      <c r="C188" s="53"/>
      <c r="D188" s="53"/>
      <c r="E188" s="53"/>
      <c r="F188" s="53"/>
      <c r="G188" s="53"/>
    </row>
    <row r="189" spans="2:7" ht="11.25">
      <c r="B189" s="53"/>
      <c r="C189" s="53"/>
      <c r="D189" s="53"/>
      <c r="E189" s="53"/>
      <c r="F189" s="53"/>
      <c r="G189" s="53"/>
    </row>
    <row r="190" spans="2:7" ht="11.25">
      <c r="B190" s="53"/>
      <c r="C190" s="53"/>
      <c r="D190" s="53"/>
      <c r="E190" s="53"/>
      <c r="F190" s="53"/>
      <c r="G190" s="53"/>
    </row>
    <row r="191" spans="2:7" ht="11.25">
      <c r="B191" s="53"/>
      <c r="C191" s="53"/>
      <c r="D191" s="53"/>
      <c r="E191" s="53"/>
      <c r="F191" s="53"/>
      <c r="G191" s="53"/>
    </row>
    <row r="192" spans="2:7" ht="11.25">
      <c r="B192" s="53"/>
      <c r="C192" s="53"/>
      <c r="D192" s="53"/>
      <c r="E192" s="53"/>
      <c r="F192" s="53"/>
      <c r="G192" s="53"/>
    </row>
    <row r="193" spans="2:7" ht="11.25">
      <c r="B193" s="53"/>
      <c r="C193" s="53"/>
      <c r="D193" s="53"/>
      <c r="E193" s="53"/>
      <c r="F193" s="53"/>
      <c r="G193" s="53"/>
    </row>
    <row r="194" spans="2:7" ht="11.25">
      <c r="B194" s="53"/>
      <c r="C194" s="53"/>
      <c r="D194" s="53"/>
      <c r="E194" s="53"/>
      <c r="F194" s="53"/>
      <c r="G194" s="53"/>
    </row>
    <row r="195" spans="2:7" ht="11.25">
      <c r="B195" s="53"/>
      <c r="C195" s="53"/>
      <c r="D195" s="53"/>
      <c r="E195" s="53"/>
      <c r="F195" s="53"/>
      <c r="G195" s="53"/>
    </row>
    <row r="196" spans="2:7" ht="11.25">
      <c r="B196" s="53"/>
      <c r="C196" s="53"/>
      <c r="D196" s="53"/>
      <c r="E196" s="53"/>
      <c r="F196" s="53"/>
      <c r="G196" s="53"/>
    </row>
    <row r="197" spans="2:7" ht="11.25">
      <c r="B197" s="53"/>
      <c r="C197" s="53"/>
      <c r="D197" s="53"/>
      <c r="E197" s="53"/>
      <c r="F197" s="53"/>
      <c r="G197" s="53"/>
    </row>
    <row r="198" spans="2:7" ht="11.25">
      <c r="B198" s="53"/>
      <c r="C198" s="53"/>
      <c r="D198" s="53"/>
      <c r="E198" s="53"/>
      <c r="F198" s="53"/>
      <c r="G198" s="53"/>
    </row>
    <row r="199" spans="2:7" ht="11.25">
      <c r="B199" s="53"/>
      <c r="C199" s="53"/>
      <c r="D199" s="53"/>
      <c r="E199" s="53"/>
      <c r="F199" s="53"/>
      <c r="G199" s="53"/>
    </row>
    <row r="200" spans="2:7" ht="11.25">
      <c r="B200" s="53"/>
      <c r="C200" s="53"/>
      <c r="D200" s="53"/>
      <c r="E200" s="53"/>
      <c r="F200" s="53"/>
      <c r="G200" s="53"/>
    </row>
    <row r="201" spans="2:7" ht="11.25">
      <c r="B201" s="53"/>
      <c r="C201" s="53"/>
      <c r="D201" s="53"/>
      <c r="E201" s="53"/>
      <c r="F201" s="53"/>
      <c r="G201" s="53"/>
    </row>
    <row r="202" spans="2:7" ht="11.25">
      <c r="B202" s="53"/>
      <c r="C202" s="53"/>
      <c r="D202" s="53"/>
      <c r="E202" s="53"/>
      <c r="F202" s="53"/>
      <c r="G202" s="53"/>
    </row>
    <row r="203" spans="2:7" ht="11.25">
      <c r="B203" s="53"/>
      <c r="C203" s="53"/>
      <c r="D203" s="53"/>
      <c r="E203" s="53"/>
      <c r="F203" s="53"/>
      <c r="G203" s="53"/>
    </row>
    <row r="204" spans="2:7" ht="11.25">
      <c r="B204" s="53"/>
      <c r="C204" s="53"/>
      <c r="D204" s="53"/>
      <c r="E204" s="53"/>
      <c r="F204" s="53"/>
      <c r="G204" s="53"/>
    </row>
    <row r="205" spans="2:7" ht="11.25">
      <c r="B205" s="53"/>
      <c r="C205" s="53"/>
      <c r="D205" s="53"/>
      <c r="E205" s="53"/>
      <c r="F205" s="53"/>
      <c r="G205" s="53"/>
    </row>
    <row r="206" spans="2:7" ht="11.25">
      <c r="B206" s="53"/>
      <c r="C206" s="53"/>
      <c r="D206" s="53"/>
      <c r="E206" s="53"/>
      <c r="F206" s="53"/>
      <c r="G206" s="53"/>
    </row>
    <row r="207" spans="2:7" ht="11.25">
      <c r="B207" s="53"/>
      <c r="C207" s="53"/>
      <c r="D207" s="53"/>
      <c r="E207" s="53"/>
      <c r="F207" s="53"/>
      <c r="G207" s="53"/>
    </row>
    <row r="208" spans="2:7" ht="11.25">
      <c r="B208" s="53"/>
      <c r="C208" s="53"/>
      <c r="D208" s="53"/>
      <c r="E208" s="53"/>
      <c r="F208" s="53"/>
      <c r="G208" s="53"/>
    </row>
    <row r="209" spans="2:7" ht="11.25">
      <c r="B209" s="53"/>
      <c r="C209" s="53"/>
      <c r="D209" s="53"/>
      <c r="E209" s="53"/>
      <c r="F209" s="53"/>
      <c r="G209" s="53"/>
    </row>
    <row r="210" spans="2:7" ht="11.25">
      <c r="B210" s="53"/>
      <c r="C210" s="53"/>
      <c r="D210" s="53"/>
      <c r="E210" s="53"/>
      <c r="F210" s="53"/>
      <c r="G210" s="53"/>
    </row>
    <row r="211" spans="2:7" ht="11.25">
      <c r="B211" s="53"/>
      <c r="C211" s="53"/>
      <c r="D211" s="53"/>
      <c r="E211" s="53"/>
      <c r="F211" s="53"/>
      <c r="G211" s="53"/>
    </row>
    <row r="212" spans="2:7" ht="11.25">
      <c r="B212" s="53"/>
      <c r="C212" s="53"/>
      <c r="D212" s="53"/>
      <c r="E212" s="53"/>
      <c r="F212" s="53"/>
      <c r="G212" s="53"/>
    </row>
    <row r="213" spans="2:7" ht="11.25">
      <c r="B213" s="53"/>
      <c r="C213" s="53"/>
      <c r="D213" s="53"/>
      <c r="E213" s="53"/>
      <c r="F213" s="53"/>
      <c r="G213" s="53"/>
    </row>
    <row r="214" spans="2:7" ht="11.25">
      <c r="B214" s="53"/>
      <c r="C214" s="53"/>
      <c r="D214" s="53"/>
      <c r="E214" s="53"/>
      <c r="F214" s="53"/>
      <c r="G214" s="53"/>
    </row>
    <row r="215" spans="2:7" ht="11.25">
      <c r="B215" s="53"/>
      <c r="C215" s="53"/>
      <c r="D215" s="53"/>
      <c r="E215" s="53"/>
      <c r="F215" s="53"/>
      <c r="G215" s="53"/>
    </row>
    <row r="216" spans="2:7" ht="11.25">
      <c r="B216" s="53"/>
      <c r="C216" s="53"/>
      <c r="D216" s="53"/>
      <c r="E216" s="53"/>
      <c r="F216" s="53"/>
      <c r="G216" s="53"/>
    </row>
    <row r="217" spans="2:7" ht="11.25">
      <c r="B217" s="53"/>
      <c r="C217" s="53"/>
      <c r="D217" s="53"/>
      <c r="E217" s="53"/>
      <c r="F217" s="53"/>
      <c r="G217" s="53"/>
    </row>
    <row r="218" spans="2:7" ht="11.25">
      <c r="B218" s="53"/>
      <c r="C218" s="53"/>
      <c r="D218" s="53"/>
      <c r="E218" s="53"/>
      <c r="F218" s="53"/>
      <c r="G218" s="53"/>
    </row>
    <row r="219" spans="2:7" ht="11.25">
      <c r="B219" s="53"/>
      <c r="C219" s="53"/>
      <c r="D219" s="53"/>
      <c r="E219" s="53"/>
      <c r="F219" s="53"/>
      <c r="G219" s="53"/>
    </row>
    <row r="220" spans="2:7" ht="11.25">
      <c r="B220" s="53"/>
      <c r="C220" s="53"/>
      <c r="D220" s="53"/>
      <c r="E220" s="53"/>
      <c r="F220" s="53"/>
      <c r="G220" s="53"/>
    </row>
    <row r="221" spans="2:7" ht="11.25">
      <c r="B221" s="53"/>
      <c r="C221" s="53"/>
      <c r="D221" s="53"/>
      <c r="E221" s="53"/>
      <c r="F221" s="53"/>
      <c r="G221" s="53"/>
    </row>
    <row r="222" spans="2:7" ht="11.25">
      <c r="B222" s="53"/>
      <c r="C222" s="53"/>
      <c r="D222" s="53"/>
      <c r="E222" s="53"/>
      <c r="F222" s="53"/>
      <c r="G222" s="53"/>
    </row>
    <row r="223" spans="2:7" ht="11.25">
      <c r="B223" s="53"/>
      <c r="C223" s="53"/>
      <c r="D223" s="53"/>
      <c r="E223" s="53"/>
      <c r="F223" s="53"/>
      <c r="G223" s="53"/>
    </row>
    <row r="224" spans="2:7" ht="11.25">
      <c r="B224" s="53"/>
      <c r="C224" s="53"/>
      <c r="D224" s="53"/>
      <c r="E224" s="53"/>
      <c r="F224" s="53"/>
      <c r="G224" s="53"/>
    </row>
    <row r="225" spans="2:7" ht="11.25">
      <c r="B225" s="53"/>
      <c r="C225" s="53"/>
      <c r="D225" s="53"/>
      <c r="E225" s="53"/>
      <c r="F225" s="53"/>
      <c r="G225" s="53"/>
    </row>
    <row r="226" spans="2:7" ht="11.25">
      <c r="B226" s="53"/>
      <c r="C226" s="53"/>
      <c r="D226" s="53"/>
      <c r="E226" s="53"/>
      <c r="F226" s="53"/>
      <c r="G226" s="53"/>
    </row>
    <row r="227" spans="2:7" ht="11.25">
      <c r="B227" s="53"/>
      <c r="C227" s="53"/>
      <c r="D227" s="53"/>
      <c r="E227" s="53"/>
      <c r="F227" s="53"/>
      <c r="G227" s="53"/>
    </row>
    <row r="228" spans="2:7" ht="11.25">
      <c r="B228" s="53"/>
      <c r="C228" s="53"/>
      <c r="D228" s="53"/>
      <c r="E228" s="53"/>
      <c r="F228" s="53"/>
      <c r="G228" s="53"/>
    </row>
    <row r="229" spans="2:7" ht="11.25">
      <c r="B229" s="53"/>
      <c r="C229" s="53"/>
      <c r="D229" s="53"/>
      <c r="E229" s="53"/>
      <c r="F229" s="53"/>
      <c r="G229" s="53"/>
    </row>
    <row r="230" spans="2:7" ht="11.25">
      <c r="B230" s="53"/>
      <c r="C230" s="53"/>
      <c r="D230" s="53"/>
      <c r="E230" s="53"/>
      <c r="F230" s="53"/>
      <c r="G230" s="53"/>
    </row>
    <row r="231" spans="2:7" ht="11.25">
      <c r="B231" s="53"/>
      <c r="C231" s="53"/>
      <c r="D231" s="53"/>
      <c r="E231" s="53"/>
      <c r="F231" s="53"/>
      <c r="G231" s="53"/>
    </row>
    <row r="232" spans="2:7" ht="11.25">
      <c r="B232" s="53"/>
      <c r="C232" s="53"/>
      <c r="D232" s="53"/>
      <c r="E232" s="53"/>
      <c r="F232" s="53"/>
      <c r="G232" s="53"/>
    </row>
    <row r="233" spans="2:7" ht="11.25">
      <c r="B233" s="53"/>
      <c r="C233" s="53"/>
      <c r="D233" s="53"/>
      <c r="E233" s="53"/>
      <c r="F233" s="53"/>
      <c r="G233" s="53"/>
    </row>
    <row r="234" spans="2:7" ht="11.25">
      <c r="B234" s="53"/>
      <c r="C234" s="53"/>
      <c r="D234" s="53"/>
      <c r="E234" s="53"/>
      <c r="F234" s="53"/>
      <c r="G234" s="53"/>
    </row>
    <row r="235" spans="2:7" ht="11.25">
      <c r="B235" s="53"/>
      <c r="C235" s="53"/>
      <c r="D235" s="53"/>
      <c r="E235" s="53"/>
      <c r="F235" s="53"/>
      <c r="G235" s="53"/>
    </row>
    <row r="236" spans="2:7" ht="11.25">
      <c r="B236" s="53"/>
      <c r="C236" s="53"/>
      <c r="D236" s="53"/>
      <c r="E236" s="53"/>
      <c r="F236" s="53"/>
      <c r="G236" s="53"/>
    </row>
    <row r="237" spans="2:7" ht="11.25">
      <c r="B237" s="53"/>
      <c r="C237" s="53"/>
      <c r="D237" s="53"/>
      <c r="E237" s="53"/>
      <c r="F237" s="53"/>
      <c r="G237" s="53"/>
    </row>
    <row r="238" spans="2:7" ht="11.25">
      <c r="B238" s="53"/>
      <c r="C238" s="53"/>
      <c r="D238" s="53"/>
      <c r="E238" s="53"/>
      <c r="F238" s="53"/>
      <c r="G238" s="53"/>
    </row>
    <row r="239" spans="2:7" ht="11.25">
      <c r="B239" s="53"/>
      <c r="C239" s="53"/>
      <c r="D239" s="53"/>
      <c r="E239" s="53"/>
      <c r="F239" s="53"/>
      <c r="G239" s="53"/>
    </row>
    <row r="240" spans="2:7" ht="11.25">
      <c r="B240" s="53"/>
      <c r="C240" s="53"/>
      <c r="D240" s="53"/>
      <c r="E240" s="53"/>
      <c r="F240" s="53"/>
      <c r="G240" s="53"/>
    </row>
    <row r="241" spans="2:7" ht="11.25">
      <c r="B241" s="53"/>
      <c r="C241" s="53"/>
      <c r="D241" s="53"/>
      <c r="E241" s="53"/>
      <c r="F241" s="53"/>
      <c r="G241" s="53"/>
    </row>
    <row r="242" spans="2:7" ht="11.25">
      <c r="B242" s="53"/>
      <c r="C242" s="53"/>
      <c r="D242" s="53"/>
      <c r="E242" s="53"/>
      <c r="F242" s="53"/>
      <c r="G242" s="53"/>
    </row>
    <row r="243" spans="2:7" ht="11.25">
      <c r="B243" s="53"/>
      <c r="C243" s="53"/>
      <c r="D243" s="53"/>
      <c r="E243" s="53"/>
      <c r="F243" s="53"/>
      <c r="G243" s="53"/>
    </row>
    <row r="244" spans="2:7" ht="11.25">
      <c r="B244" s="53"/>
      <c r="C244" s="53"/>
      <c r="D244" s="53"/>
      <c r="E244" s="53"/>
      <c r="F244" s="53"/>
      <c r="G244" s="53"/>
    </row>
    <row r="245" spans="2:7" ht="11.25">
      <c r="B245" s="53"/>
      <c r="C245" s="53"/>
      <c r="D245" s="53"/>
      <c r="E245" s="53"/>
      <c r="F245" s="53"/>
      <c r="G245" s="53"/>
    </row>
    <row r="246" spans="2:7" ht="11.25">
      <c r="B246" s="53"/>
      <c r="C246" s="53"/>
      <c r="D246" s="53"/>
      <c r="E246" s="53"/>
      <c r="F246" s="53"/>
      <c r="G246" s="53"/>
    </row>
    <row r="247" spans="2:7" ht="11.25">
      <c r="B247" s="53"/>
      <c r="C247" s="53"/>
      <c r="D247" s="53"/>
      <c r="E247" s="53"/>
      <c r="F247" s="53"/>
      <c r="G247" s="53"/>
    </row>
    <row r="248" spans="2:7" ht="11.25">
      <c r="B248" s="53"/>
      <c r="C248" s="53"/>
      <c r="D248" s="53"/>
      <c r="E248" s="53"/>
      <c r="F248" s="53"/>
      <c r="G248" s="53"/>
    </row>
    <row r="249" spans="2:7" ht="11.25">
      <c r="B249" s="53"/>
      <c r="C249" s="53"/>
      <c r="D249" s="53"/>
      <c r="E249" s="53"/>
      <c r="F249" s="53"/>
      <c r="G249" s="53"/>
    </row>
    <row r="250" spans="2:7" ht="11.25">
      <c r="B250" s="53"/>
      <c r="C250" s="53"/>
      <c r="D250" s="53"/>
      <c r="E250" s="53"/>
      <c r="F250" s="53"/>
      <c r="G250" s="53"/>
    </row>
    <row r="251" spans="2:7" ht="11.25">
      <c r="B251" s="53"/>
      <c r="C251" s="53"/>
      <c r="D251" s="53"/>
      <c r="E251" s="53"/>
      <c r="F251" s="53"/>
      <c r="G251" s="53"/>
    </row>
    <row r="252" spans="2:7" ht="11.25">
      <c r="B252" s="53"/>
      <c r="C252" s="53"/>
      <c r="D252" s="53"/>
      <c r="E252" s="53"/>
      <c r="F252" s="53"/>
      <c r="G252" s="53"/>
    </row>
    <row r="253" spans="2:7" ht="11.25">
      <c r="B253" s="53"/>
      <c r="C253" s="53"/>
      <c r="D253" s="53"/>
      <c r="E253" s="53"/>
      <c r="F253" s="53"/>
      <c r="G253" s="53"/>
    </row>
    <row r="254" spans="2:7" ht="11.25">
      <c r="B254" s="53"/>
      <c r="C254" s="53"/>
      <c r="D254" s="53"/>
      <c r="E254" s="53"/>
      <c r="F254" s="53"/>
      <c r="G254" s="53"/>
    </row>
    <row r="255" spans="2:7" ht="11.25">
      <c r="B255" s="53"/>
      <c r="C255" s="53"/>
      <c r="D255" s="53"/>
      <c r="E255" s="53"/>
      <c r="F255" s="53"/>
      <c r="G255" s="53"/>
    </row>
    <row r="256" spans="2:7" ht="11.25">
      <c r="B256" s="53"/>
      <c r="C256" s="53"/>
      <c r="D256" s="53"/>
      <c r="E256" s="53"/>
      <c r="F256" s="53"/>
      <c r="G256" s="53"/>
    </row>
    <row r="257" spans="2:7" ht="11.25">
      <c r="B257" s="53"/>
      <c r="C257" s="53"/>
      <c r="D257" s="53"/>
      <c r="E257" s="53"/>
      <c r="F257" s="53"/>
      <c r="G257" s="53"/>
    </row>
    <row r="258" spans="2:7" ht="11.25">
      <c r="B258" s="53"/>
      <c r="C258" s="53"/>
      <c r="D258" s="53"/>
      <c r="E258" s="53"/>
      <c r="F258" s="53"/>
      <c r="G258" s="53"/>
    </row>
    <row r="259" spans="2:7" ht="11.25">
      <c r="B259" s="53"/>
      <c r="C259" s="53"/>
      <c r="D259" s="53"/>
      <c r="E259" s="53"/>
      <c r="F259" s="53"/>
      <c r="G259" s="53"/>
    </row>
    <row r="260" spans="2:7" ht="11.25">
      <c r="B260" s="53"/>
      <c r="C260" s="53"/>
      <c r="D260" s="53"/>
      <c r="E260" s="53"/>
      <c r="F260" s="53"/>
      <c r="G260" s="53"/>
    </row>
    <row r="261" spans="2:7" ht="11.25">
      <c r="B261" s="53"/>
      <c r="C261" s="53"/>
      <c r="D261" s="53"/>
      <c r="E261" s="53"/>
      <c r="F261" s="53"/>
      <c r="G261" s="53"/>
    </row>
    <row r="262" spans="2:7" ht="11.25">
      <c r="B262" s="53"/>
      <c r="C262" s="53"/>
      <c r="D262" s="53"/>
      <c r="E262" s="53"/>
      <c r="F262" s="53"/>
      <c r="G262" s="53"/>
    </row>
    <row r="263" spans="2:7" ht="11.25">
      <c r="B263" s="53"/>
      <c r="C263" s="53"/>
      <c r="D263" s="53"/>
      <c r="E263" s="53"/>
      <c r="F263" s="53"/>
      <c r="G263" s="53"/>
    </row>
    <row r="264" spans="2:7" ht="11.25">
      <c r="B264" s="53"/>
      <c r="C264" s="53"/>
      <c r="D264" s="53"/>
      <c r="E264" s="53"/>
      <c r="F264" s="53"/>
      <c r="G264" s="53"/>
    </row>
    <row r="265" spans="2:7" ht="11.25">
      <c r="B265" s="53"/>
      <c r="C265" s="53"/>
      <c r="D265" s="53"/>
      <c r="E265" s="53"/>
      <c r="F265" s="53"/>
      <c r="G265" s="53"/>
    </row>
    <row r="266" spans="2:7" ht="11.25">
      <c r="B266" s="53"/>
      <c r="C266" s="53"/>
      <c r="D266" s="53"/>
      <c r="E266" s="53"/>
      <c r="F266" s="53"/>
      <c r="G266" s="53"/>
    </row>
    <row r="267" spans="2:7" ht="11.25">
      <c r="B267" s="53"/>
      <c r="C267" s="53"/>
      <c r="D267" s="53"/>
      <c r="E267" s="53"/>
      <c r="F267" s="53"/>
      <c r="G267" s="53"/>
    </row>
    <row r="268" spans="2:7" ht="11.25">
      <c r="B268" s="53"/>
      <c r="C268" s="53"/>
      <c r="D268" s="53"/>
      <c r="E268" s="53"/>
      <c r="F268" s="53"/>
      <c r="G268" s="53"/>
    </row>
    <row r="269" spans="2:7" ht="11.25">
      <c r="B269" s="53"/>
      <c r="C269" s="53"/>
      <c r="D269" s="53"/>
      <c r="E269" s="53"/>
      <c r="F269" s="53"/>
      <c r="G269" s="53"/>
    </row>
    <row r="270" spans="2:7" ht="11.25">
      <c r="B270" s="53"/>
      <c r="C270" s="53"/>
      <c r="D270" s="53"/>
      <c r="E270" s="53"/>
      <c r="F270" s="53"/>
      <c r="G270" s="53"/>
    </row>
    <row r="271" spans="2:7" ht="11.25">
      <c r="B271" s="53"/>
      <c r="C271" s="53"/>
      <c r="D271" s="53"/>
      <c r="E271" s="53"/>
      <c r="F271" s="53"/>
      <c r="G271" s="53"/>
    </row>
    <row r="272" spans="2:7" ht="11.25">
      <c r="B272" s="53"/>
      <c r="C272" s="53"/>
      <c r="D272" s="53"/>
      <c r="E272" s="53"/>
      <c r="F272" s="53"/>
      <c r="G272" s="53"/>
    </row>
    <row r="273" spans="2:7" ht="11.25">
      <c r="B273" s="53"/>
      <c r="C273" s="53"/>
      <c r="D273" s="53"/>
      <c r="E273" s="53"/>
      <c r="F273" s="53"/>
      <c r="G273" s="53"/>
    </row>
    <row r="274" spans="2:7" ht="11.25">
      <c r="B274" s="53"/>
      <c r="C274" s="53"/>
      <c r="D274" s="53"/>
      <c r="E274" s="53"/>
      <c r="F274" s="53"/>
      <c r="G274" s="53"/>
    </row>
    <row r="275" spans="2:7" ht="11.25">
      <c r="B275" s="53"/>
      <c r="C275" s="53"/>
      <c r="D275" s="53"/>
      <c r="E275" s="53"/>
      <c r="F275" s="53"/>
      <c r="G275" s="53"/>
    </row>
    <row r="276" spans="2:7" ht="11.25">
      <c r="B276" s="53"/>
      <c r="C276" s="53"/>
      <c r="D276" s="53"/>
      <c r="E276" s="53"/>
      <c r="F276" s="53"/>
      <c r="G276" s="53"/>
    </row>
    <row r="277" spans="2:7" ht="11.25">
      <c r="B277" s="53"/>
      <c r="C277" s="53"/>
      <c r="D277" s="53"/>
      <c r="E277" s="53"/>
      <c r="F277" s="53"/>
      <c r="G277" s="53"/>
    </row>
    <row r="278" spans="2:7" ht="11.25">
      <c r="B278" s="53"/>
      <c r="C278" s="53"/>
      <c r="D278" s="53"/>
      <c r="E278" s="53"/>
      <c r="F278" s="53"/>
      <c r="G278" s="53"/>
    </row>
    <row r="279" spans="2:7" ht="11.25">
      <c r="B279" s="53"/>
      <c r="C279" s="53"/>
      <c r="D279" s="53"/>
      <c r="E279" s="53"/>
      <c r="F279" s="53"/>
      <c r="G279" s="53"/>
    </row>
    <row r="280" spans="2:7" ht="11.25">
      <c r="B280" s="53"/>
      <c r="C280" s="53"/>
      <c r="D280" s="53"/>
      <c r="E280" s="53"/>
      <c r="F280" s="53"/>
      <c r="G280" s="53"/>
    </row>
    <row r="281" spans="2:7" ht="11.25">
      <c r="B281" s="53"/>
      <c r="C281" s="53"/>
      <c r="D281" s="53"/>
      <c r="E281" s="53"/>
      <c r="F281" s="53"/>
      <c r="G281" s="53"/>
    </row>
    <row r="282" spans="2:7" ht="11.25">
      <c r="B282" s="53"/>
      <c r="C282" s="53"/>
      <c r="D282" s="53"/>
      <c r="E282" s="53"/>
      <c r="F282" s="53"/>
      <c r="G282" s="53"/>
    </row>
    <row r="283" spans="2:7" ht="11.25">
      <c r="B283" s="53"/>
      <c r="C283" s="53"/>
      <c r="D283" s="53"/>
      <c r="E283" s="53"/>
      <c r="F283" s="53"/>
      <c r="G283" s="53"/>
    </row>
    <row r="284" spans="2:7" ht="11.25">
      <c r="B284" s="53"/>
      <c r="C284" s="53"/>
      <c r="D284" s="53"/>
      <c r="E284" s="53"/>
      <c r="F284" s="53"/>
      <c r="G284" s="53"/>
    </row>
    <row r="285" spans="2:7" ht="11.25">
      <c r="B285" s="53"/>
      <c r="C285" s="53"/>
      <c r="D285" s="53"/>
      <c r="E285" s="53"/>
      <c r="F285" s="53"/>
      <c r="G285" s="53"/>
    </row>
    <row r="286" spans="2:7" ht="11.25">
      <c r="B286" s="53"/>
      <c r="C286" s="53"/>
      <c r="D286" s="53"/>
      <c r="E286" s="53"/>
      <c r="F286" s="53"/>
      <c r="G286" s="53"/>
    </row>
    <row r="287" spans="2:7" ht="11.25">
      <c r="B287" s="53"/>
      <c r="C287" s="53"/>
      <c r="D287" s="53"/>
      <c r="E287" s="53"/>
      <c r="F287" s="53"/>
      <c r="G287" s="53"/>
    </row>
    <row r="288" spans="2:7" ht="11.25">
      <c r="B288" s="53"/>
      <c r="C288" s="53"/>
      <c r="D288" s="53"/>
      <c r="E288" s="53"/>
      <c r="F288" s="53"/>
      <c r="G288" s="53"/>
    </row>
    <row r="289" spans="2:7" ht="11.25">
      <c r="B289" s="53"/>
      <c r="C289" s="53"/>
      <c r="D289" s="53"/>
      <c r="E289" s="53"/>
      <c r="F289" s="53"/>
      <c r="G289" s="53"/>
    </row>
    <row r="290" spans="2:7" ht="11.25">
      <c r="B290" s="53"/>
      <c r="C290" s="53"/>
      <c r="D290" s="53"/>
      <c r="E290" s="53"/>
      <c r="F290" s="53"/>
      <c r="G290" s="53"/>
    </row>
    <row r="291" spans="2:7" ht="11.25">
      <c r="B291" s="53"/>
      <c r="C291" s="53"/>
      <c r="D291" s="53"/>
      <c r="E291" s="53"/>
      <c r="F291" s="53"/>
      <c r="G291" s="53"/>
    </row>
    <row r="292" spans="2:7" ht="11.25">
      <c r="B292" s="53"/>
      <c r="C292" s="53"/>
      <c r="D292" s="53"/>
      <c r="E292" s="53"/>
      <c r="F292" s="53"/>
      <c r="G292" s="53"/>
    </row>
    <row r="293" spans="2:7" ht="11.25">
      <c r="B293" s="53"/>
      <c r="C293" s="53"/>
      <c r="D293" s="53"/>
      <c r="E293" s="53"/>
      <c r="F293" s="53"/>
      <c r="G293" s="53"/>
    </row>
    <row r="294" spans="2:7" ht="11.25">
      <c r="B294" s="53"/>
      <c r="C294" s="53"/>
      <c r="D294" s="53"/>
      <c r="E294" s="53"/>
      <c r="F294" s="53"/>
      <c r="G294" s="53"/>
    </row>
    <row r="295" spans="2:7" ht="11.25">
      <c r="B295" s="53"/>
      <c r="C295" s="53"/>
      <c r="D295" s="53"/>
      <c r="E295" s="53"/>
      <c r="F295" s="53"/>
      <c r="G295" s="53"/>
    </row>
    <row r="296" spans="2:7" ht="11.25">
      <c r="B296" s="53"/>
      <c r="C296" s="53"/>
      <c r="D296" s="53"/>
      <c r="E296" s="53"/>
      <c r="F296" s="53"/>
      <c r="G296" s="53"/>
    </row>
    <row r="297" spans="2:7" ht="11.25">
      <c r="B297" s="53"/>
      <c r="C297" s="53"/>
      <c r="D297" s="53"/>
      <c r="E297" s="53"/>
      <c r="F297" s="53"/>
      <c r="G297" s="53"/>
    </row>
    <row r="298" spans="2:7" ht="11.25">
      <c r="B298" s="53"/>
      <c r="C298" s="53"/>
      <c r="D298" s="53"/>
      <c r="E298" s="53"/>
      <c r="F298" s="53"/>
      <c r="G298" s="53"/>
    </row>
    <row r="299" spans="2:7" ht="11.25">
      <c r="B299" s="53"/>
      <c r="C299" s="53"/>
      <c r="D299" s="53"/>
      <c r="E299" s="53"/>
      <c r="F299" s="53"/>
      <c r="G299" s="53"/>
    </row>
    <row r="300" spans="2:7" ht="11.25">
      <c r="B300" s="53"/>
      <c r="C300" s="53"/>
      <c r="D300" s="53"/>
      <c r="E300" s="53"/>
      <c r="F300" s="53"/>
      <c r="G300" s="53"/>
    </row>
    <row r="301" spans="2:7" ht="11.25">
      <c r="B301" s="53"/>
      <c r="C301" s="53"/>
      <c r="D301" s="53"/>
      <c r="E301" s="53"/>
      <c r="F301" s="53"/>
      <c r="G301" s="53"/>
    </row>
    <row r="302" spans="2:7" ht="11.25">
      <c r="B302" s="53"/>
      <c r="C302" s="53"/>
      <c r="D302" s="53"/>
      <c r="E302" s="53"/>
      <c r="F302" s="53"/>
      <c r="G302" s="53"/>
    </row>
    <row r="303" spans="2:7" ht="11.25">
      <c r="B303" s="53"/>
      <c r="C303" s="53"/>
      <c r="D303" s="53"/>
      <c r="E303" s="53"/>
      <c r="F303" s="53"/>
      <c r="G303" s="53"/>
    </row>
    <row r="304" spans="2:7" ht="11.25">
      <c r="B304" s="53"/>
      <c r="C304" s="53"/>
      <c r="D304" s="53"/>
      <c r="E304" s="53"/>
      <c r="F304" s="53"/>
      <c r="G304" s="53"/>
    </row>
    <row r="305" spans="2:7" ht="11.25">
      <c r="B305" s="53"/>
      <c r="C305" s="53"/>
      <c r="D305" s="53"/>
      <c r="E305" s="53"/>
      <c r="F305" s="53"/>
      <c r="G305" s="53"/>
    </row>
    <row r="306" spans="2:7" ht="11.25">
      <c r="B306" s="53"/>
      <c r="C306" s="53"/>
      <c r="D306" s="53"/>
      <c r="E306" s="53"/>
      <c r="F306" s="53"/>
      <c r="G306" s="53"/>
    </row>
    <row r="307" spans="2:7" ht="11.25">
      <c r="B307" s="53"/>
      <c r="C307" s="53"/>
      <c r="D307" s="53"/>
      <c r="E307" s="53"/>
      <c r="F307" s="53"/>
      <c r="G307" s="53"/>
    </row>
    <row r="308" spans="2:7" ht="11.25">
      <c r="B308" s="53"/>
      <c r="C308" s="53"/>
      <c r="D308" s="53"/>
      <c r="E308" s="53"/>
      <c r="F308" s="53"/>
      <c r="G308" s="53"/>
    </row>
    <row r="309" spans="2:7" ht="11.25">
      <c r="B309" s="53"/>
      <c r="C309" s="53"/>
      <c r="D309" s="53"/>
      <c r="E309" s="53"/>
      <c r="F309" s="53"/>
      <c r="G309" s="53"/>
    </row>
    <row r="310" spans="2:7" ht="11.25">
      <c r="B310" s="53"/>
      <c r="C310" s="53"/>
      <c r="D310" s="53"/>
      <c r="E310" s="53"/>
      <c r="F310" s="53"/>
      <c r="G310" s="53"/>
    </row>
    <row r="311" spans="2:7" ht="11.25">
      <c r="B311" s="53"/>
      <c r="C311" s="53"/>
      <c r="D311" s="53"/>
      <c r="E311" s="53"/>
      <c r="F311" s="53"/>
      <c r="G311" s="53"/>
    </row>
    <row r="312" spans="2:7" ht="11.25">
      <c r="B312" s="53"/>
      <c r="C312" s="53"/>
      <c r="D312" s="53"/>
      <c r="E312" s="53"/>
      <c r="F312" s="53"/>
      <c r="G312" s="53"/>
    </row>
    <row r="313" spans="2:7" ht="11.25">
      <c r="B313" s="53"/>
      <c r="C313" s="53"/>
      <c r="D313" s="53"/>
      <c r="E313" s="53"/>
      <c r="F313" s="53"/>
      <c r="G313" s="53"/>
    </row>
    <row r="314" spans="2:7" ht="11.25">
      <c r="B314" s="53"/>
      <c r="C314" s="53"/>
      <c r="D314" s="53"/>
      <c r="E314" s="53"/>
      <c r="F314" s="53"/>
      <c r="G314" s="53"/>
    </row>
    <row r="315" spans="2:7" ht="11.25">
      <c r="B315" s="53"/>
      <c r="C315" s="53"/>
      <c r="D315" s="53"/>
      <c r="E315" s="53"/>
      <c r="F315" s="53"/>
      <c r="G315" s="53"/>
    </row>
    <row r="316" spans="2:7" ht="11.25">
      <c r="B316" s="53"/>
      <c r="C316" s="53"/>
      <c r="D316" s="53"/>
      <c r="E316" s="53"/>
      <c r="F316" s="53"/>
      <c r="G316" s="53"/>
    </row>
    <row r="317" spans="2:7" ht="11.25">
      <c r="B317" s="53"/>
      <c r="C317" s="53"/>
      <c r="D317" s="53"/>
      <c r="E317" s="53"/>
      <c r="F317" s="53"/>
      <c r="G317" s="53"/>
    </row>
    <row r="318" spans="2:7" ht="11.25">
      <c r="B318" s="53"/>
      <c r="C318" s="53"/>
      <c r="D318" s="53"/>
      <c r="E318" s="53"/>
      <c r="F318" s="53"/>
      <c r="G318" s="53"/>
    </row>
    <row r="319" spans="2:7" ht="11.25">
      <c r="B319" s="53"/>
      <c r="C319" s="53"/>
      <c r="D319" s="53"/>
      <c r="E319" s="53"/>
      <c r="F319" s="53"/>
      <c r="G319" s="53"/>
    </row>
    <row r="320" spans="2:7" ht="11.25">
      <c r="B320" s="53"/>
      <c r="C320" s="53"/>
      <c r="D320" s="53"/>
      <c r="E320" s="53"/>
      <c r="F320" s="53"/>
      <c r="G320" s="53"/>
    </row>
    <row r="321" spans="2:7" ht="11.25">
      <c r="B321" s="53"/>
      <c r="C321" s="53"/>
      <c r="D321" s="53"/>
      <c r="E321" s="53"/>
      <c r="F321" s="53"/>
      <c r="G321" s="53"/>
    </row>
    <row r="322" spans="2:7" ht="11.25">
      <c r="B322" s="53"/>
      <c r="C322" s="53"/>
      <c r="D322" s="53"/>
      <c r="E322" s="53"/>
      <c r="F322" s="53"/>
      <c r="G322" s="53"/>
    </row>
    <row r="323" spans="2:7" ht="11.25">
      <c r="B323" s="53"/>
      <c r="C323" s="53"/>
      <c r="D323" s="53"/>
      <c r="E323" s="53"/>
      <c r="F323" s="53"/>
      <c r="G323" s="53"/>
    </row>
    <row r="324" spans="2:7" ht="11.25">
      <c r="B324" s="53"/>
      <c r="C324" s="53"/>
      <c r="D324" s="53"/>
      <c r="E324" s="53"/>
      <c r="F324" s="53"/>
      <c r="G324" s="53"/>
    </row>
    <row r="325" spans="2:7" ht="11.25">
      <c r="B325" s="53"/>
      <c r="C325" s="53"/>
      <c r="D325" s="53"/>
      <c r="E325" s="53"/>
      <c r="F325" s="53"/>
      <c r="G325" s="53"/>
    </row>
    <row r="326" spans="2:7" ht="11.25">
      <c r="B326" s="53"/>
      <c r="C326" s="53"/>
      <c r="D326" s="53"/>
      <c r="E326" s="53"/>
      <c r="F326" s="53"/>
      <c r="G326" s="53"/>
    </row>
    <row r="327" spans="2:7" ht="11.25">
      <c r="B327" s="53"/>
      <c r="C327" s="53"/>
      <c r="D327" s="53"/>
      <c r="E327" s="53"/>
      <c r="F327" s="53"/>
      <c r="G327" s="53"/>
    </row>
    <row r="328" spans="2:7" ht="11.25">
      <c r="B328" s="53"/>
      <c r="C328" s="53"/>
      <c r="D328" s="53"/>
      <c r="E328" s="53"/>
      <c r="F328" s="53"/>
      <c r="G328" s="53"/>
    </row>
    <row r="329" spans="2:7" ht="11.25">
      <c r="B329" s="53"/>
      <c r="C329" s="53"/>
      <c r="D329" s="53"/>
      <c r="E329" s="53"/>
      <c r="F329" s="53"/>
      <c r="G329" s="53"/>
    </row>
    <row r="330" spans="2:7" ht="11.25">
      <c r="B330" s="53"/>
      <c r="C330" s="53"/>
      <c r="D330" s="53"/>
      <c r="E330" s="53"/>
      <c r="F330" s="53"/>
      <c r="G330" s="53"/>
    </row>
    <row r="331" spans="2:7" ht="11.25">
      <c r="B331" s="53"/>
      <c r="C331" s="53"/>
      <c r="D331" s="53"/>
      <c r="E331" s="53"/>
      <c r="F331" s="53"/>
      <c r="G331" s="53"/>
    </row>
    <row r="332" spans="2:7" ht="11.25">
      <c r="B332" s="53"/>
      <c r="C332" s="53"/>
      <c r="D332" s="53"/>
      <c r="E332" s="53"/>
      <c r="F332" s="53"/>
      <c r="G332" s="53"/>
    </row>
    <row r="333" spans="2:7" ht="11.25">
      <c r="B333" s="53"/>
      <c r="C333" s="53"/>
      <c r="D333" s="53"/>
      <c r="E333" s="53"/>
      <c r="F333" s="53"/>
      <c r="G333" s="53"/>
    </row>
    <row r="334" spans="2:7" ht="11.25">
      <c r="B334" s="53"/>
      <c r="C334" s="53"/>
      <c r="D334" s="53"/>
      <c r="E334" s="53"/>
      <c r="F334" s="53"/>
      <c r="G334" s="53"/>
    </row>
    <row r="335" spans="2:7" ht="11.25">
      <c r="B335" s="53"/>
      <c r="C335" s="53"/>
      <c r="D335" s="53"/>
      <c r="E335" s="53"/>
      <c r="F335" s="53"/>
      <c r="G335" s="53"/>
    </row>
    <row r="336" spans="2:7" ht="11.25">
      <c r="B336" s="53"/>
      <c r="C336" s="53"/>
      <c r="D336" s="53"/>
      <c r="E336" s="53"/>
      <c r="F336" s="53"/>
      <c r="G336" s="53"/>
    </row>
    <row r="337" spans="2:7" ht="11.25">
      <c r="B337" s="53"/>
      <c r="C337" s="53"/>
      <c r="D337" s="53"/>
      <c r="E337" s="53"/>
      <c r="F337" s="53"/>
      <c r="G337" s="53"/>
    </row>
    <row r="338" spans="2:7" ht="11.25">
      <c r="B338" s="53"/>
      <c r="C338" s="53"/>
      <c r="D338" s="53"/>
      <c r="E338" s="53"/>
      <c r="F338" s="53"/>
      <c r="G338" s="53"/>
    </row>
    <row r="339" spans="2:7" ht="11.25">
      <c r="B339" s="53"/>
      <c r="C339" s="53"/>
      <c r="D339" s="53"/>
      <c r="E339" s="53"/>
      <c r="F339" s="53"/>
      <c r="G339" s="53"/>
    </row>
    <row r="340" spans="2:7" ht="11.25">
      <c r="B340" s="53"/>
      <c r="C340" s="53"/>
      <c r="D340" s="53"/>
      <c r="E340" s="53"/>
      <c r="F340" s="53"/>
      <c r="G340" s="53"/>
    </row>
    <row r="341" spans="2:7" ht="11.25">
      <c r="B341" s="53"/>
      <c r="C341" s="53"/>
      <c r="D341" s="53"/>
      <c r="E341" s="53"/>
      <c r="F341" s="53"/>
      <c r="G341" s="53"/>
    </row>
    <row r="342" spans="2:7" ht="11.25">
      <c r="B342" s="53"/>
      <c r="C342" s="53"/>
      <c r="D342" s="53"/>
      <c r="E342" s="53"/>
      <c r="F342" s="53"/>
      <c r="G342" s="53"/>
    </row>
    <row r="343" spans="2:7" ht="11.25">
      <c r="B343" s="53"/>
      <c r="C343" s="53"/>
      <c r="D343" s="53"/>
      <c r="E343" s="53"/>
      <c r="F343" s="53"/>
      <c r="G343" s="53"/>
    </row>
    <row r="344" spans="2:7" ht="11.25">
      <c r="B344" s="53"/>
      <c r="C344" s="53"/>
      <c r="D344" s="53"/>
      <c r="E344" s="53"/>
      <c r="F344" s="53"/>
      <c r="G344" s="53"/>
    </row>
    <row r="345" spans="2:7" ht="11.25">
      <c r="B345" s="53"/>
      <c r="C345" s="53"/>
      <c r="D345" s="53"/>
      <c r="E345" s="53"/>
      <c r="F345" s="53"/>
      <c r="G345" s="53"/>
    </row>
    <row r="346" spans="2:7" ht="11.25">
      <c r="B346" s="53"/>
      <c r="C346" s="53"/>
      <c r="D346" s="53"/>
      <c r="E346" s="53"/>
      <c r="F346" s="53"/>
      <c r="G346" s="53"/>
    </row>
    <row r="347" spans="2:7" ht="11.25">
      <c r="B347" s="53"/>
      <c r="C347" s="53"/>
      <c r="D347" s="53"/>
      <c r="E347" s="53"/>
      <c r="F347" s="53"/>
      <c r="G347" s="53"/>
    </row>
    <row r="348" spans="2:7" ht="11.25">
      <c r="B348" s="53"/>
      <c r="C348" s="53"/>
      <c r="D348" s="53"/>
      <c r="E348" s="53"/>
      <c r="F348" s="53"/>
      <c r="G348" s="53"/>
    </row>
    <row r="349" spans="2:7" ht="11.25">
      <c r="B349" s="53"/>
      <c r="C349" s="53"/>
      <c r="D349" s="53"/>
      <c r="E349" s="53"/>
      <c r="F349" s="53"/>
      <c r="G349" s="53"/>
    </row>
    <row r="350" spans="2:7" ht="11.25">
      <c r="B350" s="53"/>
      <c r="C350" s="53"/>
      <c r="D350" s="53"/>
      <c r="E350" s="53"/>
      <c r="F350" s="53"/>
      <c r="G350" s="53"/>
    </row>
    <row r="351" spans="2:7" ht="11.25">
      <c r="B351" s="53"/>
      <c r="C351" s="53"/>
      <c r="D351" s="53"/>
      <c r="E351" s="53"/>
      <c r="F351" s="53"/>
      <c r="G351" s="53"/>
    </row>
    <row r="352" spans="2:7" ht="11.25">
      <c r="B352" s="53"/>
      <c r="C352" s="53"/>
      <c r="D352" s="53"/>
      <c r="E352" s="53"/>
      <c r="F352" s="53"/>
      <c r="G352" s="53"/>
    </row>
    <row r="353" spans="2:7" ht="11.25">
      <c r="B353" s="53"/>
      <c r="C353" s="53"/>
      <c r="D353" s="53"/>
      <c r="E353" s="53"/>
      <c r="F353" s="53"/>
      <c r="G353" s="53"/>
    </row>
    <row r="354" spans="2:7" ht="11.25">
      <c r="B354" s="53"/>
      <c r="C354" s="53"/>
      <c r="D354" s="53"/>
      <c r="E354" s="53"/>
      <c r="F354" s="53"/>
      <c r="G354" s="53"/>
    </row>
    <row r="355" spans="2:7" ht="11.25">
      <c r="B355" s="53"/>
      <c r="C355" s="53"/>
      <c r="D355" s="53"/>
      <c r="E355" s="53"/>
      <c r="F355" s="53"/>
      <c r="G355" s="53"/>
    </row>
    <row r="356" spans="2:7" ht="11.25">
      <c r="B356" s="53"/>
      <c r="C356" s="53"/>
      <c r="D356" s="53"/>
      <c r="E356" s="53"/>
      <c r="F356" s="53"/>
      <c r="G356" s="53"/>
    </row>
    <row r="357" spans="2:7" ht="11.25">
      <c r="B357" s="53"/>
      <c r="C357" s="53"/>
      <c r="D357" s="53"/>
      <c r="E357" s="53"/>
      <c r="F357" s="53"/>
      <c r="G357" s="53"/>
    </row>
    <row r="358" spans="2:7" ht="11.25">
      <c r="B358" s="53"/>
      <c r="C358" s="53"/>
      <c r="D358" s="53"/>
      <c r="E358" s="53"/>
      <c r="F358" s="53"/>
      <c r="G358" s="53"/>
    </row>
    <row r="359" spans="2:7" ht="11.25">
      <c r="B359" s="53"/>
      <c r="C359" s="53"/>
      <c r="D359" s="53"/>
      <c r="E359" s="53"/>
      <c r="F359" s="53"/>
      <c r="G359" s="53"/>
    </row>
    <row r="360" spans="2:7" ht="11.25">
      <c r="B360" s="53"/>
      <c r="C360" s="53"/>
      <c r="D360" s="53"/>
      <c r="E360" s="53"/>
      <c r="F360" s="53"/>
      <c r="G360" s="53"/>
    </row>
    <row r="361" spans="2:7" ht="11.25">
      <c r="B361" s="53"/>
      <c r="C361" s="53"/>
      <c r="D361" s="53"/>
      <c r="E361" s="53"/>
      <c r="F361" s="53"/>
      <c r="G361" s="53"/>
    </row>
    <row r="362" spans="2:7" ht="11.25">
      <c r="B362" s="53"/>
      <c r="C362" s="53"/>
      <c r="D362" s="53"/>
      <c r="E362" s="53"/>
      <c r="F362" s="53"/>
      <c r="G362" s="53"/>
    </row>
    <row r="363" spans="2:7" ht="11.25">
      <c r="B363" s="53"/>
      <c r="C363" s="53"/>
      <c r="D363" s="53"/>
      <c r="E363" s="53"/>
      <c r="F363" s="53"/>
      <c r="G363" s="53"/>
    </row>
    <row r="364" spans="2:7" ht="11.25">
      <c r="B364" s="53"/>
      <c r="C364" s="53"/>
      <c r="D364" s="53"/>
      <c r="E364" s="53"/>
      <c r="F364" s="53"/>
      <c r="G364" s="53"/>
    </row>
    <row r="365" spans="2:7" ht="11.25">
      <c r="B365" s="53"/>
      <c r="C365" s="53"/>
      <c r="D365" s="53"/>
      <c r="E365" s="53"/>
      <c r="F365" s="53"/>
      <c r="G365" s="53"/>
    </row>
    <row r="366" spans="2:7" ht="11.25">
      <c r="B366" s="53"/>
      <c r="C366" s="53"/>
      <c r="D366" s="53"/>
      <c r="E366" s="53"/>
      <c r="F366" s="53"/>
      <c r="G366" s="53"/>
    </row>
    <row r="367" spans="2:7" ht="11.25">
      <c r="B367" s="53"/>
      <c r="C367" s="53"/>
      <c r="D367" s="53"/>
      <c r="E367" s="53"/>
      <c r="F367" s="53"/>
      <c r="G367" s="53"/>
    </row>
    <row r="368" spans="2:7" ht="11.25">
      <c r="B368" s="53"/>
      <c r="C368" s="53"/>
      <c r="D368" s="53"/>
      <c r="E368" s="53"/>
      <c r="F368" s="53"/>
      <c r="G368" s="53"/>
    </row>
    <row r="369" spans="2:7" ht="11.25">
      <c r="B369" s="53"/>
      <c r="C369" s="53"/>
      <c r="D369" s="53"/>
      <c r="E369" s="53"/>
      <c r="F369" s="53"/>
      <c r="G369" s="53"/>
    </row>
    <row r="370" spans="2:7" ht="11.25">
      <c r="B370" s="53"/>
      <c r="C370" s="53"/>
      <c r="D370" s="53"/>
      <c r="E370" s="53"/>
      <c r="F370" s="53"/>
      <c r="G370" s="53"/>
    </row>
    <row r="371" spans="2:7" ht="11.25">
      <c r="B371" s="53"/>
      <c r="C371" s="53"/>
      <c r="D371" s="53"/>
      <c r="E371" s="53"/>
      <c r="F371" s="53"/>
      <c r="G371" s="53"/>
    </row>
    <row r="372" spans="2:7" ht="11.25">
      <c r="B372" s="53"/>
      <c r="C372" s="53"/>
      <c r="D372" s="53"/>
      <c r="E372" s="53"/>
      <c r="F372" s="53"/>
      <c r="G372" s="53"/>
    </row>
    <row r="373" spans="2:7" ht="11.25">
      <c r="B373" s="53"/>
      <c r="C373" s="53"/>
      <c r="D373" s="53"/>
      <c r="E373" s="53"/>
      <c r="F373" s="53"/>
      <c r="G373" s="53"/>
    </row>
    <row r="374" spans="2:7" ht="11.25">
      <c r="B374" s="53"/>
      <c r="C374" s="53"/>
      <c r="D374" s="53"/>
      <c r="E374" s="53"/>
      <c r="F374" s="53"/>
      <c r="G374" s="53"/>
    </row>
    <row r="375" spans="2:7" ht="11.25">
      <c r="B375" s="53"/>
      <c r="C375" s="53"/>
      <c r="D375" s="53"/>
      <c r="E375" s="53"/>
      <c r="F375" s="53"/>
      <c r="G375" s="53"/>
    </row>
    <row r="376" spans="2:7" ht="11.25">
      <c r="B376" s="53"/>
      <c r="C376" s="53"/>
      <c r="D376" s="53"/>
      <c r="E376" s="53"/>
      <c r="F376" s="53"/>
      <c r="G376" s="53"/>
    </row>
    <row r="377" spans="2:7" ht="11.25">
      <c r="B377" s="53"/>
      <c r="C377" s="53"/>
      <c r="D377" s="53"/>
      <c r="E377" s="53"/>
      <c r="F377" s="53"/>
      <c r="G377" s="53"/>
    </row>
    <row r="378" spans="2:7" ht="11.25">
      <c r="B378" s="53"/>
      <c r="C378" s="53"/>
      <c r="D378" s="53"/>
      <c r="E378" s="53"/>
      <c r="F378" s="53"/>
      <c r="G378" s="53"/>
    </row>
    <row r="379" spans="2:7" ht="11.25">
      <c r="B379" s="53"/>
      <c r="C379" s="53"/>
      <c r="D379" s="53"/>
      <c r="E379" s="53"/>
      <c r="F379" s="53"/>
      <c r="G379" s="53"/>
    </row>
    <row r="380" spans="2:7" ht="11.25">
      <c r="B380" s="53"/>
      <c r="C380" s="53"/>
      <c r="D380" s="53"/>
      <c r="E380" s="53"/>
      <c r="F380" s="53"/>
      <c r="G380" s="53"/>
    </row>
    <row r="381" spans="2:7" ht="11.25">
      <c r="B381" s="53"/>
      <c r="C381" s="53"/>
      <c r="D381" s="53"/>
      <c r="E381" s="53"/>
      <c r="F381" s="53"/>
      <c r="G381" s="53"/>
    </row>
    <row r="382" spans="2:7" ht="11.25">
      <c r="B382" s="53"/>
      <c r="C382" s="53"/>
      <c r="D382" s="53"/>
      <c r="E382" s="53"/>
      <c r="F382" s="53"/>
      <c r="G382" s="53"/>
    </row>
    <row r="383" spans="2:7" ht="11.25">
      <c r="B383" s="53"/>
      <c r="C383" s="53"/>
      <c r="D383" s="53"/>
      <c r="E383" s="53"/>
      <c r="F383" s="53"/>
      <c r="G383" s="53"/>
    </row>
    <row r="384" spans="2:7" ht="11.25">
      <c r="B384" s="53"/>
      <c r="C384" s="53"/>
      <c r="D384" s="53"/>
      <c r="E384" s="53"/>
      <c r="F384" s="53"/>
      <c r="G384" s="53"/>
    </row>
    <row r="385" spans="2:7" ht="11.25">
      <c r="B385" s="53"/>
      <c r="C385" s="53"/>
      <c r="D385" s="53"/>
      <c r="E385" s="53"/>
      <c r="F385" s="53"/>
      <c r="G385" s="53"/>
    </row>
    <row r="386" spans="2:7" ht="11.25">
      <c r="B386" s="53"/>
      <c r="C386" s="53"/>
      <c r="D386" s="53"/>
      <c r="E386" s="53"/>
      <c r="F386" s="53"/>
      <c r="G386" s="53"/>
    </row>
    <row r="387" spans="2:7" ht="11.25">
      <c r="B387" s="53"/>
      <c r="C387" s="53"/>
      <c r="D387" s="53"/>
      <c r="E387" s="53"/>
      <c r="F387" s="53"/>
      <c r="G387" s="53"/>
    </row>
    <row r="388" spans="2:7" ht="11.25">
      <c r="B388" s="53"/>
      <c r="C388" s="53"/>
      <c r="D388" s="53"/>
      <c r="E388" s="53"/>
      <c r="F388" s="53"/>
      <c r="G388" s="53"/>
    </row>
    <row r="389" spans="2:7" ht="11.25">
      <c r="B389" s="53"/>
      <c r="C389" s="53"/>
      <c r="D389" s="53"/>
      <c r="E389" s="53"/>
      <c r="F389" s="53"/>
      <c r="G389" s="53"/>
    </row>
    <row r="390" spans="2:7" ht="11.25">
      <c r="B390" s="53"/>
      <c r="C390" s="53"/>
      <c r="D390" s="53"/>
      <c r="E390" s="53"/>
      <c r="F390" s="53"/>
      <c r="G390" s="53"/>
    </row>
    <row r="391" spans="2:7" ht="11.25">
      <c r="B391" s="53"/>
      <c r="C391" s="53"/>
      <c r="D391" s="53"/>
      <c r="E391" s="53"/>
      <c r="F391" s="53"/>
      <c r="G391" s="53"/>
    </row>
    <row r="392" spans="2:7" ht="11.25">
      <c r="B392" s="53"/>
      <c r="C392" s="53"/>
      <c r="D392" s="53"/>
      <c r="E392" s="53"/>
      <c r="F392" s="53"/>
      <c r="G392" s="53"/>
    </row>
    <row r="393" spans="2:7" ht="11.25">
      <c r="B393" s="53"/>
      <c r="C393" s="53"/>
      <c r="D393" s="53"/>
      <c r="E393" s="53"/>
      <c r="F393" s="53"/>
      <c r="G393" s="53"/>
    </row>
    <row r="394" spans="2:7" ht="11.25">
      <c r="B394" s="53"/>
      <c r="C394" s="53"/>
      <c r="D394" s="53"/>
      <c r="E394" s="53"/>
      <c r="F394" s="53"/>
      <c r="G394" s="53"/>
    </row>
    <row r="395" spans="2:7" ht="11.25">
      <c r="B395" s="53"/>
      <c r="C395" s="53"/>
      <c r="D395" s="53"/>
      <c r="E395" s="53"/>
      <c r="F395" s="53"/>
      <c r="G395" s="53"/>
    </row>
    <row r="396" spans="2:7" ht="11.25">
      <c r="B396" s="53"/>
      <c r="C396" s="53"/>
      <c r="D396" s="53"/>
      <c r="E396" s="53"/>
      <c r="F396" s="53"/>
      <c r="G396" s="53"/>
    </row>
    <row r="397" spans="2:7" ht="11.25">
      <c r="B397" s="53"/>
      <c r="C397" s="53"/>
      <c r="D397" s="53"/>
      <c r="E397" s="53"/>
      <c r="F397" s="53"/>
      <c r="G397" s="53"/>
    </row>
    <row r="398" spans="2:7" ht="11.25">
      <c r="B398" s="53"/>
      <c r="C398" s="53"/>
      <c r="D398" s="53"/>
      <c r="E398" s="53"/>
      <c r="F398" s="53"/>
      <c r="G398" s="53"/>
    </row>
    <row r="399" spans="2:7" ht="11.25">
      <c r="B399" s="53"/>
      <c r="C399" s="53"/>
      <c r="D399" s="53"/>
      <c r="E399" s="53"/>
      <c r="F399" s="53"/>
      <c r="G399" s="53"/>
    </row>
    <row r="400" spans="2:7" ht="11.25">
      <c r="B400" s="53"/>
      <c r="C400" s="53"/>
      <c r="D400" s="53"/>
      <c r="E400" s="53"/>
      <c r="F400" s="53"/>
      <c r="G400" s="53"/>
    </row>
    <row r="401" spans="2:7" ht="11.25">
      <c r="B401" s="53"/>
      <c r="C401" s="53"/>
      <c r="D401" s="53"/>
      <c r="E401" s="53"/>
      <c r="F401" s="53"/>
      <c r="G401" s="53"/>
    </row>
    <row r="402" spans="2:7" ht="11.25">
      <c r="B402" s="53"/>
      <c r="C402" s="53"/>
      <c r="D402" s="53"/>
      <c r="E402" s="53"/>
      <c r="F402" s="53"/>
      <c r="G402" s="53"/>
    </row>
    <row r="403" spans="2:7" ht="11.25">
      <c r="B403" s="53"/>
      <c r="C403" s="53"/>
      <c r="D403" s="53"/>
      <c r="E403" s="53"/>
      <c r="F403" s="53"/>
      <c r="G403" s="53"/>
    </row>
    <row r="404" spans="2:7" ht="11.25">
      <c r="B404" s="53"/>
      <c r="C404" s="53"/>
      <c r="D404" s="53"/>
      <c r="E404" s="53"/>
      <c r="F404" s="53"/>
      <c r="G404" s="53"/>
    </row>
    <row r="405" spans="2:7" ht="11.25">
      <c r="B405" s="53"/>
      <c r="C405" s="53"/>
      <c r="D405" s="53"/>
      <c r="E405" s="53"/>
      <c r="F405" s="53"/>
      <c r="G405" s="53"/>
    </row>
    <row r="406" spans="2:7" ht="11.25">
      <c r="B406" s="53"/>
      <c r="C406" s="53"/>
      <c r="D406" s="53"/>
      <c r="E406" s="53"/>
      <c r="F406" s="53"/>
      <c r="G406" s="53"/>
    </row>
    <row r="407" spans="2:7" ht="11.25">
      <c r="B407" s="53"/>
      <c r="C407" s="53"/>
      <c r="D407" s="53"/>
      <c r="E407" s="53"/>
      <c r="F407" s="53"/>
      <c r="G407" s="53"/>
    </row>
    <row r="408" spans="2:7" ht="11.25">
      <c r="B408" s="53"/>
      <c r="C408" s="53"/>
      <c r="D408" s="53"/>
      <c r="E408" s="53"/>
      <c r="F408" s="53"/>
      <c r="G408" s="53"/>
    </row>
    <row r="409" spans="2:7" ht="11.25">
      <c r="B409" s="53"/>
      <c r="C409" s="53"/>
      <c r="D409" s="53"/>
      <c r="E409" s="53"/>
      <c r="F409" s="53"/>
      <c r="G409" s="53"/>
    </row>
    <row r="410" spans="2:7" ht="11.25">
      <c r="B410" s="53"/>
      <c r="C410" s="53"/>
      <c r="D410" s="53"/>
      <c r="E410" s="53"/>
      <c r="F410" s="53"/>
      <c r="G410" s="53"/>
    </row>
    <row r="411" spans="2:7" ht="11.25">
      <c r="B411" s="53"/>
      <c r="C411" s="53"/>
      <c r="D411" s="53"/>
      <c r="E411" s="53"/>
      <c r="F411" s="53"/>
      <c r="G411" s="53"/>
    </row>
    <row r="412" spans="2:7" ht="11.25">
      <c r="B412" s="53"/>
      <c r="C412" s="53"/>
      <c r="D412" s="53"/>
      <c r="E412" s="53"/>
      <c r="F412" s="53"/>
      <c r="G412" s="53"/>
    </row>
    <row r="413" spans="2:7" ht="11.25">
      <c r="B413" s="53"/>
      <c r="C413" s="53"/>
      <c r="D413" s="53"/>
      <c r="E413" s="53"/>
      <c r="F413" s="53"/>
      <c r="G413" s="53"/>
    </row>
    <row r="414" spans="2:7" ht="11.25">
      <c r="B414" s="53"/>
      <c r="C414" s="53"/>
      <c r="D414" s="53"/>
      <c r="E414" s="53"/>
      <c r="F414" s="53"/>
      <c r="G414" s="53"/>
    </row>
    <row r="415" spans="2:7" ht="11.25">
      <c r="B415" s="53"/>
      <c r="C415" s="53"/>
      <c r="D415" s="53"/>
      <c r="E415" s="53"/>
      <c r="F415" s="53"/>
      <c r="G415" s="53"/>
    </row>
    <row r="416" spans="2:7" ht="11.25">
      <c r="B416" s="53"/>
      <c r="C416" s="53"/>
      <c r="D416" s="53"/>
      <c r="E416" s="53"/>
      <c r="F416" s="53"/>
      <c r="G416" s="53"/>
    </row>
    <row r="417" spans="2:7" ht="11.25">
      <c r="B417" s="53"/>
      <c r="C417" s="53"/>
      <c r="D417" s="53"/>
      <c r="E417" s="53"/>
      <c r="F417" s="53"/>
      <c r="G417" s="53"/>
    </row>
    <row r="418" spans="2:7" ht="11.25">
      <c r="B418" s="53"/>
      <c r="C418" s="53"/>
      <c r="D418" s="53"/>
      <c r="E418" s="53"/>
      <c r="F418" s="53"/>
      <c r="G418" s="53"/>
    </row>
    <row r="419" spans="2:7" ht="11.25">
      <c r="B419" s="53"/>
      <c r="C419" s="53"/>
      <c r="D419" s="53"/>
      <c r="E419" s="53"/>
      <c r="F419" s="53"/>
      <c r="G419" s="53"/>
    </row>
    <row r="420" spans="2:7" ht="11.25">
      <c r="B420" s="53"/>
      <c r="C420" s="53"/>
      <c r="D420" s="53"/>
      <c r="E420" s="53"/>
      <c r="F420" s="53"/>
      <c r="G420" s="53"/>
    </row>
    <row r="421" spans="2:7" ht="11.25">
      <c r="B421" s="53"/>
      <c r="C421" s="53"/>
      <c r="D421" s="53"/>
      <c r="E421" s="53"/>
      <c r="F421" s="53"/>
      <c r="G421" s="53"/>
    </row>
    <row r="422" spans="2:7" ht="11.25">
      <c r="B422" s="53"/>
      <c r="C422" s="53"/>
      <c r="D422" s="53"/>
      <c r="E422" s="53"/>
      <c r="F422" s="53"/>
      <c r="G422" s="53"/>
    </row>
    <row r="423" spans="2:7" ht="11.25">
      <c r="B423" s="53"/>
      <c r="C423" s="53"/>
      <c r="D423" s="53"/>
      <c r="E423" s="53"/>
      <c r="F423" s="53"/>
      <c r="G423" s="53"/>
    </row>
    <row r="424" spans="2:7" ht="11.25">
      <c r="B424" s="53"/>
      <c r="C424" s="53"/>
      <c r="D424" s="53"/>
      <c r="E424" s="53"/>
      <c r="F424" s="53"/>
      <c r="G424" s="53"/>
    </row>
    <row r="425" spans="2:7" ht="11.25">
      <c r="B425" s="53"/>
      <c r="C425" s="53"/>
      <c r="D425" s="53"/>
      <c r="E425" s="53"/>
      <c r="F425" s="53"/>
      <c r="G425" s="53"/>
    </row>
    <row r="426" spans="2:7" ht="11.25">
      <c r="B426" s="53"/>
      <c r="C426" s="53"/>
      <c r="D426" s="53"/>
      <c r="E426" s="53"/>
      <c r="F426" s="53"/>
      <c r="G426" s="53"/>
    </row>
    <row r="427" spans="2:7" ht="11.25">
      <c r="B427" s="53"/>
      <c r="C427" s="53"/>
      <c r="D427" s="53"/>
      <c r="E427" s="53"/>
      <c r="F427" s="53"/>
      <c r="G427" s="53"/>
    </row>
    <row r="428" spans="2:7" ht="11.25">
      <c r="B428" s="53"/>
      <c r="C428" s="53"/>
      <c r="D428" s="53"/>
      <c r="E428" s="53"/>
      <c r="F428" s="53"/>
      <c r="G428" s="53"/>
    </row>
    <row r="429" spans="2:7" ht="11.25">
      <c r="B429" s="53"/>
      <c r="C429" s="53"/>
      <c r="D429" s="53"/>
      <c r="E429" s="53"/>
      <c r="F429" s="53"/>
      <c r="G429" s="53"/>
    </row>
    <row r="430" spans="2:7" ht="11.25">
      <c r="B430" s="53"/>
      <c r="C430" s="53"/>
      <c r="D430" s="53"/>
      <c r="E430" s="53"/>
      <c r="F430" s="53"/>
      <c r="G430" s="53"/>
    </row>
    <row r="431" spans="2:7" ht="11.25">
      <c r="B431" s="53"/>
      <c r="C431" s="53"/>
      <c r="D431" s="53"/>
      <c r="E431" s="53"/>
      <c r="F431" s="53"/>
      <c r="G431" s="53"/>
    </row>
    <row r="432" spans="2:7" ht="11.25">
      <c r="B432" s="53"/>
      <c r="C432" s="53"/>
      <c r="D432" s="53"/>
      <c r="E432" s="53"/>
      <c r="F432" s="53"/>
      <c r="G432" s="53"/>
    </row>
    <row r="433" spans="2:7" ht="11.25">
      <c r="B433" s="53"/>
      <c r="C433" s="53"/>
      <c r="D433" s="53"/>
      <c r="E433" s="53"/>
      <c r="F433" s="53"/>
      <c r="G433" s="53"/>
    </row>
    <row r="434" spans="2:7" ht="11.25">
      <c r="B434" s="53"/>
      <c r="C434" s="53"/>
      <c r="D434" s="53"/>
      <c r="E434" s="53"/>
      <c r="F434" s="53"/>
      <c r="G434" s="53"/>
    </row>
    <row r="435" spans="2:7" ht="11.25">
      <c r="B435" s="53"/>
      <c r="C435" s="53"/>
      <c r="D435" s="53"/>
      <c r="E435" s="53"/>
      <c r="F435" s="53"/>
      <c r="G435" s="53"/>
    </row>
    <row r="436" spans="2:7" ht="11.25">
      <c r="B436" s="53"/>
      <c r="C436" s="53"/>
      <c r="D436" s="53"/>
      <c r="E436" s="53"/>
      <c r="F436" s="53"/>
      <c r="G436" s="53"/>
    </row>
    <row r="437" spans="2:7" ht="11.25">
      <c r="B437" s="53"/>
      <c r="C437" s="53"/>
      <c r="D437" s="53"/>
      <c r="E437" s="53"/>
      <c r="F437" s="53"/>
      <c r="G437" s="53"/>
    </row>
    <row r="438" spans="2:7" ht="11.25">
      <c r="B438" s="53"/>
      <c r="C438" s="53"/>
      <c r="D438" s="53"/>
      <c r="E438" s="53"/>
      <c r="F438" s="53"/>
      <c r="G438" s="53"/>
    </row>
    <row r="439" spans="2:7" ht="11.25">
      <c r="B439" s="53"/>
      <c r="C439" s="53"/>
      <c r="D439" s="53"/>
      <c r="E439" s="53"/>
      <c r="F439" s="53"/>
      <c r="G439" s="53"/>
    </row>
    <row r="440" spans="2:7" ht="11.25">
      <c r="B440" s="53"/>
      <c r="C440" s="53"/>
      <c r="D440" s="53"/>
      <c r="E440" s="53"/>
      <c r="F440" s="53"/>
      <c r="G440" s="53"/>
    </row>
    <row r="441" spans="2:7" ht="11.25">
      <c r="B441" s="53"/>
      <c r="C441" s="53"/>
      <c r="D441" s="53"/>
      <c r="E441" s="53"/>
      <c r="F441" s="53"/>
      <c r="G441" s="53"/>
    </row>
    <row r="442" spans="2:7" ht="11.25">
      <c r="B442" s="53"/>
      <c r="C442" s="53"/>
      <c r="D442" s="53"/>
      <c r="E442" s="53"/>
      <c r="F442" s="53"/>
      <c r="G442" s="53"/>
    </row>
    <row r="443" spans="2:7" ht="11.25">
      <c r="B443" s="53"/>
      <c r="C443" s="53"/>
      <c r="D443" s="53"/>
      <c r="E443" s="53"/>
      <c r="F443" s="53"/>
      <c r="G443" s="53"/>
    </row>
    <row r="444" spans="2:7" ht="11.25">
      <c r="B444" s="53"/>
      <c r="C444" s="53"/>
      <c r="D444" s="53"/>
      <c r="E444" s="53"/>
      <c r="F444" s="53"/>
      <c r="G444" s="53"/>
    </row>
    <row r="445" spans="2:7" ht="11.25">
      <c r="B445" s="53"/>
      <c r="C445" s="53"/>
      <c r="D445" s="53"/>
      <c r="E445" s="53"/>
      <c r="F445" s="53"/>
      <c r="G445" s="53"/>
    </row>
    <row r="446" spans="2:7" ht="11.25">
      <c r="B446" s="53"/>
      <c r="C446" s="53"/>
      <c r="D446" s="53"/>
      <c r="E446" s="53"/>
      <c r="F446" s="53"/>
      <c r="G446" s="53"/>
    </row>
    <row r="447" spans="2:7" ht="11.25">
      <c r="B447" s="53"/>
      <c r="C447" s="53"/>
      <c r="D447" s="53"/>
      <c r="E447" s="53"/>
      <c r="F447" s="53"/>
      <c r="G447" s="53"/>
    </row>
    <row r="448" spans="2:7" ht="11.25">
      <c r="B448" s="53"/>
      <c r="C448" s="53"/>
      <c r="D448" s="53"/>
      <c r="E448" s="53"/>
      <c r="F448" s="53"/>
      <c r="G448" s="53"/>
    </row>
    <row r="449" spans="2:7" ht="11.25">
      <c r="B449" s="53"/>
      <c r="C449" s="53"/>
      <c r="D449" s="53"/>
      <c r="E449" s="53"/>
      <c r="F449" s="53"/>
      <c r="G449" s="53"/>
    </row>
    <row r="450" spans="2:7" ht="11.25">
      <c r="B450" s="53"/>
      <c r="C450" s="53"/>
      <c r="D450" s="53"/>
      <c r="E450" s="53"/>
      <c r="F450" s="53"/>
      <c r="G450" s="53"/>
    </row>
    <row r="451" spans="2:7" ht="11.25">
      <c r="B451" s="53"/>
      <c r="C451" s="53"/>
      <c r="D451" s="53"/>
      <c r="E451" s="53"/>
      <c r="F451" s="53"/>
      <c r="G451" s="53"/>
    </row>
    <row r="452" spans="2:7" ht="11.25">
      <c r="B452" s="53"/>
      <c r="C452" s="53"/>
      <c r="D452" s="53"/>
      <c r="E452" s="53"/>
      <c r="F452" s="53"/>
      <c r="G452" s="53"/>
    </row>
    <row r="453" spans="2:7" ht="11.25">
      <c r="B453" s="53"/>
      <c r="C453" s="53"/>
      <c r="D453" s="53"/>
      <c r="E453" s="53"/>
      <c r="F453" s="53"/>
      <c r="G453" s="53"/>
    </row>
    <row r="454" spans="2:7" ht="11.25">
      <c r="B454" s="53"/>
      <c r="C454" s="53"/>
      <c r="D454" s="53"/>
      <c r="E454" s="53"/>
      <c r="F454" s="53"/>
      <c r="G454" s="53"/>
    </row>
    <row r="455" spans="2:7" ht="11.25">
      <c r="B455" s="53"/>
      <c r="C455" s="53"/>
      <c r="D455" s="53"/>
      <c r="E455" s="53"/>
      <c r="F455" s="53"/>
      <c r="G455" s="53"/>
    </row>
    <row r="456" spans="2:7" ht="11.25">
      <c r="B456" s="53"/>
      <c r="C456" s="53"/>
      <c r="D456" s="53"/>
      <c r="E456" s="53"/>
      <c r="F456" s="53"/>
      <c r="G456" s="53"/>
    </row>
    <row r="457" spans="2:7" ht="11.25">
      <c r="B457" s="53"/>
      <c r="C457" s="53"/>
      <c r="D457" s="53"/>
      <c r="E457" s="53"/>
      <c r="F457" s="53"/>
      <c r="G457" s="53"/>
    </row>
    <row r="458" spans="2:7" ht="11.25">
      <c r="B458" s="53"/>
      <c r="C458" s="53"/>
      <c r="D458" s="53"/>
      <c r="E458" s="53"/>
      <c r="F458" s="53"/>
      <c r="G458" s="53"/>
    </row>
    <row r="459" spans="2:7" ht="11.25">
      <c r="B459" s="53"/>
      <c r="C459" s="53"/>
      <c r="D459" s="53"/>
      <c r="E459" s="53"/>
      <c r="F459" s="53"/>
      <c r="G459" s="53"/>
    </row>
    <row r="460" spans="2:7" ht="11.25">
      <c r="B460" s="53"/>
      <c r="C460" s="53"/>
      <c r="D460" s="53"/>
      <c r="E460" s="53"/>
      <c r="F460" s="53"/>
      <c r="G460" s="53"/>
    </row>
    <row r="461" spans="2:7" ht="11.25">
      <c r="B461" s="53"/>
      <c r="C461" s="53"/>
      <c r="D461" s="53"/>
      <c r="E461" s="53"/>
      <c r="F461" s="53"/>
      <c r="G461" s="53"/>
    </row>
    <row r="462" spans="2:7" ht="11.25">
      <c r="B462" s="53"/>
      <c r="C462" s="53"/>
      <c r="D462" s="53"/>
      <c r="E462" s="53"/>
      <c r="F462" s="53"/>
      <c r="G462" s="53"/>
    </row>
    <row r="463" spans="2:7" ht="11.25">
      <c r="B463" s="53"/>
      <c r="C463" s="53"/>
      <c r="D463" s="53"/>
      <c r="E463" s="53"/>
      <c r="F463" s="53"/>
      <c r="G463" s="53"/>
    </row>
    <row r="464" spans="2:7" ht="11.25">
      <c r="B464" s="53"/>
      <c r="C464" s="53"/>
      <c r="D464" s="53"/>
      <c r="E464" s="53"/>
      <c r="F464" s="53"/>
      <c r="G464" s="53"/>
    </row>
    <row r="465" spans="2:7" ht="11.25">
      <c r="B465" s="53"/>
      <c r="C465" s="53"/>
      <c r="D465" s="53"/>
      <c r="E465" s="53"/>
      <c r="F465" s="53"/>
      <c r="G465" s="53"/>
    </row>
    <row r="466" spans="2:7" ht="11.25">
      <c r="B466" s="53"/>
      <c r="C466" s="53"/>
      <c r="D466" s="53"/>
      <c r="E466" s="53"/>
      <c r="F466" s="53"/>
      <c r="G466" s="53"/>
    </row>
    <row r="467" spans="2:7" ht="11.25">
      <c r="B467" s="53"/>
      <c r="C467" s="53"/>
      <c r="D467" s="53"/>
      <c r="E467" s="53"/>
      <c r="F467" s="53"/>
      <c r="G467" s="53"/>
    </row>
    <row r="468" spans="2:7" ht="11.25">
      <c r="B468" s="53"/>
      <c r="C468" s="53"/>
      <c r="D468" s="53"/>
      <c r="E468" s="53"/>
      <c r="F468" s="53"/>
      <c r="G468" s="53"/>
    </row>
    <row r="469" spans="2:7" ht="11.25">
      <c r="B469" s="53"/>
      <c r="C469" s="53"/>
      <c r="D469" s="53"/>
      <c r="E469" s="53"/>
      <c r="F469" s="53"/>
      <c r="G469" s="53"/>
    </row>
    <row r="470" spans="2:7" ht="11.25">
      <c r="B470" s="53"/>
      <c r="C470" s="53"/>
      <c r="D470" s="53"/>
      <c r="E470" s="53"/>
      <c r="F470" s="53"/>
      <c r="G470" s="53"/>
    </row>
    <row r="471" spans="2:7" ht="11.25">
      <c r="B471" s="53"/>
      <c r="C471" s="53"/>
      <c r="D471" s="53"/>
      <c r="E471" s="53"/>
      <c r="F471" s="53"/>
      <c r="G471" s="53"/>
    </row>
    <row r="472" spans="2:7" ht="11.25">
      <c r="B472" s="53"/>
      <c r="C472" s="53"/>
      <c r="D472" s="53"/>
      <c r="E472" s="53"/>
      <c r="F472" s="53"/>
      <c r="G472" s="53"/>
    </row>
    <row r="473" spans="2:7" ht="11.25">
      <c r="B473" s="53"/>
      <c r="C473" s="53"/>
      <c r="D473" s="53"/>
      <c r="E473" s="53"/>
      <c r="F473" s="53"/>
      <c r="G473" s="53"/>
    </row>
    <row r="474" spans="2:7" ht="11.25">
      <c r="B474" s="53"/>
      <c r="C474" s="53"/>
      <c r="D474" s="53"/>
      <c r="E474" s="53"/>
      <c r="F474" s="53"/>
      <c r="G474" s="53"/>
    </row>
    <row r="475" spans="2:7" ht="11.25">
      <c r="B475" s="53"/>
      <c r="C475" s="53"/>
      <c r="D475" s="53"/>
      <c r="E475" s="53"/>
      <c r="F475" s="53"/>
      <c r="G475" s="53"/>
    </row>
    <row r="476" spans="2:7" ht="11.25">
      <c r="B476" s="53"/>
      <c r="C476" s="53"/>
      <c r="D476" s="53"/>
      <c r="E476" s="53"/>
      <c r="F476" s="53"/>
      <c r="G476" s="53"/>
    </row>
    <row r="477" spans="2:7" ht="11.25">
      <c r="B477" s="53"/>
      <c r="C477" s="53"/>
      <c r="D477" s="53"/>
      <c r="E477" s="53"/>
      <c r="F477" s="53"/>
      <c r="G477" s="53"/>
    </row>
    <row r="478" spans="2:7" ht="11.25">
      <c r="B478" s="53"/>
      <c r="C478" s="53"/>
      <c r="D478" s="53"/>
      <c r="E478" s="53"/>
      <c r="F478" s="53"/>
      <c r="G478" s="53"/>
    </row>
    <row r="479" spans="2:7" ht="11.25">
      <c r="B479" s="53"/>
      <c r="C479" s="53"/>
      <c r="D479" s="53"/>
      <c r="E479" s="53"/>
      <c r="F479" s="53"/>
      <c r="G479" s="53"/>
    </row>
    <row r="480" spans="2:7" ht="11.25">
      <c r="B480" s="53"/>
      <c r="C480" s="53"/>
      <c r="D480" s="53"/>
      <c r="E480" s="53"/>
      <c r="F480" s="53"/>
      <c r="G480" s="53"/>
    </row>
    <row r="481" spans="2:7" ht="11.25">
      <c r="B481" s="53"/>
      <c r="C481" s="53"/>
      <c r="D481" s="53"/>
      <c r="E481" s="53"/>
      <c r="F481" s="53"/>
      <c r="G481" s="53"/>
    </row>
    <row r="482" spans="2:7" ht="11.25">
      <c r="B482" s="53"/>
      <c r="C482" s="53"/>
      <c r="D482" s="53"/>
      <c r="E482" s="53"/>
      <c r="F482" s="53"/>
      <c r="G482" s="53"/>
    </row>
    <row r="483" spans="2:7" ht="11.25">
      <c r="B483" s="53"/>
      <c r="C483" s="53"/>
      <c r="D483" s="53"/>
      <c r="E483" s="53"/>
      <c r="F483" s="53"/>
      <c r="G483" s="53"/>
    </row>
    <row r="484" spans="2:7" ht="11.25">
      <c r="B484" s="53"/>
      <c r="C484" s="53"/>
      <c r="D484" s="53"/>
      <c r="E484" s="53"/>
      <c r="F484" s="53"/>
      <c r="G484" s="53"/>
    </row>
    <row r="485" spans="2:7" ht="11.25">
      <c r="B485" s="53"/>
      <c r="C485" s="53"/>
      <c r="D485" s="53"/>
      <c r="E485" s="53"/>
      <c r="F485" s="53"/>
      <c r="G485" s="53"/>
    </row>
    <row r="486" spans="2:7" ht="11.25">
      <c r="B486" s="53"/>
      <c r="C486" s="53"/>
      <c r="D486" s="53"/>
      <c r="E486" s="53"/>
      <c r="F486" s="53"/>
      <c r="G486" s="53"/>
    </row>
    <row r="487" spans="2:7" ht="11.25">
      <c r="B487" s="53"/>
      <c r="C487" s="53"/>
      <c r="D487" s="53"/>
      <c r="E487" s="53"/>
      <c r="F487" s="53"/>
      <c r="G487" s="53"/>
    </row>
    <row r="488" spans="2:7" ht="11.25">
      <c r="B488" s="53"/>
      <c r="C488" s="53"/>
      <c r="D488" s="53"/>
      <c r="E488" s="53"/>
      <c r="F488" s="53"/>
      <c r="G488" s="53"/>
    </row>
    <row r="489" spans="2:7" ht="11.25">
      <c r="B489" s="53"/>
      <c r="C489" s="53"/>
      <c r="D489" s="53"/>
      <c r="E489" s="53"/>
      <c r="F489" s="53"/>
      <c r="G489" s="53"/>
    </row>
    <row r="490" spans="2:7" ht="11.25">
      <c r="B490" s="53"/>
      <c r="C490" s="53"/>
      <c r="D490" s="53"/>
      <c r="E490" s="53"/>
      <c r="F490" s="53"/>
      <c r="G490" s="53"/>
    </row>
    <row r="491" spans="2:7" ht="11.25">
      <c r="B491" s="53"/>
      <c r="C491" s="53"/>
      <c r="D491" s="53"/>
      <c r="E491" s="53"/>
      <c r="F491" s="53"/>
      <c r="G491" s="53"/>
    </row>
    <row r="492" spans="2:7" ht="11.25">
      <c r="B492" s="53"/>
      <c r="C492" s="53"/>
      <c r="D492" s="53"/>
      <c r="E492" s="53"/>
      <c r="F492" s="53"/>
      <c r="G492" s="53"/>
    </row>
    <row r="493" spans="2:7" ht="11.25">
      <c r="B493" s="53"/>
      <c r="C493" s="53"/>
      <c r="D493" s="53"/>
      <c r="E493" s="53"/>
      <c r="F493" s="53"/>
      <c r="G493" s="53"/>
    </row>
    <row r="494" spans="2:7" ht="11.25">
      <c r="B494" s="53"/>
      <c r="C494" s="53"/>
      <c r="D494" s="53"/>
      <c r="E494" s="53"/>
      <c r="F494" s="53"/>
      <c r="G494" s="53"/>
    </row>
    <row r="495" spans="2:7" ht="11.25">
      <c r="B495" s="53"/>
      <c r="C495" s="53"/>
      <c r="D495" s="53"/>
      <c r="E495" s="53"/>
      <c r="F495" s="53"/>
      <c r="G495" s="53"/>
    </row>
    <row r="496" spans="2:7" ht="11.25">
      <c r="B496" s="53"/>
      <c r="C496" s="53"/>
      <c r="D496" s="53"/>
      <c r="E496" s="53"/>
      <c r="F496" s="53"/>
      <c r="G496" s="53"/>
    </row>
    <row r="497" spans="2:7" ht="11.25">
      <c r="B497" s="53"/>
      <c r="C497" s="53"/>
      <c r="D497" s="53"/>
      <c r="E497" s="53"/>
      <c r="F497" s="53"/>
      <c r="G497" s="53"/>
    </row>
    <row r="498" spans="2:7" ht="11.25">
      <c r="B498" s="53"/>
      <c r="C498" s="53"/>
      <c r="D498" s="53"/>
      <c r="E498" s="53"/>
      <c r="F498" s="53"/>
      <c r="G498" s="53"/>
    </row>
    <row r="499" spans="2:7" ht="11.25">
      <c r="B499" s="53"/>
      <c r="C499" s="53"/>
      <c r="D499" s="53"/>
      <c r="E499" s="53"/>
      <c r="F499" s="53"/>
      <c r="G499" s="53"/>
    </row>
    <row r="500" spans="2:7" ht="11.25">
      <c r="B500" s="53"/>
      <c r="C500" s="53"/>
      <c r="D500" s="53"/>
      <c r="E500" s="53"/>
      <c r="F500" s="53"/>
      <c r="G500" s="53"/>
    </row>
    <row r="501" spans="2:7" ht="11.25">
      <c r="B501" s="53"/>
      <c r="C501" s="53"/>
      <c r="D501" s="53"/>
      <c r="E501" s="53"/>
      <c r="F501" s="53"/>
      <c r="G501" s="53"/>
    </row>
    <row r="502" spans="2:7" ht="11.25">
      <c r="B502" s="53"/>
      <c r="C502" s="53"/>
      <c r="D502" s="53"/>
      <c r="E502" s="53"/>
      <c r="F502" s="53"/>
      <c r="G502" s="53"/>
    </row>
    <row r="503" spans="2:7" ht="11.25">
      <c r="B503" s="53"/>
      <c r="C503" s="53"/>
      <c r="D503" s="53"/>
      <c r="E503" s="53"/>
      <c r="F503" s="53"/>
      <c r="G503" s="53"/>
    </row>
    <row r="504" spans="2:7" ht="11.25">
      <c r="B504" s="53"/>
      <c r="C504" s="53"/>
      <c r="D504" s="53"/>
      <c r="E504" s="53"/>
      <c r="F504" s="53"/>
      <c r="G504" s="53"/>
    </row>
    <row r="505" spans="2:7" ht="11.25">
      <c r="B505" s="53"/>
      <c r="C505" s="53"/>
      <c r="D505" s="53"/>
      <c r="E505" s="53"/>
      <c r="F505" s="53"/>
      <c r="G505" s="53"/>
    </row>
    <row r="506" spans="2:7" ht="11.25">
      <c r="B506" s="53"/>
      <c r="C506" s="53"/>
      <c r="D506" s="53"/>
      <c r="E506" s="53"/>
      <c r="F506" s="53"/>
      <c r="G506" s="53"/>
    </row>
    <row r="507" spans="2:7" ht="11.25">
      <c r="B507" s="53"/>
      <c r="C507" s="53"/>
      <c r="D507" s="53"/>
      <c r="E507" s="53"/>
      <c r="F507" s="53"/>
      <c r="G507" s="53"/>
    </row>
    <row r="508" spans="2:7" ht="11.25">
      <c r="B508" s="53"/>
      <c r="C508" s="53"/>
      <c r="D508" s="53"/>
      <c r="E508" s="53"/>
      <c r="F508" s="53"/>
      <c r="G508" s="53"/>
    </row>
    <row r="509" spans="2:7" ht="11.25">
      <c r="B509" s="53"/>
      <c r="C509" s="53"/>
      <c r="D509" s="53"/>
      <c r="E509" s="53"/>
      <c r="F509" s="53"/>
      <c r="G509" s="53"/>
    </row>
    <row r="510" spans="2:7" ht="11.25">
      <c r="B510" s="53"/>
      <c r="C510" s="53"/>
      <c r="D510" s="53"/>
      <c r="E510" s="53"/>
      <c r="F510" s="53"/>
      <c r="G510" s="53"/>
    </row>
    <row r="511" spans="2:7" ht="11.25">
      <c r="B511" s="53"/>
      <c r="C511" s="53"/>
      <c r="D511" s="53"/>
      <c r="E511" s="53"/>
      <c r="F511" s="53"/>
      <c r="G511" s="53"/>
    </row>
    <row r="512" spans="2:7" ht="11.25">
      <c r="B512" s="53"/>
      <c r="C512" s="53"/>
      <c r="D512" s="53"/>
      <c r="E512" s="53"/>
      <c r="F512" s="53"/>
      <c r="G512" s="53"/>
    </row>
    <row r="513" spans="2:7" ht="11.25">
      <c r="B513" s="53"/>
      <c r="C513" s="53"/>
      <c r="D513" s="53"/>
      <c r="E513" s="53"/>
      <c r="F513" s="53"/>
      <c r="G513" s="53"/>
    </row>
    <row r="514" spans="2:7" ht="11.25">
      <c r="B514" s="53"/>
      <c r="C514" s="53"/>
      <c r="D514" s="53"/>
      <c r="E514" s="53"/>
      <c r="F514" s="53"/>
      <c r="G514" s="53"/>
    </row>
    <row r="515" spans="2:7" ht="11.25">
      <c r="B515" s="53"/>
      <c r="C515" s="53"/>
      <c r="D515" s="53"/>
      <c r="E515" s="53"/>
      <c r="F515" s="53"/>
      <c r="G515" s="53"/>
    </row>
    <row r="516" spans="2:7" ht="11.25">
      <c r="B516" s="53"/>
      <c r="C516" s="53"/>
      <c r="D516" s="53"/>
      <c r="E516" s="53"/>
      <c r="F516" s="53"/>
      <c r="G516" s="53"/>
    </row>
    <row r="517" spans="2:7" ht="11.25">
      <c r="B517" s="53"/>
      <c r="C517" s="53"/>
      <c r="D517" s="53"/>
      <c r="E517" s="53"/>
      <c r="F517" s="53"/>
      <c r="G517" s="53"/>
    </row>
    <row r="518" spans="2:7" ht="11.25">
      <c r="B518" s="53"/>
      <c r="C518" s="53"/>
      <c r="D518" s="53"/>
      <c r="E518" s="53"/>
      <c r="F518" s="53"/>
      <c r="G518" s="53"/>
    </row>
    <row r="519" spans="2:7" ht="11.25">
      <c r="B519" s="53"/>
      <c r="C519" s="53"/>
      <c r="D519" s="53"/>
      <c r="E519" s="53"/>
      <c r="F519" s="53"/>
      <c r="G519" s="53"/>
    </row>
    <row r="520" spans="2:7" ht="11.25">
      <c r="B520" s="53"/>
      <c r="C520" s="53"/>
      <c r="D520" s="53"/>
      <c r="E520" s="53"/>
      <c r="F520" s="53"/>
      <c r="G520" s="53"/>
    </row>
    <row r="521" spans="2:7" ht="11.25">
      <c r="B521" s="53"/>
      <c r="C521" s="53"/>
      <c r="D521" s="53"/>
      <c r="E521" s="53"/>
      <c r="F521" s="53"/>
      <c r="G521" s="53"/>
    </row>
    <row r="522" spans="2:7" ht="11.25">
      <c r="B522" s="53"/>
      <c r="C522" s="53"/>
      <c r="D522" s="53"/>
      <c r="E522" s="53"/>
      <c r="F522" s="53"/>
      <c r="G522" s="53"/>
    </row>
    <row r="523" spans="2:7" ht="11.25">
      <c r="B523" s="53"/>
      <c r="C523" s="53"/>
      <c r="D523" s="53"/>
      <c r="E523" s="53"/>
      <c r="F523" s="53"/>
      <c r="G523" s="53"/>
    </row>
    <row r="524" spans="2:7" ht="11.25">
      <c r="B524" s="53"/>
      <c r="C524" s="53"/>
      <c r="D524" s="53"/>
      <c r="E524" s="53"/>
      <c r="F524" s="53"/>
      <c r="G524" s="53"/>
    </row>
    <row r="525" spans="2:7" ht="11.25">
      <c r="B525" s="53"/>
      <c r="C525" s="53"/>
      <c r="D525" s="53"/>
      <c r="E525" s="53"/>
      <c r="F525" s="53"/>
      <c r="G525" s="53"/>
    </row>
    <row r="526" spans="2:7" ht="11.25">
      <c r="B526" s="53"/>
      <c r="C526" s="53"/>
      <c r="D526" s="53"/>
      <c r="E526" s="53"/>
      <c r="F526" s="53"/>
      <c r="G526" s="53"/>
    </row>
    <row r="527" spans="2:7" ht="11.25">
      <c r="B527" s="53"/>
      <c r="C527" s="53"/>
      <c r="D527" s="53"/>
      <c r="E527" s="53"/>
      <c r="F527" s="53"/>
      <c r="G527" s="53"/>
    </row>
    <row r="528" spans="2:7" ht="11.25">
      <c r="B528" s="53"/>
      <c r="C528" s="53"/>
      <c r="D528" s="53"/>
      <c r="E528" s="53"/>
      <c r="F528" s="53"/>
      <c r="G528" s="53"/>
    </row>
    <row r="529" spans="2:7" ht="11.25">
      <c r="B529" s="53"/>
      <c r="C529" s="53"/>
      <c r="D529" s="53"/>
      <c r="E529" s="53"/>
      <c r="F529" s="53"/>
      <c r="G529" s="53"/>
    </row>
    <row r="530" spans="2:7" ht="11.25">
      <c r="B530" s="53"/>
      <c r="C530" s="53"/>
      <c r="D530" s="53"/>
      <c r="E530" s="53"/>
      <c r="F530" s="53"/>
      <c r="G530" s="53"/>
    </row>
    <row r="531" spans="2:7" ht="11.25">
      <c r="B531" s="53"/>
      <c r="C531" s="53"/>
      <c r="D531" s="53"/>
      <c r="E531" s="53"/>
      <c r="F531" s="53"/>
      <c r="G531" s="53"/>
    </row>
    <row r="532" spans="2:7" ht="11.25">
      <c r="B532" s="53"/>
      <c r="C532" s="53"/>
      <c r="D532" s="53"/>
      <c r="E532" s="53"/>
      <c r="F532" s="53"/>
      <c r="G532" s="53"/>
    </row>
    <row r="533" spans="2:7" ht="11.25">
      <c r="B533" s="53"/>
      <c r="C533" s="53"/>
      <c r="D533" s="53"/>
      <c r="E533" s="53"/>
      <c r="F533" s="53"/>
      <c r="G533" s="53"/>
    </row>
    <row r="534" spans="2:7" ht="11.25">
      <c r="B534" s="53"/>
      <c r="C534" s="53"/>
      <c r="D534" s="53"/>
      <c r="E534" s="53"/>
      <c r="F534" s="53"/>
      <c r="G534" s="53"/>
    </row>
    <row r="535" spans="2:7" ht="11.25">
      <c r="B535" s="53"/>
      <c r="C535" s="53"/>
      <c r="D535" s="53"/>
      <c r="E535" s="53"/>
      <c r="F535" s="53"/>
      <c r="G535" s="53"/>
    </row>
    <row r="536" spans="2:7" ht="11.25">
      <c r="B536" s="53"/>
      <c r="C536" s="53"/>
      <c r="D536" s="53"/>
      <c r="E536" s="53"/>
      <c r="F536" s="53"/>
      <c r="G536" s="53"/>
    </row>
    <row r="537" spans="2:7" ht="11.25">
      <c r="B537" s="53"/>
      <c r="C537" s="53"/>
      <c r="D537" s="53"/>
      <c r="E537" s="53"/>
      <c r="F537" s="53"/>
      <c r="G537" s="53"/>
    </row>
    <row r="538" spans="2:7" ht="11.25">
      <c r="B538" s="53"/>
      <c r="C538" s="53"/>
      <c r="D538" s="53"/>
      <c r="E538" s="53"/>
      <c r="F538" s="53"/>
      <c r="G538" s="53"/>
    </row>
    <row r="539" spans="2:7" ht="11.25">
      <c r="B539" s="53"/>
      <c r="C539" s="53"/>
      <c r="D539" s="53"/>
      <c r="E539" s="53"/>
      <c r="F539" s="53"/>
      <c r="G539" s="53"/>
    </row>
    <row r="540" spans="2:7" ht="11.25">
      <c r="B540" s="53"/>
      <c r="C540" s="53"/>
      <c r="D540" s="53"/>
      <c r="E540" s="53"/>
      <c r="F540" s="53"/>
      <c r="G540" s="53"/>
    </row>
    <row r="541" spans="2:7" ht="11.25">
      <c r="B541" s="53"/>
      <c r="C541" s="53"/>
      <c r="D541" s="53"/>
      <c r="E541" s="53"/>
      <c r="F541" s="53"/>
      <c r="G541" s="53"/>
    </row>
    <row r="542" spans="2:7" ht="11.25">
      <c r="B542" s="53"/>
      <c r="C542" s="53"/>
      <c r="D542" s="53"/>
      <c r="E542" s="53"/>
      <c r="F542" s="53"/>
      <c r="G542" s="53"/>
    </row>
    <row r="543" spans="2:7" ht="11.25">
      <c r="B543" s="53"/>
      <c r="C543" s="53"/>
      <c r="D543" s="53"/>
      <c r="E543" s="53"/>
      <c r="F543" s="53"/>
      <c r="G543" s="53"/>
    </row>
    <row r="544" spans="2:7" ht="11.25">
      <c r="B544" s="53"/>
      <c r="C544" s="53"/>
      <c r="D544" s="53"/>
      <c r="E544" s="53"/>
      <c r="F544" s="53"/>
      <c r="G544" s="53"/>
    </row>
    <row r="545" spans="2:7" ht="11.25">
      <c r="B545" s="53"/>
      <c r="C545" s="53"/>
      <c r="D545" s="53"/>
      <c r="E545" s="53"/>
      <c r="F545" s="53"/>
      <c r="G545" s="53"/>
    </row>
    <row r="546" spans="2:7" ht="11.25">
      <c r="B546" s="53"/>
      <c r="C546" s="53"/>
      <c r="D546" s="53"/>
      <c r="E546" s="53"/>
      <c r="F546" s="53"/>
      <c r="G546" s="53"/>
    </row>
    <row r="547" spans="2:7" ht="11.25">
      <c r="B547" s="53"/>
      <c r="C547" s="53"/>
      <c r="D547" s="53"/>
      <c r="E547" s="53"/>
      <c r="F547" s="53"/>
      <c r="G547" s="53"/>
    </row>
    <row r="548" spans="2:7" ht="11.25">
      <c r="B548" s="53"/>
      <c r="C548" s="53"/>
      <c r="D548" s="53"/>
      <c r="E548" s="53"/>
      <c r="F548" s="53"/>
      <c r="G548" s="53"/>
    </row>
    <row r="549" spans="2:7" ht="11.25">
      <c r="B549" s="53"/>
      <c r="C549" s="53"/>
      <c r="D549" s="53"/>
      <c r="E549" s="53"/>
      <c r="F549" s="53"/>
      <c r="G549" s="53"/>
    </row>
    <row r="550" spans="2:7" ht="11.25">
      <c r="B550" s="53"/>
      <c r="C550" s="53"/>
      <c r="D550" s="53"/>
      <c r="E550" s="53"/>
      <c r="F550" s="53"/>
      <c r="G550" s="53"/>
    </row>
    <row r="551" spans="2:7" ht="11.25">
      <c r="B551" s="53"/>
      <c r="C551" s="53"/>
      <c r="D551" s="53"/>
      <c r="E551" s="53"/>
      <c r="F551" s="53"/>
      <c r="G551" s="53"/>
    </row>
    <row r="552" spans="2:7" ht="11.25">
      <c r="B552" s="53"/>
      <c r="C552" s="53"/>
      <c r="D552" s="53"/>
      <c r="E552" s="53"/>
      <c r="F552" s="53"/>
      <c r="G552" s="53"/>
    </row>
    <row r="553" spans="2:7" ht="11.25">
      <c r="B553" s="53"/>
      <c r="C553" s="53"/>
      <c r="D553" s="53"/>
      <c r="E553" s="53"/>
      <c r="F553" s="53"/>
      <c r="G553" s="53"/>
    </row>
    <row r="554" spans="2:7" ht="11.25">
      <c r="B554" s="53"/>
      <c r="C554" s="53"/>
      <c r="D554" s="53"/>
      <c r="E554" s="53"/>
      <c r="F554" s="53"/>
      <c r="G554" s="53"/>
    </row>
    <row r="555" spans="2:7" ht="11.25">
      <c r="B555" s="53"/>
      <c r="C555" s="53"/>
      <c r="D555" s="53"/>
      <c r="E555" s="53"/>
      <c r="F555" s="53"/>
      <c r="G555" s="53"/>
    </row>
    <row r="556" spans="2:7" ht="11.25">
      <c r="B556" s="53"/>
      <c r="C556" s="53"/>
      <c r="D556" s="53"/>
      <c r="E556" s="53"/>
      <c r="F556" s="53"/>
      <c r="G556" s="53"/>
    </row>
    <row r="557" spans="2:7" ht="11.25">
      <c r="B557" s="53"/>
      <c r="C557" s="53"/>
      <c r="D557" s="53"/>
      <c r="E557" s="53"/>
      <c r="F557" s="53"/>
      <c r="G557" s="53"/>
    </row>
    <row r="558" spans="2:7" ht="11.25">
      <c r="B558" s="53"/>
      <c r="C558" s="53"/>
      <c r="D558" s="53"/>
      <c r="E558" s="53"/>
      <c r="F558" s="53"/>
      <c r="G558" s="53"/>
    </row>
    <row r="559" spans="2:7" ht="11.25">
      <c r="B559" s="53"/>
      <c r="C559" s="53"/>
      <c r="D559" s="53"/>
      <c r="E559" s="53"/>
      <c r="F559" s="53"/>
      <c r="G559" s="53"/>
    </row>
    <row r="560" spans="2:7" ht="11.25">
      <c r="B560" s="53"/>
      <c r="C560" s="53"/>
      <c r="D560" s="53"/>
      <c r="E560" s="53"/>
      <c r="F560" s="53"/>
      <c r="G560" s="53"/>
    </row>
    <row r="561" spans="2:7" ht="11.25">
      <c r="B561" s="53"/>
      <c r="C561" s="53"/>
      <c r="D561" s="53"/>
      <c r="E561" s="53"/>
      <c r="F561" s="53"/>
      <c r="G561" s="53"/>
    </row>
    <row r="562" spans="2:7" ht="11.25">
      <c r="B562" s="53"/>
      <c r="C562" s="53"/>
      <c r="D562" s="53"/>
      <c r="E562" s="53"/>
      <c r="F562" s="53"/>
      <c r="G562" s="53"/>
    </row>
    <row r="563" spans="2:7" ht="11.25">
      <c r="B563" s="53"/>
      <c r="C563" s="53"/>
      <c r="D563" s="53"/>
      <c r="E563" s="53"/>
      <c r="F563" s="53"/>
      <c r="G563" s="53"/>
    </row>
    <row r="564" spans="2:7" ht="11.25">
      <c r="B564" s="53"/>
      <c r="C564" s="53"/>
      <c r="D564" s="53"/>
      <c r="E564" s="53"/>
      <c r="F564" s="53"/>
      <c r="G564" s="53"/>
    </row>
    <row r="565" spans="2:7" ht="11.25">
      <c r="B565" s="53"/>
      <c r="C565" s="53"/>
      <c r="D565" s="53"/>
      <c r="E565" s="53"/>
      <c r="F565" s="53"/>
      <c r="G565" s="53"/>
    </row>
    <row r="566" spans="2:7" ht="11.25">
      <c r="B566" s="53"/>
      <c r="C566" s="53"/>
      <c r="D566" s="53"/>
      <c r="E566" s="53"/>
      <c r="F566" s="53"/>
      <c r="G566" s="53"/>
    </row>
    <row r="567" spans="2:7" ht="11.25">
      <c r="B567" s="53"/>
      <c r="C567" s="53"/>
      <c r="D567" s="53"/>
      <c r="E567" s="53"/>
      <c r="F567" s="53"/>
      <c r="G567" s="53"/>
    </row>
    <row r="568" spans="2:7" ht="11.25">
      <c r="B568" s="53"/>
      <c r="C568" s="53"/>
      <c r="D568" s="53"/>
      <c r="E568" s="53"/>
      <c r="F568" s="53"/>
      <c r="G568" s="53"/>
    </row>
    <row r="569" spans="2:7" ht="11.25">
      <c r="B569" s="53"/>
      <c r="C569" s="53"/>
      <c r="D569" s="53"/>
      <c r="E569" s="53"/>
      <c r="F569" s="53"/>
      <c r="G569" s="53"/>
    </row>
    <row r="570" spans="2:7" ht="11.25">
      <c r="B570" s="53"/>
      <c r="C570" s="53"/>
      <c r="D570" s="53"/>
      <c r="E570" s="53"/>
      <c r="F570" s="53"/>
      <c r="G570" s="53"/>
    </row>
    <row r="571" spans="2:7" ht="11.25">
      <c r="B571" s="53"/>
      <c r="C571" s="53"/>
      <c r="D571" s="53"/>
      <c r="E571" s="53"/>
      <c r="F571" s="53"/>
      <c r="G571" s="53"/>
    </row>
    <row r="572" spans="2:7" ht="11.25">
      <c r="B572" s="53"/>
      <c r="C572" s="53"/>
      <c r="D572" s="53"/>
      <c r="E572" s="53"/>
      <c r="F572" s="53"/>
      <c r="G572" s="53"/>
    </row>
    <row r="573" spans="2:7" ht="11.25">
      <c r="B573" s="53"/>
      <c r="C573" s="53"/>
      <c r="D573" s="53"/>
      <c r="E573" s="53"/>
      <c r="F573" s="53"/>
      <c r="G573" s="53"/>
    </row>
    <row r="574" spans="2:7" ht="11.25">
      <c r="B574" s="53"/>
      <c r="C574" s="53"/>
      <c r="D574" s="53"/>
      <c r="E574" s="53"/>
      <c r="F574" s="53"/>
      <c r="G574" s="53"/>
    </row>
    <row r="575" spans="2:7" ht="11.25">
      <c r="B575" s="53"/>
      <c r="C575" s="53"/>
      <c r="D575" s="53"/>
      <c r="E575" s="53"/>
      <c r="F575" s="53"/>
      <c r="G575" s="53"/>
    </row>
    <row r="576" spans="2:7" ht="11.25">
      <c r="B576" s="53"/>
      <c r="C576" s="53"/>
      <c r="D576" s="53"/>
      <c r="E576" s="53"/>
      <c r="F576" s="53"/>
      <c r="G576" s="53"/>
    </row>
    <row r="577" spans="2:7" ht="11.25">
      <c r="B577" s="53"/>
      <c r="C577" s="53"/>
      <c r="D577" s="53"/>
      <c r="E577" s="53"/>
      <c r="F577" s="53"/>
      <c r="G577" s="53"/>
    </row>
    <row r="578" spans="2:7" ht="11.25">
      <c r="B578" s="53"/>
      <c r="C578" s="53"/>
      <c r="D578" s="53"/>
      <c r="E578" s="53"/>
      <c r="F578" s="53"/>
      <c r="G578" s="53"/>
    </row>
    <row r="579" spans="2:7" ht="11.25">
      <c r="B579" s="53"/>
      <c r="C579" s="53"/>
      <c r="D579" s="53"/>
      <c r="E579" s="53"/>
      <c r="F579" s="53"/>
      <c r="G579" s="53"/>
    </row>
    <row r="580" spans="2:7" ht="11.25">
      <c r="B580" s="53"/>
      <c r="C580" s="53"/>
      <c r="D580" s="53"/>
      <c r="E580" s="53"/>
      <c r="F580" s="53"/>
      <c r="G580" s="53"/>
    </row>
    <row r="581" spans="2:7" ht="11.25">
      <c r="B581" s="53"/>
      <c r="C581" s="53"/>
      <c r="D581" s="53"/>
      <c r="E581" s="53"/>
      <c r="F581" s="53"/>
      <c r="G581" s="53"/>
    </row>
    <row r="582" spans="2:7" ht="11.25">
      <c r="B582" s="53"/>
      <c r="C582" s="53"/>
      <c r="D582" s="53"/>
      <c r="E582" s="53"/>
      <c r="F582" s="53"/>
      <c r="G582" s="53"/>
    </row>
    <row r="583" spans="2:7" ht="11.25">
      <c r="B583" s="53"/>
      <c r="C583" s="53"/>
      <c r="D583" s="53"/>
      <c r="E583" s="53"/>
      <c r="F583" s="53"/>
      <c r="G583" s="53"/>
    </row>
    <row r="584" spans="2:7" ht="11.25">
      <c r="B584" s="53"/>
      <c r="C584" s="53"/>
      <c r="D584" s="53"/>
      <c r="E584" s="53"/>
      <c r="F584" s="53"/>
      <c r="G584" s="53"/>
    </row>
    <row r="585" spans="2:7" ht="11.25">
      <c r="B585" s="53"/>
      <c r="C585" s="53"/>
      <c r="D585" s="53"/>
      <c r="E585" s="53"/>
      <c r="F585" s="53"/>
      <c r="G585" s="53"/>
    </row>
    <row r="586" spans="2:7" ht="11.25">
      <c r="B586" s="53"/>
      <c r="C586" s="53"/>
      <c r="D586" s="53"/>
      <c r="E586" s="53"/>
      <c r="F586" s="53"/>
      <c r="G586" s="53"/>
    </row>
    <row r="587" spans="2:7" ht="11.25">
      <c r="B587" s="53"/>
      <c r="C587" s="53"/>
      <c r="D587" s="53"/>
      <c r="E587" s="53"/>
      <c r="F587" s="53"/>
      <c r="G587" s="53"/>
    </row>
    <row r="588" spans="2:7" ht="11.25">
      <c r="B588" s="53"/>
      <c r="C588" s="53"/>
      <c r="D588" s="53"/>
      <c r="E588" s="53"/>
      <c r="F588" s="53"/>
      <c r="G588" s="53"/>
    </row>
    <row r="589" spans="2:7" ht="11.25">
      <c r="B589" s="53"/>
      <c r="C589" s="53"/>
      <c r="D589" s="53"/>
      <c r="E589" s="53"/>
      <c r="F589" s="53"/>
      <c r="G589" s="53"/>
    </row>
    <row r="590" spans="2:7" ht="11.25">
      <c r="B590" s="53"/>
      <c r="C590" s="53"/>
      <c r="D590" s="53"/>
      <c r="E590" s="53"/>
      <c r="F590" s="53"/>
      <c r="G590" s="53"/>
    </row>
    <row r="591" spans="2:7" ht="11.25">
      <c r="B591" s="53"/>
      <c r="C591" s="53"/>
      <c r="D591" s="53"/>
      <c r="E591" s="53"/>
      <c r="F591" s="53"/>
      <c r="G591" s="53"/>
    </row>
    <row r="592" spans="2:7" ht="11.25">
      <c r="B592" s="53"/>
      <c r="C592" s="53"/>
      <c r="D592" s="53"/>
      <c r="E592" s="53"/>
      <c r="F592" s="53"/>
      <c r="G592" s="53"/>
    </row>
    <row r="593" spans="2:7" ht="11.25">
      <c r="B593" s="53"/>
      <c r="C593" s="53"/>
      <c r="D593" s="53"/>
      <c r="E593" s="53"/>
      <c r="F593" s="53"/>
      <c r="G593" s="53"/>
    </row>
    <row r="594" spans="2:7" ht="11.25">
      <c r="B594" s="53"/>
      <c r="C594" s="53"/>
      <c r="D594" s="53"/>
      <c r="E594" s="53"/>
      <c r="F594" s="53"/>
      <c r="G594" s="53"/>
    </row>
    <row r="595" spans="2:7" ht="11.25">
      <c r="B595" s="53"/>
      <c r="C595" s="53"/>
      <c r="D595" s="53"/>
      <c r="E595" s="53"/>
      <c r="F595" s="53"/>
      <c r="G595" s="53"/>
    </row>
    <row r="596" spans="2:7" ht="11.25">
      <c r="B596" s="53"/>
      <c r="C596" s="53"/>
      <c r="D596" s="53"/>
      <c r="E596" s="53"/>
      <c r="F596" s="53"/>
      <c r="G596" s="53"/>
    </row>
    <row r="597" spans="2:7" ht="11.25">
      <c r="B597" s="53"/>
      <c r="C597" s="53"/>
      <c r="D597" s="53"/>
      <c r="E597" s="53"/>
      <c r="F597" s="53"/>
      <c r="G597" s="53"/>
    </row>
    <row r="598" spans="2:7" ht="11.25">
      <c r="B598" s="53"/>
      <c r="C598" s="53"/>
      <c r="D598" s="53"/>
      <c r="E598" s="53"/>
      <c r="F598" s="53"/>
      <c r="G598" s="53"/>
    </row>
    <row r="599" spans="2:7" ht="11.25">
      <c r="B599" s="53"/>
      <c r="C599" s="53"/>
      <c r="D599" s="53"/>
      <c r="E599" s="53"/>
      <c r="F599" s="53"/>
      <c r="G599" s="53"/>
    </row>
    <row r="600" spans="2:7" ht="11.25">
      <c r="B600" s="53"/>
      <c r="C600" s="53"/>
      <c r="D600" s="53"/>
      <c r="E600" s="53"/>
      <c r="F600" s="53"/>
      <c r="G600" s="53"/>
    </row>
    <row r="601" spans="2:7" ht="11.25">
      <c r="B601" s="53"/>
      <c r="C601" s="53"/>
      <c r="D601" s="53"/>
      <c r="E601" s="53"/>
      <c r="F601" s="53"/>
      <c r="G601" s="53"/>
    </row>
    <row r="602" spans="2:7" ht="11.25">
      <c r="B602" s="53"/>
      <c r="C602" s="53"/>
      <c r="D602" s="53"/>
      <c r="E602" s="53"/>
      <c r="F602" s="53"/>
      <c r="G602" s="53"/>
    </row>
    <row r="603" spans="2:7" ht="11.25">
      <c r="B603" s="53"/>
      <c r="C603" s="53"/>
      <c r="D603" s="53"/>
      <c r="E603" s="53"/>
      <c r="F603" s="53"/>
      <c r="G603" s="53"/>
    </row>
    <row r="604" spans="2:7" ht="11.25">
      <c r="B604" s="53"/>
      <c r="C604" s="53"/>
      <c r="D604" s="53"/>
      <c r="E604" s="53"/>
      <c r="F604" s="53"/>
      <c r="G604" s="53"/>
    </row>
    <row r="605" spans="2:7" ht="11.25">
      <c r="B605" s="53"/>
      <c r="C605" s="53"/>
      <c r="D605" s="53"/>
      <c r="E605" s="53"/>
      <c r="F605" s="53"/>
      <c r="G605" s="53"/>
    </row>
    <row r="606" spans="2:7" ht="11.25">
      <c r="B606" s="53"/>
      <c r="C606" s="53"/>
      <c r="D606" s="53"/>
      <c r="E606" s="53"/>
      <c r="F606" s="53"/>
      <c r="G606" s="53"/>
    </row>
    <row r="607" spans="2:7" ht="11.25">
      <c r="B607" s="53"/>
      <c r="C607" s="53"/>
      <c r="D607" s="53"/>
      <c r="E607" s="53"/>
      <c r="F607" s="53"/>
      <c r="G607" s="53"/>
    </row>
    <row r="608" spans="2:7" ht="11.25">
      <c r="B608" s="53"/>
      <c r="C608" s="53"/>
      <c r="D608" s="53"/>
      <c r="E608" s="53"/>
      <c r="F608" s="53"/>
      <c r="G608" s="53"/>
    </row>
    <row r="609" spans="2:7" ht="11.25">
      <c r="B609" s="53"/>
      <c r="C609" s="53"/>
      <c r="D609" s="53"/>
      <c r="E609" s="53"/>
      <c r="F609" s="53"/>
      <c r="G609" s="53"/>
    </row>
    <row r="610" spans="2:7" ht="11.25">
      <c r="B610" s="53"/>
      <c r="C610" s="53"/>
      <c r="D610" s="53"/>
      <c r="E610" s="53"/>
      <c r="F610" s="53"/>
      <c r="G610" s="53"/>
    </row>
    <row r="611" spans="2:7" ht="11.25">
      <c r="B611" s="53"/>
      <c r="C611" s="53"/>
      <c r="D611" s="53"/>
      <c r="E611" s="53"/>
      <c r="F611" s="53"/>
      <c r="G611" s="53"/>
    </row>
    <row r="612" spans="2:7" ht="11.25">
      <c r="B612" s="53"/>
      <c r="C612" s="53"/>
      <c r="D612" s="53"/>
      <c r="E612" s="53"/>
      <c r="F612" s="53"/>
      <c r="G612" s="53"/>
    </row>
    <row r="613" spans="2:7" ht="11.25">
      <c r="B613" s="53"/>
      <c r="C613" s="53"/>
      <c r="D613" s="53"/>
      <c r="E613" s="53"/>
      <c r="F613" s="53"/>
      <c r="G613" s="53"/>
    </row>
    <row r="614" spans="2:7" ht="11.25">
      <c r="B614" s="53"/>
      <c r="C614" s="53"/>
      <c r="D614" s="53"/>
      <c r="E614" s="53"/>
      <c r="F614" s="53"/>
      <c r="G614" s="53"/>
    </row>
    <row r="615" spans="2:7" ht="11.25">
      <c r="B615" s="53"/>
      <c r="C615" s="53"/>
      <c r="D615" s="53"/>
      <c r="E615" s="53"/>
      <c r="F615" s="53"/>
      <c r="G615" s="53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workbookViewId="0" topLeftCell="A36">
      <selection activeCell="J41" sqref="J41"/>
    </sheetView>
  </sheetViews>
  <sheetFormatPr defaultColWidth="9.33203125" defaultRowHeight="11.25"/>
  <cols>
    <col min="1" max="1" width="21.66015625" style="2" customWidth="1"/>
    <col min="2" max="8" width="12.83203125" style="2" customWidth="1"/>
    <col min="9" max="16384" width="9.33203125" style="2" customWidth="1"/>
  </cols>
  <sheetData>
    <row r="1" spans="1:8" s="5" customFormat="1" ht="13.5" customHeight="1">
      <c r="A1" s="3" t="s">
        <v>34</v>
      </c>
      <c r="B1" s="4"/>
      <c r="C1" s="4"/>
      <c r="D1" s="4"/>
      <c r="E1" s="4"/>
      <c r="F1" s="4"/>
      <c r="G1" s="4"/>
      <c r="H1" s="4"/>
    </row>
    <row r="2" spans="1:8" s="8" customFormat="1" ht="13.5" customHeight="1">
      <c r="A2" s="6"/>
      <c r="B2" s="7"/>
      <c r="C2" s="7"/>
      <c r="D2" s="7"/>
      <c r="E2" s="7"/>
      <c r="F2" s="7"/>
      <c r="G2" s="7"/>
      <c r="H2" s="7"/>
    </row>
    <row r="3" spans="1:8" ht="13.5" customHeight="1">
      <c r="A3" s="9"/>
      <c r="B3" s="10"/>
      <c r="C3" s="10"/>
      <c r="D3" s="10"/>
      <c r="E3" s="10"/>
      <c r="F3" s="10"/>
      <c r="G3" s="10"/>
      <c r="H3" s="10"/>
    </row>
    <row r="4" spans="1:8" ht="13.5" customHeight="1">
      <c r="A4" s="11"/>
      <c r="B4" s="12" t="s">
        <v>2</v>
      </c>
      <c r="C4" s="12"/>
      <c r="D4" s="12"/>
      <c r="E4" s="12"/>
      <c r="F4" s="12"/>
      <c r="G4" s="12"/>
      <c r="H4" s="12"/>
    </row>
    <row r="5" spans="1:8" ht="13.5" customHeight="1">
      <c r="A5" s="48"/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</row>
    <row r="6" spans="1:8" ht="19.5" customHeight="1">
      <c r="A6" s="19" t="s">
        <v>7</v>
      </c>
      <c r="B6" s="20"/>
      <c r="C6" s="21"/>
      <c r="D6" s="22"/>
      <c r="E6" s="22"/>
      <c r="F6" s="21"/>
      <c r="G6" s="21"/>
      <c r="H6" s="21"/>
    </row>
    <row r="7" spans="1:8" ht="9" customHeight="1">
      <c r="A7" s="23" t="s">
        <v>8</v>
      </c>
      <c r="B7" s="61">
        <v>235</v>
      </c>
      <c r="C7" s="61">
        <v>45</v>
      </c>
      <c r="D7" s="61">
        <v>915</v>
      </c>
      <c r="E7" s="61">
        <v>870</v>
      </c>
      <c r="F7" s="61">
        <v>157</v>
      </c>
      <c r="G7" s="61">
        <v>826</v>
      </c>
      <c r="H7" s="61">
        <v>1268</v>
      </c>
    </row>
    <row r="8" spans="1:8" ht="9" customHeight="1">
      <c r="A8" s="23" t="s">
        <v>9</v>
      </c>
      <c r="B8" s="61">
        <v>13</v>
      </c>
      <c r="C8" s="61">
        <v>1</v>
      </c>
      <c r="D8" s="61">
        <v>14</v>
      </c>
      <c r="E8" s="61">
        <v>20</v>
      </c>
      <c r="F8" s="61">
        <v>2</v>
      </c>
      <c r="G8" s="61">
        <v>69</v>
      </c>
      <c r="H8" s="61">
        <v>28</v>
      </c>
    </row>
    <row r="9" spans="1:8" s="25" customFormat="1" ht="9" customHeight="1">
      <c r="A9" s="23" t="s">
        <v>10</v>
      </c>
      <c r="B9" s="61">
        <v>435</v>
      </c>
      <c r="C9" s="61">
        <v>98</v>
      </c>
      <c r="D9" s="61">
        <v>1765</v>
      </c>
      <c r="E9" s="61">
        <v>1970</v>
      </c>
      <c r="F9" s="61">
        <v>235</v>
      </c>
      <c r="G9" s="61">
        <v>1356</v>
      </c>
      <c r="H9" s="61">
        <v>2258</v>
      </c>
    </row>
    <row r="10" spans="1:8" s="25" customFormat="1" ht="9" customHeight="1">
      <c r="A10" s="23" t="s">
        <v>11</v>
      </c>
      <c r="B10" s="61">
        <f>SUM(B11:B12)</f>
        <v>22</v>
      </c>
      <c r="C10" s="61">
        <f aca="true" t="shared" si="0" ref="C10:H10">SUM(C11:C12)</f>
        <v>8</v>
      </c>
      <c r="D10" s="61">
        <f t="shared" si="0"/>
        <v>79</v>
      </c>
      <c r="E10" s="61">
        <f t="shared" si="0"/>
        <v>66</v>
      </c>
      <c r="F10" s="61">
        <f t="shared" si="0"/>
        <v>7</v>
      </c>
      <c r="G10" s="61">
        <f t="shared" si="0"/>
        <v>47</v>
      </c>
      <c r="H10" s="61">
        <f t="shared" si="0"/>
        <v>91</v>
      </c>
    </row>
    <row r="11" spans="1:8" ht="9" customHeight="1">
      <c r="A11" s="26" t="s">
        <v>5</v>
      </c>
      <c r="B11" s="64">
        <v>9</v>
      </c>
      <c r="C11" s="64">
        <v>4</v>
      </c>
      <c r="D11" s="64">
        <v>26</v>
      </c>
      <c r="E11" s="64">
        <v>27</v>
      </c>
      <c r="F11" s="64">
        <v>5</v>
      </c>
      <c r="G11" s="64">
        <v>23</v>
      </c>
      <c r="H11" s="64">
        <v>43</v>
      </c>
    </row>
    <row r="12" spans="1:8" ht="9" customHeight="1">
      <c r="A12" s="26" t="s">
        <v>6</v>
      </c>
      <c r="B12" s="64">
        <v>13</v>
      </c>
      <c r="C12" s="64">
        <v>4</v>
      </c>
      <c r="D12" s="64">
        <v>53</v>
      </c>
      <c r="E12" s="64">
        <v>39</v>
      </c>
      <c r="F12" s="64">
        <v>2</v>
      </c>
      <c r="G12" s="64">
        <v>24</v>
      </c>
      <c r="H12" s="64">
        <v>48</v>
      </c>
    </row>
    <row r="13" spans="1:8" ht="9" customHeight="1">
      <c r="A13" s="23" t="s">
        <v>12</v>
      </c>
      <c r="B13" s="61">
        <v>113</v>
      </c>
      <c r="C13" s="61">
        <v>30</v>
      </c>
      <c r="D13" s="61">
        <v>432</v>
      </c>
      <c r="E13" s="61">
        <v>547</v>
      </c>
      <c r="F13" s="61">
        <v>42</v>
      </c>
      <c r="G13" s="61">
        <v>264</v>
      </c>
      <c r="H13" s="61">
        <v>500</v>
      </c>
    </row>
    <row r="14" spans="1:8" ht="9" customHeight="1">
      <c r="A14" s="23" t="s">
        <v>13</v>
      </c>
      <c r="B14" s="61">
        <v>40</v>
      </c>
      <c r="C14" s="61">
        <v>10</v>
      </c>
      <c r="D14" s="61">
        <v>179</v>
      </c>
      <c r="E14" s="61">
        <v>160</v>
      </c>
      <c r="F14" s="61">
        <v>19</v>
      </c>
      <c r="G14" s="61">
        <v>62</v>
      </c>
      <c r="H14" s="61">
        <v>175</v>
      </c>
    </row>
    <row r="15" spans="1:8" ht="9" customHeight="1">
      <c r="A15" s="23" t="s">
        <v>14</v>
      </c>
      <c r="B15" s="61">
        <v>62</v>
      </c>
      <c r="C15" s="61">
        <v>16</v>
      </c>
      <c r="D15" s="61">
        <v>305</v>
      </c>
      <c r="E15" s="61">
        <v>188</v>
      </c>
      <c r="F15" s="61">
        <v>35</v>
      </c>
      <c r="G15" s="61">
        <v>224</v>
      </c>
      <c r="H15" s="61">
        <v>314</v>
      </c>
    </row>
    <row r="16" spans="1:8" ht="9" customHeight="1">
      <c r="A16" s="23" t="s">
        <v>15</v>
      </c>
      <c r="B16" s="61">
        <v>217</v>
      </c>
      <c r="C16" s="61">
        <v>69</v>
      </c>
      <c r="D16" s="61">
        <v>1124</v>
      </c>
      <c r="E16" s="61">
        <v>1021</v>
      </c>
      <c r="F16" s="61">
        <v>97</v>
      </c>
      <c r="G16" s="61">
        <v>405</v>
      </c>
      <c r="H16" s="61">
        <v>834</v>
      </c>
    </row>
    <row r="17" spans="1:8" ht="9" customHeight="1">
      <c r="A17" s="23" t="s">
        <v>16</v>
      </c>
      <c r="B17" s="61">
        <v>129</v>
      </c>
      <c r="C17" s="61">
        <v>38</v>
      </c>
      <c r="D17" s="61">
        <v>785</v>
      </c>
      <c r="E17" s="61">
        <v>347</v>
      </c>
      <c r="F17" s="61">
        <v>89</v>
      </c>
      <c r="G17" s="61">
        <v>253</v>
      </c>
      <c r="H17" s="61">
        <v>588</v>
      </c>
    </row>
    <row r="18" spans="1:8" ht="9" customHeight="1">
      <c r="A18" s="23" t="s">
        <v>17</v>
      </c>
      <c r="B18" s="61">
        <v>46</v>
      </c>
      <c r="C18" s="61">
        <v>9</v>
      </c>
      <c r="D18" s="61">
        <v>155</v>
      </c>
      <c r="E18" s="61">
        <v>97</v>
      </c>
      <c r="F18" s="61">
        <v>13</v>
      </c>
      <c r="G18" s="61">
        <v>60</v>
      </c>
      <c r="H18" s="61">
        <v>68</v>
      </c>
    </row>
    <row r="19" spans="1:8" ht="9" customHeight="1">
      <c r="A19" s="23" t="s">
        <v>18</v>
      </c>
      <c r="B19" s="61">
        <v>282</v>
      </c>
      <c r="C19" s="61">
        <v>28</v>
      </c>
      <c r="D19" s="61">
        <v>220</v>
      </c>
      <c r="E19" s="61">
        <v>366</v>
      </c>
      <c r="F19" s="61">
        <v>28</v>
      </c>
      <c r="G19" s="61">
        <v>58</v>
      </c>
      <c r="H19" s="61">
        <v>140</v>
      </c>
    </row>
    <row r="20" spans="1:8" ht="9" customHeight="1">
      <c r="A20" s="23" t="s">
        <v>19</v>
      </c>
      <c r="B20" s="61">
        <v>960</v>
      </c>
      <c r="C20" s="61">
        <v>204</v>
      </c>
      <c r="D20" s="61">
        <v>1728</v>
      </c>
      <c r="E20" s="61">
        <v>718</v>
      </c>
      <c r="F20" s="61">
        <v>128</v>
      </c>
      <c r="G20" s="61">
        <v>561</v>
      </c>
      <c r="H20" s="61">
        <v>719</v>
      </c>
    </row>
    <row r="21" spans="1:8" ht="9" customHeight="1">
      <c r="A21" s="23" t="s">
        <v>20</v>
      </c>
      <c r="B21" s="61" t="s">
        <v>38</v>
      </c>
      <c r="C21" s="61">
        <v>147</v>
      </c>
      <c r="D21" s="61">
        <v>280</v>
      </c>
      <c r="E21" s="61">
        <v>274</v>
      </c>
      <c r="F21" s="61">
        <v>18</v>
      </c>
      <c r="G21" s="61">
        <v>47</v>
      </c>
      <c r="H21" s="61">
        <v>69</v>
      </c>
    </row>
    <row r="22" spans="1:8" ht="9" customHeight="1">
      <c r="A22" s="23" t="s">
        <v>21</v>
      </c>
      <c r="B22" s="61">
        <v>163</v>
      </c>
      <c r="C22" s="61" t="s">
        <v>38</v>
      </c>
      <c r="D22" s="61">
        <v>185</v>
      </c>
      <c r="E22" s="61">
        <v>158</v>
      </c>
      <c r="F22" s="61">
        <v>5</v>
      </c>
      <c r="G22" s="61">
        <v>16</v>
      </c>
      <c r="H22" s="61">
        <v>18</v>
      </c>
    </row>
    <row r="23" spans="1:8" ht="9" customHeight="1">
      <c r="A23" s="23" t="s">
        <v>22</v>
      </c>
      <c r="B23" s="61">
        <v>487</v>
      </c>
      <c r="C23" s="61">
        <v>291</v>
      </c>
      <c r="D23" s="61" t="s">
        <v>38</v>
      </c>
      <c r="E23" s="61">
        <v>800</v>
      </c>
      <c r="F23" s="61">
        <v>389</v>
      </c>
      <c r="G23" s="61">
        <v>648</v>
      </c>
      <c r="H23" s="61">
        <v>525</v>
      </c>
    </row>
    <row r="24" spans="1:8" ht="9" customHeight="1">
      <c r="A24" s="23" t="s">
        <v>23</v>
      </c>
      <c r="B24" s="61">
        <v>389</v>
      </c>
      <c r="C24" s="61">
        <v>148</v>
      </c>
      <c r="D24" s="61">
        <v>588</v>
      </c>
      <c r="E24" s="61" t="s">
        <v>38</v>
      </c>
      <c r="F24" s="61">
        <v>361</v>
      </c>
      <c r="G24" s="61">
        <v>333</v>
      </c>
      <c r="H24" s="61">
        <v>424</v>
      </c>
    </row>
    <row r="25" spans="1:8" ht="9" customHeight="1">
      <c r="A25" s="23" t="s">
        <v>24</v>
      </c>
      <c r="B25" s="61">
        <v>34</v>
      </c>
      <c r="C25" s="61">
        <v>11</v>
      </c>
      <c r="D25" s="61">
        <v>299</v>
      </c>
      <c r="E25" s="61">
        <v>476</v>
      </c>
      <c r="F25" s="61" t="s">
        <v>38</v>
      </c>
      <c r="G25" s="61">
        <v>140</v>
      </c>
      <c r="H25" s="61">
        <v>44</v>
      </c>
    </row>
    <row r="26" spans="1:8" ht="9" customHeight="1">
      <c r="A26" s="23" t="s">
        <v>25</v>
      </c>
      <c r="B26" s="61">
        <v>86</v>
      </c>
      <c r="C26" s="61">
        <v>24</v>
      </c>
      <c r="D26" s="61">
        <v>423</v>
      </c>
      <c r="E26" s="61">
        <v>368</v>
      </c>
      <c r="F26" s="61">
        <v>141</v>
      </c>
      <c r="G26" s="61" t="s">
        <v>38</v>
      </c>
      <c r="H26" s="61">
        <v>772</v>
      </c>
    </row>
    <row r="27" spans="1:8" s="28" customFormat="1" ht="9" customHeight="1">
      <c r="A27" s="23" t="s">
        <v>26</v>
      </c>
      <c r="B27" s="61">
        <v>130</v>
      </c>
      <c r="C27" s="61">
        <v>31</v>
      </c>
      <c r="D27" s="61">
        <v>562</v>
      </c>
      <c r="E27" s="61">
        <v>484</v>
      </c>
      <c r="F27" s="61">
        <v>76</v>
      </c>
      <c r="G27" s="61">
        <v>665</v>
      </c>
      <c r="H27" s="61" t="s">
        <v>38</v>
      </c>
    </row>
    <row r="28" spans="1:8" ht="9" customHeight="1">
      <c r="A28" s="23" t="s">
        <v>27</v>
      </c>
      <c r="B28" s="61">
        <v>45</v>
      </c>
      <c r="C28" s="61">
        <v>11</v>
      </c>
      <c r="D28" s="61">
        <v>157</v>
      </c>
      <c r="E28" s="61">
        <v>87</v>
      </c>
      <c r="F28" s="61">
        <v>4</v>
      </c>
      <c r="G28" s="61">
        <v>24</v>
      </c>
      <c r="H28" s="61">
        <v>110</v>
      </c>
    </row>
    <row r="29" spans="1:8" ht="9" customHeight="1">
      <c r="A29" s="29" t="s">
        <v>28</v>
      </c>
      <c r="B29" s="63">
        <f>SUM(B7:B10,B13:B28)</f>
        <v>3888</v>
      </c>
      <c r="C29" s="63">
        <f aca="true" t="shared" si="1" ref="C29:H29">SUM(C7:C10,C13:C28)</f>
        <v>1219</v>
      </c>
      <c r="D29" s="63">
        <f t="shared" si="1"/>
        <v>10195</v>
      </c>
      <c r="E29" s="63">
        <f t="shared" si="1"/>
        <v>9017</v>
      </c>
      <c r="F29" s="63">
        <f t="shared" si="1"/>
        <v>1846</v>
      </c>
      <c r="G29" s="63">
        <f t="shared" si="1"/>
        <v>6058</v>
      </c>
      <c r="H29" s="63">
        <f t="shared" si="1"/>
        <v>8945</v>
      </c>
    </row>
    <row r="30" spans="1:8" s="31" customFormat="1" ht="9" customHeight="1">
      <c r="A30" s="29" t="s">
        <v>29</v>
      </c>
      <c r="B30" s="63">
        <f>SUM(B7:B9,B15)</f>
        <v>745</v>
      </c>
      <c r="C30" s="63">
        <f aca="true" t="shared" si="2" ref="C30:H30">SUM(C7:C9,C15)</f>
        <v>160</v>
      </c>
      <c r="D30" s="63">
        <f t="shared" si="2"/>
        <v>2999</v>
      </c>
      <c r="E30" s="63">
        <f t="shared" si="2"/>
        <v>3048</v>
      </c>
      <c r="F30" s="63">
        <f t="shared" si="2"/>
        <v>429</v>
      </c>
      <c r="G30" s="63">
        <f t="shared" si="2"/>
        <v>2475</v>
      </c>
      <c r="H30" s="63">
        <f t="shared" si="2"/>
        <v>3868</v>
      </c>
    </row>
    <row r="31" spans="1:8" s="31" customFormat="1" ht="9" customHeight="1">
      <c r="A31" s="29" t="s">
        <v>30</v>
      </c>
      <c r="B31" s="63">
        <f>SUM(B10,B13:B14,B16)</f>
        <v>392</v>
      </c>
      <c r="C31" s="63">
        <f aca="true" t="shared" si="3" ref="C31:H31">SUM(C10,C13:C14,C16)</f>
        <v>117</v>
      </c>
      <c r="D31" s="63">
        <f t="shared" si="3"/>
        <v>1814</v>
      </c>
      <c r="E31" s="63">
        <f t="shared" si="3"/>
        <v>1794</v>
      </c>
      <c r="F31" s="63">
        <f t="shared" si="3"/>
        <v>165</v>
      </c>
      <c r="G31" s="63">
        <f t="shared" si="3"/>
        <v>778</v>
      </c>
      <c r="H31" s="63">
        <f t="shared" si="3"/>
        <v>1600</v>
      </c>
    </row>
    <row r="32" spans="1:8" s="31" customFormat="1" ht="9" customHeight="1">
      <c r="A32" s="29" t="s">
        <v>31</v>
      </c>
      <c r="B32" s="63">
        <f>SUM(B17:B20)</f>
        <v>1417</v>
      </c>
      <c r="C32" s="63">
        <f aca="true" t="shared" si="4" ref="C32:H32">SUM(C17:C20)</f>
        <v>279</v>
      </c>
      <c r="D32" s="63">
        <f t="shared" si="4"/>
        <v>2888</v>
      </c>
      <c r="E32" s="63">
        <f t="shared" si="4"/>
        <v>1528</v>
      </c>
      <c r="F32" s="63">
        <f t="shared" si="4"/>
        <v>258</v>
      </c>
      <c r="G32" s="63">
        <f t="shared" si="4"/>
        <v>932</v>
      </c>
      <c r="H32" s="63">
        <f t="shared" si="4"/>
        <v>1515</v>
      </c>
    </row>
    <row r="33" spans="1:8" s="31" customFormat="1" ht="9" customHeight="1">
      <c r="A33" s="29" t="s">
        <v>32</v>
      </c>
      <c r="B33" s="63">
        <f>SUM(B21:B26)</f>
        <v>1159</v>
      </c>
      <c r="C33" s="63">
        <f aca="true" t="shared" si="5" ref="C33:H33">SUM(C21:C26)</f>
        <v>621</v>
      </c>
      <c r="D33" s="63">
        <f t="shared" si="5"/>
        <v>1775</v>
      </c>
      <c r="E33" s="63">
        <f t="shared" si="5"/>
        <v>2076</v>
      </c>
      <c r="F33" s="63">
        <f t="shared" si="5"/>
        <v>914</v>
      </c>
      <c r="G33" s="63">
        <f t="shared" si="5"/>
        <v>1184</v>
      </c>
      <c r="H33" s="63">
        <f t="shared" si="5"/>
        <v>1852</v>
      </c>
    </row>
    <row r="34" spans="1:8" s="31" customFormat="1" ht="9" customHeight="1">
      <c r="A34" s="29" t="s">
        <v>33</v>
      </c>
      <c r="B34" s="63">
        <f>SUM(B27:B28)</f>
        <v>175</v>
      </c>
      <c r="C34" s="63">
        <f aca="true" t="shared" si="6" ref="C34:H34">SUM(C27:C28)</f>
        <v>42</v>
      </c>
      <c r="D34" s="63">
        <f t="shared" si="6"/>
        <v>719</v>
      </c>
      <c r="E34" s="63">
        <f t="shared" si="6"/>
        <v>571</v>
      </c>
      <c r="F34" s="63">
        <f t="shared" si="6"/>
        <v>80</v>
      </c>
      <c r="G34" s="63">
        <f t="shared" si="6"/>
        <v>689</v>
      </c>
      <c r="H34" s="63">
        <f t="shared" si="6"/>
        <v>110</v>
      </c>
    </row>
    <row r="35" spans="1:8" s="38" customFormat="1" ht="9" customHeight="1">
      <c r="A35" s="32"/>
      <c r="B35" s="34"/>
      <c r="C35" s="34"/>
      <c r="D35" s="34"/>
      <c r="E35" s="34"/>
      <c r="F35" s="34"/>
      <c r="G35" s="34"/>
      <c r="H35" s="34"/>
    </row>
    <row r="36" spans="1:8" s="38" customFormat="1" ht="13.5" customHeight="1">
      <c r="A36" s="35"/>
      <c r="B36" s="32"/>
      <c r="C36" s="55" t="s">
        <v>2</v>
      </c>
      <c r="D36" s="37"/>
      <c r="E36" s="37"/>
      <c r="F36" s="37"/>
      <c r="G36" s="37"/>
      <c r="H36" s="37"/>
    </row>
    <row r="37" spans="1:8" s="42" customFormat="1" ht="13.5" customHeight="1">
      <c r="A37" s="39"/>
      <c r="B37" s="56" t="s">
        <v>27</v>
      </c>
      <c r="C37" s="41" t="s">
        <v>4</v>
      </c>
      <c r="D37" s="41"/>
      <c r="E37" s="41"/>
      <c r="F37" s="41"/>
      <c r="G37" s="41"/>
      <c r="H37" s="41"/>
    </row>
    <row r="38" spans="1:8" s="38" customFormat="1" ht="13.5" customHeight="1">
      <c r="A38" s="43"/>
      <c r="B38" s="43"/>
      <c r="C38" s="45"/>
      <c r="D38" s="45"/>
      <c r="E38" s="45"/>
      <c r="F38" s="45"/>
      <c r="G38" s="45"/>
      <c r="H38" s="45"/>
    </row>
    <row r="39" spans="1:8" s="38" customFormat="1" ht="19.5" customHeight="1">
      <c r="A39" s="46" t="s">
        <v>7</v>
      </c>
      <c r="B39" s="46"/>
      <c r="C39" s="47"/>
      <c r="D39" s="47"/>
      <c r="E39" s="47"/>
      <c r="F39" s="47"/>
      <c r="G39" s="47"/>
      <c r="H39" s="47"/>
    </row>
    <row r="40" spans="1:9" ht="9" customHeight="1">
      <c r="A40" s="23" t="s">
        <v>8</v>
      </c>
      <c r="B40" s="61">
        <v>638</v>
      </c>
      <c r="C40" s="61">
        <f>SUM(tav3_1!B9:E9,tav3_1!H9,tav3_1!B42:H42,'tav3_1 (1)'!B7:H7,'tav3_1 (1)'!B40)</f>
        <v>13207</v>
      </c>
      <c r="D40" s="61">
        <f>SUM(tav3_1!B9:D9,tav3_1!C42)</f>
        <v>4408</v>
      </c>
      <c r="E40" s="61">
        <f>SUM(tav3_1!E9,tav3_1!H9,tav3_1!B42,tav3_1!D42)</f>
        <v>2140</v>
      </c>
      <c r="F40" s="61">
        <f>SUM(tav3_1!E42:H42)</f>
        <v>1705</v>
      </c>
      <c r="G40" s="61">
        <f>SUM(B7:G7)</f>
        <v>3048</v>
      </c>
      <c r="H40" s="61">
        <f>SUM(H7,B40)</f>
        <v>1906</v>
      </c>
      <c r="I40" s="53"/>
    </row>
    <row r="41" spans="1:9" ht="9" customHeight="1">
      <c r="A41" s="23" t="s">
        <v>9</v>
      </c>
      <c r="B41" s="61">
        <v>33</v>
      </c>
      <c r="C41" s="61">
        <f>SUM(tav3_1!B10:E10,tav3_1!H10,tav3_1!B43:H43,'tav3_1 (1)'!B8:H8,'tav3_1 (1)'!B41)</f>
        <v>702</v>
      </c>
      <c r="D41" s="61">
        <f>SUM(tav3_1!B10:D10,tav3_1!C43)</f>
        <v>308</v>
      </c>
      <c r="E41" s="61">
        <f>SUM(tav3_1!E10,tav3_1!H10,tav3_1!B43,tav3_1!D43)</f>
        <v>124</v>
      </c>
      <c r="F41" s="61">
        <f>SUM(tav3_1!E43:H43)</f>
        <v>90</v>
      </c>
      <c r="G41" s="61">
        <f aca="true" t="shared" si="7" ref="G41:G67">SUM(B8:G8)</f>
        <v>119</v>
      </c>
      <c r="H41" s="61">
        <f aca="true" t="shared" si="8" ref="H41:H67">SUM(H8,B41)</f>
        <v>61</v>
      </c>
      <c r="I41" s="53"/>
    </row>
    <row r="42" spans="1:9" ht="9" customHeight="1">
      <c r="A42" s="23" t="s">
        <v>10</v>
      </c>
      <c r="B42" s="61">
        <v>821</v>
      </c>
      <c r="C42" s="61">
        <f>SUM(tav3_1!B11:E11,tav3_1!H11,tav3_1!B44:H44,'tav3_1 (1)'!B9:H9,'tav3_1 (1)'!B42)</f>
        <v>21676</v>
      </c>
      <c r="D42" s="61">
        <f>SUM(tav3_1!B11:D11,tav3_1!C44)</f>
        <v>4024</v>
      </c>
      <c r="E42" s="61">
        <f>SUM(tav3_1!E11,tav3_1!H11,tav3_1!B44,tav3_1!D44)</f>
        <v>5448</v>
      </c>
      <c r="F42" s="61">
        <f>SUM(tav3_1!E44:H44)</f>
        <v>3266</v>
      </c>
      <c r="G42" s="61">
        <f t="shared" si="7"/>
        <v>5859</v>
      </c>
      <c r="H42" s="61">
        <f t="shared" si="8"/>
        <v>3079</v>
      </c>
      <c r="I42" s="53"/>
    </row>
    <row r="43" spans="1:9" ht="9" customHeight="1">
      <c r="A43" s="23" t="s">
        <v>11</v>
      </c>
      <c r="B43" s="61">
        <f>SUM(B44:B45)</f>
        <v>30</v>
      </c>
      <c r="C43" s="61">
        <f>SUM(tav3_1!B12:E12,tav3_1!H12,tav3_1!B45:H45,'tav3_1 (1)'!B10:H10,'tav3_1 (1)'!B43)</f>
        <v>1673</v>
      </c>
      <c r="D43" s="61">
        <f>SUM(tav3_1!B12:D12,tav3_1!C45)</f>
        <v>438</v>
      </c>
      <c r="E43" s="61">
        <f>SUM(tav3_1!E12,tav3_1!H12,tav3_1!B45,tav3_1!D45)</f>
        <v>636</v>
      </c>
      <c r="F43" s="61">
        <f>SUM(tav3_1!E45:H45)</f>
        <v>249</v>
      </c>
      <c r="G43" s="61">
        <f t="shared" si="7"/>
        <v>229</v>
      </c>
      <c r="H43" s="61">
        <f t="shared" si="8"/>
        <v>121</v>
      </c>
      <c r="I43" s="53"/>
    </row>
    <row r="44" spans="1:9" s="25" customFormat="1" ht="9" customHeight="1">
      <c r="A44" s="26" t="s">
        <v>5</v>
      </c>
      <c r="B44" s="72">
        <v>18</v>
      </c>
      <c r="C44" s="72">
        <f>SUM(tav3_1!B13:E13,tav3_1!H13,tav3_1!B46:H46,'tav3_1 (1)'!B11:H11,'tav3_1 (1)'!B44)</f>
        <v>694</v>
      </c>
      <c r="D44" s="72">
        <f>SUM(tav3_1!B13:D13,tav3_1!C46)</f>
        <v>163</v>
      </c>
      <c r="E44" s="72">
        <f>SUM(tav3_1!E13,tav3_1!H13,tav3_1!B46,tav3_1!D46)</f>
        <v>260</v>
      </c>
      <c r="F44" s="72">
        <f>SUM(tav3_1!E46:H46)</f>
        <v>116</v>
      </c>
      <c r="G44" s="72">
        <f t="shared" si="7"/>
        <v>94</v>
      </c>
      <c r="H44" s="72">
        <f t="shared" si="8"/>
        <v>61</v>
      </c>
      <c r="I44" s="53"/>
    </row>
    <row r="45" spans="1:9" s="25" customFormat="1" ht="9" customHeight="1">
      <c r="A45" s="26" t="s">
        <v>6</v>
      </c>
      <c r="B45" s="72">
        <v>12</v>
      </c>
      <c r="C45" s="72">
        <f>SUM(tav3_1!B14:E14,tav3_1!H14,tav3_1!B47:H47,'tav3_1 (1)'!B12:H12,'tav3_1 (1)'!B45)</f>
        <v>979</v>
      </c>
      <c r="D45" s="72">
        <f>SUM(tav3_1!B14:D14,tav3_1!C47)</f>
        <v>275</v>
      </c>
      <c r="E45" s="72">
        <f>SUM(tav3_1!E14,tav3_1!H14,tav3_1!B47,tav3_1!D47)</f>
        <v>376</v>
      </c>
      <c r="F45" s="72">
        <f>SUM(tav3_1!E47:H47)</f>
        <v>133</v>
      </c>
      <c r="G45" s="72">
        <f t="shared" si="7"/>
        <v>135</v>
      </c>
      <c r="H45" s="72">
        <f t="shared" si="8"/>
        <v>60</v>
      </c>
      <c r="I45" s="53"/>
    </row>
    <row r="46" spans="1:9" ht="9" customHeight="1">
      <c r="A46" s="23" t="s">
        <v>12</v>
      </c>
      <c r="B46" s="61">
        <v>218</v>
      </c>
      <c r="C46" s="61">
        <f>SUM(tav3_1!B15:E15,tav3_1!H15,tav3_1!B48:H48,'tav3_1 (1)'!B13:H13,'tav3_1 (1)'!B46)</f>
        <v>8075</v>
      </c>
      <c r="D46" s="61">
        <f>SUM(tav3_1!B15:D15,tav3_1!C48)</f>
        <v>2007</v>
      </c>
      <c r="E46" s="61">
        <f>SUM(tav3_1!E15,tav3_1!H15,tav3_1!B48,tav3_1!D48)</f>
        <v>2491</v>
      </c>
      <c r="F46" s="61">
        <f>SUM(tav3_1!E48:H48)</f>
        <v>1431</v>
      </c>
      <c r="G46" s="61">
        <f t="shared" si="7"/>
        <v>1428</v>
      </c>
      <c r="H46" s="61">
        <f t="shared" si="8"/>
        <v>718</v>
      </c>
      <c r="I46" s="53"/>
    </row>
    <row r="47" spans="1:9" ht="9" customHeight="1">
      <c r="A47" s="23" t="s">
        <v>13</v>
      </c>
      <c r="B47" s="61">
        <v>48</v>
      </c>
      <c r="C47" s="61">
        <f>SUM(tav3_1!B16:E16,tav3_1!H16,tav3_1!B49:H49,'tav3_1 (1)'!B14:H14,'tav3_1 (1)'!B47)</f>
        <v>2739</v>
      </c>
      <c r="D47" s="61">
        <f>SUM(tav3_1!B16:D16,tav3_1!C49)</f>
        <v>507</v>
      </c>
      <c r="E47" s="61">
        <f>SUM(tav3_1!E16,tav3_1!H16,tav3_1!B49,tav3_1!D49)</f>
        <v>1159</v>
      </c>
      <c r="F47" s="61">
        <f>SUM(tav3_1!E49:H49)</f>
        <v>380</v>
      </c>
      <c r="G47" s="61">
        <f t="shared" si="7"/>
        <v>470</v>
      </c>
      <c r="H47" s="61">
        <f t="shared" si="8"/>
        <v>223</v>
      </c>
      <c r="I47" s="53"/>
    </row>
    <row r="48" spans="1:9" ht="9" customHeight="1">
      <c r="A48" s="23" t="s">
        <v>14</v>
      </c>
      <c r="B48" s="61">
        <v>291</v>
      </c>
      <c r="C48" s="61">
        <f>SUM(tav3_1!B17:E17,tav3_1!H17,tav3_1!B50:H50,'tav3_1 (1)'!B15:H15,'tav3_1 (1)'!B48)</f>
        <v>6335</v>
      </c>
      <c r="D48" s="61">
        <f>SUM(tav3_1!B17:D17,tav3_1!C50)</f>
        <v>2833</v>
      </c>
      <c r="E48" s="61">
        <f>SUM(tav3_1!E17,tav3_1!H17,tav3_1!B50,tav3_1!D50)</f>
        <v>820</v>
      </c>
      <c r="F48" s="61">
        <f>SUM(tav3_1!E50:H50)</f>
        <v>1247</v>
      </c>
      <c r="G48" s="61">
        <f t="shared" si="7"/>
        <v>830</v>
      </c>
      <c r="H48" s="61">
        <f t="shared" si="8"/>
        <v>605</v>
      </c>
      <c r="I48" s="53"/>
    </row>
    <row r="49" spans="1:9" ht="9" customHeight="1">
      <c r="A49" s="23" t="s">
        <v>15</v>
      </c>
      <c r="B49" s="61">
        <v>224</v>
      </c>
      <c r="C49" s="61">
        <f>SUM(tav3_1!B18:E18,tav3_1!H18,tav3_1!B51:H51,'tav3_1 (1)'!B16:H16,'tav3_1 (1)'!B49)</f>
        <v>9720</v>
      </c>
      <c r="D49" s="61">
        <f>SUM(tav3_1!B18:D18,tav3_1!C51)</f>
        <v>2567</v>
      </c>
      <c r="E49" s="61">
        <f>SUM(tav3_1!E18,tav3_1!H18,tav3_1!B51,tav3_1!D51)</f>
        <v>1236</v>
      </c>
      <c r="F49" s="61">
        <f>SUM(tav3_1!E51:H51)</f>
        <v>1926</v>
      </c>
      <c r="G49" s="61">
        <f t="shared" si="7"/>
        <v>2933</v>
      </c>
      <c r="H49" s="61">
        <f t="shared" si="8"/>
        <v>1058</v>
      </c>
      <c r="I49" s="53"/>
    </row>
    <row r="50" spans="1:9" ht="9" customHeight="1">
      <c r="A50" s="23" t="s">
        <v>16</v>
      </c>
      <c r="B50" s="61">
        <v>267</v>
      </c>
      <c r="C50" s="61">
        <f>SUM(tav3_1!B19:E19,tav3_1!H19,tav3_1!B52:H52,'tav3_1 (1)'!B17:H17,'tav3_1 (1)'!B50)</f>
        <v>7335</v>
      </c>
      <c r="D50" s="61">
        <f>SUM(tav3_1!B19:D19,tav3_1!C52)</f>
        <v>2058</v>
      </c>
      <c r="E50" s="61">
        <f>SUM(tav3_1!E19,tav3_1!H19,tav3_1!B52,tav3_1!D52)</f>
        <v>1317</v>
      </c>
      <c r="F50" s="61">
        <f>SUM(tav3_1!E52:H52)</f>
        <v>1464</v>
      </c>
      <c r="G50" s="61">
        <f t="shared" si="7"/>
        <v>1641</v>
      </c>
      <c r="H50" s="61">
        <f t="shared" si="8"/>
        <v>855</v>
      </c>
      <c r="I50" s="53"/>
    </row>
    <row r="51" spans="1:9" ht="9" customHeight="1">
      <c r="A51" s="23" t="s">
        <v>17</v>
      </c>
      <c r="B51" s="61">
        <v>36</v>
      </c>
      <c r="C51" s="61">
        <f>SUM(tav3_1!B20:E20,tav3_1!H20,tav3_1!B53:H53,'tav3_1 (1)'!B18:H18,'tav3_1 (1)'!B51)</f>
        <v>2139</v>
      </c>
      <c r="D51" s="61">
        <f>SUM(tav3_1!B20:D20,tav3_1!C53)</f>
        <v>333</v>
      </c>
      <c r="E51" s="61">
        <f>SUM(tav3_1!E20,tav3_1!H20,tav3_1!B53,tav3_1!D53)</f>
        <v>317</v>
      </c>
      <c r="F51" s="61">
        <f>SUM(tav3_1!E53:H53)</f>
        <v>1005</v>
      </c>
      <c r="G51" s="61">
        <f t="shared" si="7"/>
        <v>380</v>
      </c>
      <c r="H51" s="61">
        <f t="shared" si="8"/>
        <v>104</v>
      </c>
      <c r="I51" s="53"/>
    </row>
    <row r="52" spans="1:9" ht="9" customHeight="1">
      <c r="A52" s="23" t="s">
        <v>18</v>
      </c>
      <c r="B52" s="61">
        <v>45</v>
      </c>
      <c r="C52" s="61">
        <f>SUM(tav3_1!B21:E21,tav3_1!H21,tav3_1!B54:H54,'tav3_1 (1)'!B19:H19,'tav3_1 (1)'!B52)</f>
        <v>3309</v>
      </c>
      <c r="D52" s="61">
        <f>SUM(tav3_1!B21:D21,tav3_1!C54)</f>
        <v>503</v>
      </c>
      <c r="E52" s="61">
        <f>SUM(tav3_1!E21,tav3_1!H21,tav3_1!B54,tav3_1!D54)</f>
        <v>950</v>
      </c>
      <c r="F52" s="61">
        <f>SUM(tav3_1!E54:H54)</f>
        <v>689</v>
      </c>
      <c r="G52" s="61">
        <f t="shared" si="7"/>
        <v>982</v>
      </c>
      <c r="H52" s="61">
        <f t="shared" si="8"/>
        <v>185</v>
      </c>
      <c r="I52" s="53"/>
    </row>
    <row r="53" spans="1:9" ht="9" customHeight="1">
      <c r="A53" s="23" t="s">
        <v>19</v>
      </c>
      <c r="B53" s="61">
        <v>476</v>
      </c>
      <c r="C53" s="61">
        <f>SUM(tav3_1!B22:E22,tav3_1!H22,tav3_1!B55:H55,'tav3_1 (1)'!B20:H20,'tav3_1 (1)'!B53)</f>
        <v>14086</v>
      </c>
      <c r="D53" s="61">
        <f>SUM(tav3_1!B22:D22,tav3_1!C55)</f>
        <v>2966</v>
      </c>
      <c r="E53" s="61">
        <f>SUM(tav3_1!E22,tav3_1!H22,tav3_1!B55,tav3_1!D55)</f>
        <v>2757</v>
      </c>
      <c r="F53" s="61">
        <f>SUM(tav3_1!E55:H55)</f>
        <v>2869</v>
      </c>
      <c r="G53" s="61">
        <f t="shared" si="7"/>
        <v>4299</v>
      </c>
      <c r="H53" s="61">
        <f t="shared" si="8"/>
        <v>1195</v>
      </c>
      <c r="I53" s="53"/>
    </row>
    <row r="54" spans="1:9" ht="9" customHeight="1">
      <c r="A54" s="23" t="s">
        <v>20</v>
      </c>
      <c r="B54" s="61">
        <v>27</v>
      </c>
      <c r="C54" s="61">
        <f>SUM(tav3_1!B23:E23,tav3_1!H23,tav3_1!B56:H56,'tav3_1 (1)'!B21:H21,'tav3_1 (1)'!B54)</f>
        <v>3554</v>
      </c>
      <c r="D54" s="61">
        <f>SUM(tav3_1!B23:D23,tav3_1!C56)</f>
        <v>668</v>
      </c>
      <c r="E54" s="61">
        <f>SUM(tav3_1!E23,tav3_1!H23,tav3_1!B56,tav3_1!D56)</f>
        <v>734</v>
      </c>
      <c r="F54" s="61">
        <f>SUM(tav3_1!E56:H56)</f>
        <v>1290</v>
      </c>
      <c r="G54" s="61">
        <f t="shared" si="7"/>
        <v>766</v>
      </c>
      <c r="H54" s="61">
        <f t="shared" si="8"/>
        <v>96</v>
      </c>
      <c r="I54" s="53"/>
    </row>
    <row r="55" spans="1:9" ht="9" customHeight="1">
      <c r="A55" s="23" t="s">
        <v>21</v>
      </c>
      <c r="B55" s="61">
        <v>11</v>
      </c>
      <c r="C55" s="61">
        <f>SUM(tav3_1!B24:E24,tav3_1!H24,tav3_1!B57:H57,'tav3_1 (1)'!B22:H22,'tav3_1 (1)'!B55)</f>
        <v>1330</v>
      </c>
      <c r="D55" s="61">
        <f>SUM(tav3_1!B24:D24,tav3_1!C57)</f>
        <v>208</v>
      </c>
      <c r="E55" s="61">
        <f>SUM(tav3_1!E24,tav3_1!H24,tav3_1!B57,tav3_1!D57)</f>
        <v>247</v>
      </c>
      <c r="F55" s="61">
        <f>SUM(tav3_1!E57:H57)</f>
        <v>319</v>
      </c>
      <c r="G55" s="61">
        <f t="shared" si="7"/>
        <v>527</v>
      </c>
      <c r="H55" s="61">
        <f t="shared" si="8"/>
        <v>29</v>
      </c>
      <c r="I55" s="53"/>
    </row>
    <row r="56" spans="1:9" ht="9" customHeight="1">
      <c r="A56" s="23" t="s">
        <v>22</v>
      </c>
      <c r="B56" s="61">
        <v>275</v>
      </c>
      <c r="C56" s="61">
        <f>SUM(tav3_1!B25:E25,tav3_1!H25,tav3_1!B58:H58,'tav3_1 (1)'!B23:H23,'tav3_1 (1)'!B56)</f>
        <v>25917</v>
      </c>
      <c r="D56" s="61">
        <f>SUM(tav3_1!B25:D25,tav3_1!C58)</f>
        <v>6882</v>
      </c>
      <c r="E56" s="61">
        <f>SUM(tav3_1!E25,tav3_1!H25,tav3_1!B58,tav3_1!D58)</f>
        <v>8329</v>
      </c>
      <c r="F56" s="61">
        <f>SUM(tav3_1!E58:H58)</f>
        <v>7291</v>
      </c>
      <c r="G56" s="61">
        <f t="shared" si="7"/>
        <v>2615</v>
      </c>
      <c r="H56" s="61">
        <f t="shared" si="8"/>
        <v>800</v>
      </c>
      <c r="I56" s="53"/>
    </row>
    <row r="57" spans="1:9" ht="9" customHeight="1">
      <c r="A57" s="23" t="s">
        <v>23</v>
      </c>
      <c r="B57" s="61">
        <v>74</v>
      </c>
      <c r="C57" s="61">
        <f>SUM(tav3_1!B26:E26,tav3_1!H26,tav3_1!B59:H59,'tav3_1 (1)'!B24:H24,'tav3_1 (1)'!B57)</f>
        <v>16227</v>
      </c>
      <c r="D57" s="61">
        <f>SUM(tav3_1!B26:D26,tav3_1!C59)</f>
        <v>5120</v>
      </c>
      <c r="E57" s="61">
        <f>SUM(tav3_1!E26,tav3_1!H26,tav3_1!B59,tav3_1!D59)</f>
        <v>5635</v>
      </c>
      <c r="F57" s="61">
        <f>SUM(tav3_1!E59:H59)</f>
        <v>3155</v>
      </c>
      <c r="G57" s="61">
        <f t="shared" si="7"/>
        <v>1819</v>
      </c>
      <c r="H57" s="61">
        <f t="shared" si="8"/>
        <v>498</v>
      </c>
      <c r="I57" s="53"/>
    </row>
    <row r="58" spans="1:9" ht="9" customHeight="1">
      <c r="A58" s="23" t="s">
        <v>24</v>
      </c>
      <c r="B58" s="61">
        <v>2</v>
      </c>
      <c r="C58" s="61">
        <f>SUM(tav3_1!B27:E27,tav3_1!H27,tav3_1!B60:H60,'tav3_1 (1)'!B25:H25,'tav3_1 (1)'!B58)</f>
        <v>2924</v>
      </c>
      <c r="D58" s="61">
        <f>SUM(tav3_1!B27:D27,tav3_1!C60)</f>
        <v>749</v>
      </c>
      <c r="E58" s="61">
        <f>SUM(tav3_1!E27,tav3_1!H27,tav3_1!B60,tav3_1!D60)</f>
        <v>625</v>
      </c>
      <c r="F58" s="61">
        <f>SUM(tav3_1!E60:H60)</f>
        <v>544</v>
      </c>
      <c r="G58" s="61">
        <f t="shared" si="7"/>
        <v>960</v>
      </c>
      <c r="H58" s="61">
        <f t="shared" si="8"/>
        <v>46</v>
      </c>
      <c r="I58" s="53"/>
    </row>
    <row r="59" spans="1:9" ht="9" customHeight="1">
      <c r="A59" s="23" t="s">
        <v>25</v>
      </c>
      <c r="B59" s="61">
        <v>43</v>
      </c>
      <c r="C59" s="61">
        <f>SUM(tav3_1!B28:E28,tav3_1!H28,tav3_1!B61:H61,'tav3_1 (1)'!B26:H26,'tav3_1 (1)'!B59)</f>
        <v>12336</v>
      </c>
      <c r="D59" s="61">
        <f>SUM(tav3_1!B28:D28,tav3_1!C61)</f>
        <v>5393</v>
      </c>
      <c r="E59" s="61">
        <f>SUM(tav3_1!E28,tav3_1!H28,tav3_1!B61,tav3_1!D61)</f>
        <v>2603</v>
      </c>
      <c r="F59" s="61">
        <f>SUM(tav3_1!E61:H61)</f>
        <v>2483</v>
      </c>
      <c r="G59" s="61">
        <f t="shared" si="7"/>
        <v>1042</v>
      </c>
      <c r="H59" s="61">
        <f t="shared" si="8"/>
        <v>815</v>
      </c>
      <c r="I59" s="53"/>
    </row>
    <row r="60" spans="1:9" s="28" customFormat="1" ht="9" customHeight="1">
      <c r="A60" s="23" t="s">
        <v>26</v>
      </c>
      <c r="B60" s="61">
        <v>192</v>
      </c>
      <c r="C60" s="61">
        <f>SUM(tav3_1!B29:E29,tav3_1!H29,tav3_1!B62:H62,'tav3_1 (1)'!B27:H27,'tav3_1 (1)'!B60)</f>
        <v>19583</v>
      </c>
      <c r="D60" s="61">
        <f>SUM(tav3_1!B29:D29,tav3_1!C62)</f>
        <v>8232</v>
      </c>
      <c r="E60" s="61">
        <f>SUM(tav3_1!E29,tav3_1!H29,tav3_1!B62,tav3_1!D62)</f>
        <v>5601</v>
      </c>
      <c r="F60" s="61">
        <f>SUM(tav3_1!E62:H62)</f>
        <v>3610</v>
      </c>
      <c r="G60" s="61">
        <f t="shared" si="7"/>
        <v>1948</v>
      </c>
      <c r="H60" s="61">
        <f t="shared" si="8"/>
        <v>192</v>
      </c>
      <c r="I60" s="53"/>
    </row>
    <row r="61" spans="1:9" ht="9" customHeight="1">
      <c r="A61" s="23" t="s">
        <v>27</v>
      </c>
      <c r="B61" s="61" t="s">
        <v>38</v>
      </c>
      <c r="C61" s="61">
        <f>SUM(tav3_1!B30:E30,tav3_1!H30,tav3_1!B63:H63,'tav3_1 (1)'!B28:H28,'tav3_1 (1)'!B61)</f>
        <v>5210</v>
      </c>
      <c r="D61" s="61">
        <f>SUM(tav3_1!B30:D30,tav3_1!C63)</f>
        <v>2229</v>
      </c>
      <c r="E61" s="61">
        <f>SUM(tav3_1!E30,tav3_1!H30,tav3_1!B63,tav3_1!D63)</f>
        <v>1406</v>
      </c>
      <c r="F61" s="61">
        <f>SUM(tav3_1!E63:H63)</f>
        <v>1137</v>
      </c>
      <c r="G61" s="61">
        <f t="shared" si="7"/>
        <v>328</v>
      </c>
      <c r="H61" s="61">
        <f t="shared" si="8"/>
        <v>110</v>
      </c>
      <c r="I61" s="53"/>
    </row>
    <row r="62" spans="1:9" ht="9" customHeight="1">
      <c r="A62" s="29" t="s">
        <v>28</v>
      </c>
      <c r="B62" s="63">
        <f>SUM(B40:B43,B46:B61)</f>
        <v>3751</v>
      </c>
      <c r="C62" s="63">
        <f>SUM(C40:C43,C46:C61)</f>
        <v>178077</v>
      </c>
      <c r="D62" s="70">
        <f>SUM(tav3_1!B31:D31,tav3_1!C64)</f>
        <v>52433</v>
      </c>
      <c r="E62" s="70">
        <f>SUM(tav3_1!E31,tav3_1!H31,tav3_1!B64,tav3_1!D64)</f>
        <v>44575</v>
      </c>
      <c r="F62" s="70">
        <f>SUM(tav3_1!E64:H64)</f>
        <v>36150</v>
      </c>
      <c r="G62" s="70">
        <f t="shared" si="7"/>
        <v>32223</v>
      </c>
      <c r="H62" s="70">
        <f t="shared" si="8"/>
        <v>12696</v>
      </c>
      <c r="I62" s="53"/>
    </row>
    <row r="63" spans="1:9" ht="9" customHeight="1">
      <c r="A63" s="29" t="s">
        <v>29</v>
      </c>
      <c r="B63" s="63">
        <f>SUM(B40:B42,B48)</f>
        <v>1783</v>
      </c>
      <c r="C63" s="63">
        <f>SUM(C40:C42,C48)</f>
        <v>41920</v>
      </c>
      <c r="D63" s="70">
        <f>SUM(tav3_1!B32:D32,tav3_1!C65)</f>
        <v>11573</v>
      </c>
      <c r="E63" s="70">
        <f>SUM(tav3_1!E32,tav3_1!H32,tav3_1!B65,tav3_1!D65)</f>
        <v>8532</v>
      </c>
      <c r="F63" s="70">
        <f>SUM(tav3_1!E65:H65)</f>
        <v>6308</v>
      </c>
      <c r="G63" s="70">
        <f t="shared" si="7"/>
        <v>9856</v>
      </c>
      <c r="H63" s="70">
        <f t="shared" si="8"/>
        <v>5651</v>
      </c>
      <c r="I63" s="53"/>
    </row>
    <row r="64" spans="1:9" s="31" customFormat="1" ht="9" customHeight="1">
      <c r="A64" s="29" t="s">
        <v>30</v>
      </c>
      <c r="B64" s="63">
        <f>SUM(B43,B46:B47,B49)</f>
        <v>520</v>
      </c>
      <c r="C64" s="63">
        <f>SUM(C43,C46:C47,C49)</f>
        <v>22207</v>
      </c>
      <c r="D64" s="70">
        <f>SUM(tav3_1!B33:D33,tav3_1!C66)</f>
        <v>5519</v>
      </c>
      <c r="E64" s="70">
        <f>SUM(tav3_1!E33,tav3_1!H33,tav3_1!B66,tav3_1!D66)</f>
        <v>5522</v>
      </c>
      <c r="F64" s="70">
        <f>SUM(tav3_1!E66:H66)</f>
        <v>3986</v>
      </c>
      <c r="G64" s="70">
        <f t="shared" si="7"/>
        <v>5060</v>
      </c>
      <c r="H64" s="70">
        <f t="shared" si="8"/>
        <v>2120</v>
      </c>
      <c r="I64" s="53"/>
    </row>
    <row r="65" spans="1:9" s="31" customFormat="1" ht="9" customHeight="1">
      <c r="A65" s="29" t="s">
        <v>31</v>
      </c>
      <c r="B65" s="63">
        <f>SUM(B50:B53)</f>
        <v>824</v>
      </c>
      <c r="C65" s="63">
        <f>SUM(C50:C53)</f>
        <v>26869</v>
      </c>
      <c r="D65" s="70">
        <f>SUM(tav3_1!B34:D34,tav3_1!C67)</f>
        <v>5860</v>
      </c>
      <c r="E65" s="70">
        <f>SUM(tav3_1!E34,tav3_1!H34,tav3_1!B67,tav3_1!D67)</f>
        <v>5341</v>
      </c>
      <c r="F65" s="70">
        <f>SUM(tav3_1!E67:H67)</f>
        <v>6027</v>
      </c>
      <c r="G65" s="70">
        <f t="shared" si="7"/>
        <v>7302</v>
      </c>
      <c r="H65" s="70">
        <f t="shared" si="8"/>
        <v>2339</v>
      </c>
      <c r="I65" s="53"/>
    </row>
    <row r="66" spans="1:9" s="31" customFormat="1" ht="9" customHeight="1">
      <c r="A66" s="29" t="s">
        <v>32</v>
      </c>
      <c r="B66" s="63">
        <f>SUM(B54:B59)</f>
        <v>432</v>
      </c>
      <c r="C66" s="63">
        <f>SUM(C54:C59)</f>
        <v>62288</v>
      </c>
      <c r="D66" s="70">
        <f>SUM(tav3_1!B35:D35,tav3_1!C68)</f>
        <v>19020</v>
      </c>
      <c r="E66" s="70">
        <f>SUM(tav3_1!E35,tav3_1!H35,tav3_1!B68,tav3_1!D68)</f>
        <v>18173</v>
      </c>
      <c r="F66" s="70">
        <f>SUM(tav3_1!E68:H68)</f>
        <v>15082</v>
      </c>
      <c r="G66" s="70">
        <f t="shared" si="7"/>
        <v>7729</v>
      </c>
      <c r="H66" s="70">
        <f t="shared" si="8"/>
        <v>2284</v>
      </c>
      <c r="I66" s="53"/>
    </row>
    <row r="67" spans="1:9" s="31" customFormat="1" ht="9" customHeight="1">
      <c r="A67" s="29" t="s">
        <v>33</v>
      </c>
      <c r="B67" s="63">
        <f>SUM(B60:B61)</f>
        <v>192</v>
      </c>
      <c r="C67" s="63">
        <f>SUM(C60:C61)</f>
        <v>24793</v>
      </c>
      <c r="D67" s="70">
        <f>SUM(tav3_1!B36:D36,tav3_1!C69)</f>
        <v>10461</v>
      </c>
      <c r="E67" s="70">
        <f>SUM(tav3_1!E36,tav3_1!H36,tav3_1!B69,tav3_1!D69)</f>
        <v>7007</v>
      </c>
      <c r="F67" s="70">
        <f>SUM(tav3_1!E69:H69)</f>
        <v>4747</v>
      </c>
      <c r="G67" s="70">
        <f t="shared" si="7"/>
        <v>2276</v>
      </c>
      <c r="H67" s="70">
        <f t="shared" si="8"/>
        <v>302</v>
      </c>
      <c r="I67" s="53"/>
    </row>
    <row r="68" spans="1:8" s="52" customFormat="1" ht="9" customHeight="1">
      <c r="A68" s="48"/>
      <c r="B68" s="58"/>
      <c r="C68" s="58"/>
      <c r="D68" s="71"/>
      <c r="E68" s="71"/>
      <c r="F68" s="71"/>
      <c r="G68" s="71"/>
      <c r="H68" s="71"/>
    </row>
    <row r="69" spans="1:8" s="52" customFormat="1" ht="12" customHeight="1">
      <c r="A69" s="50"/>
      <c r="B69" s="51"/>
      <c r="C69" s="51"/>
      <c r="D69" s="51"/>
      <c r="E69" s="51"/>
      <c r="F69" s="51"/>
      <c r="G69" s="51"/>
      <c r="H69" s="51"/>
    </row>
    <row r="70" ht="8.25" customHeight="1">
      <c r="A70" s="13"/>
    </row>
    <row r="71" spans="1:8" ht="8.25" customHeight="1">
      <c r="A71" s="54"/>
      <c r="B71" s="54"/>
      <c r="C71" s="54"/>
      <c r="D71" s="54"/>
      <c r="E71" s="54"/>
      <c r="F71" s="54"/>
      <c r="G71" s="54"/>
      <c r="H71" s="54"/>
    </row>
    <row r="72" spans="1:8" ht="8.25" customHeight="1">
      <c r="A72" s="54"/>
      <c r="B72" s="54"/>
      <c r="C72" s="54"/>
      <c r="D72" s="54"/>
      <c r="E72" s="54"/>
      <c r="F72" s="54"/>
      <c r="G72" s="54"/>
      <c r="H72" s="54"/>
    </row>
    <row r="73" spans="1:8" ht="8.25" customHeight="1">
      <c r="A73" s="54"/>
      <c r="B73" s="54"/>
      <c r="C73" s="54"/>
      <c r="D73" s="54"/>
      <c r="E73" s="54"/>
      <c r="F73" s="54"/>
      <c r="G73" s="54"/>
      <c r="H73" s="54"/>
    </row>
    <row r="74" spans="1:8" ht="8.25" customHeight="1">
      <c r="A74" s="54"/>
      <c r="B74" s="54"/>
      <c r="C74" s="54"/>
      <c r="D74" s="54"/>
      <c r="E74" s="54"/>
      <c r="F74" s="54"/>
      <c r="G74" s="54"/>
      <c r="H74" s="54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85" r:id="rId2"/>
  <headerFooter alignWithMargins="0">
    <oddFooter>&amp;C&amp;10 42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90" zoomScaleNormal="90" workbookViewId="0" topLeftCell="A5">
      <selection activeCell="B8" sqref="B8:H35"/>
    </sheetView>
  </sheetViews>
  <sheetFormatPr defaultColWidth="9.33203125" defaultRowHeight="11.25"/>
  <cols>
    <col min="1" max="1" width="24" style="2" customWidth="1"/>
    <col min="2" max="8" width="12.83203125" style="2" customWidth="1"/>
    <col min="9" max="16384" width="9.33203125" style="2" customWidth="1"/>
  </cols>
  <sheetData>
    <row r="1" spans="1:8" s="5" customFormat="1" ht="13.5" customHeight="1">
      <c r="A1" s="3" t="s">
        <v>34</v>
      </c>
      <c r="B1" s="4"/>
      <c r="C1" s="4"/>
      <c r="D1" s="4"/>
      <c r="E1" s="4"/>
      <c r="F1" s="4"/>
      <c r="G1" s="4"/>
      <c r="H1" s="4"/>
    </row>
    <row r="2" spans="1:8" s="8" customFormat="1" ht="13.5" customHeight="1">
      <c r="A2" s="6"/>
      <c r="B2" s="7"/>
      <c r="C2" s="7"/>
      <c r="D2" s="7"/>
      <c r="E2" s="7"/>
      <c r="F2" s="7"/>
      <c r="G2" s="7"/>
      <c r="H2" s="7"/>
    </row>
    <row r="3" spans="1:8" ht="13.5" customHeight="1">
      <c r="A3" s="9"/>
      <c r="B3" s="10"/>
      <c r="C3" s="10"/>
      <c r="D3" s="10"/>
      <c r="E3" s="10"/>
      <c r="F3" s="10"/>
      <c r="G3" s="10"/>
      <c r="H3" s="10"/>
    </row>
    <row r="4" spans="1:8" ht="13.5" customHeight="1">
      <c r="A4" s="11"/>
      <c r="B4" s="12" t="s">
        <v>2</v>
      </c>
      <c r="C4" s="12"/>
      <c r="D4" s="12"/>
      <c r="E4" s="12"/>
      <c r="F4" s="12"/>
      <c r="G4" s="12"/>
      <c r="H4" s="12"/>
    </row>
    <row r="5" spans="1:8" ht="13.5" customHeight="1">
      <c r="A5" s="13"/>
      <c r="B5" s="14"/>
      <c r="C5" s="14"/>
      <c r="D5" s="14"/>
      <c r="E5" s="12" t="s">
        <v>3</v>
      </c>
      <c r="F5" s="12"/>
      <c r="G5" s="12"/>
      <c r="H5" s="15"/>
    </row>
    <row r="6" spans="1:8" ht="13.5" customHeight="1">
      <c r="A6" s="16"/>
      <c r="B6" s="17"/>
      <c r="C6" s="17"/>
      <c r="D6" s="17"/>
      <c r="E6" s="17" t="s">
        <v>4</v>
      </c>
      <c r="F6" s="18" t="s">
        <v>5</v>
      </c>
      <c r="G6" s="18" t="s">
        <v>6</v>
      </c>
      <c r="H6" s="17"/>
    </row>
    <row r="7" spans="1:8" ht="19.5" customHeight="1">
      <c r="A7" s="19" t="s">
        <v>35</v>
      </c>
      <c r="B7" s="20"/>
      <c r="C7" s="21"/>
      <c r="D7" s="22"/>
      <c r="E7" s="22"/>
      <c r="F7" s="21"/>
      <c r="G7" s="21"/>
      <c r="H7" s="21"/>
    </row>
    <row r="8" spans="1:8" ht="9" customHeight="1">
      <c r="A8" s="23" t="s">
        <v>8</v>
      </c>
      <c r="B8" s="62" t="s">
        <v>38</v>
      </c>
      <c r="C8" s="62">
        <v>233</v>
      </c>
      <c r="D8" s="62">
        <v>2592</v>
      </c>
      <c r="E8" s="62">
        <v>63</v>
      </c>
      <c r="F8" s="62">
        <v>20</v>
      </c>
      <c r="G8" s="62">
        <v>43</v>
      </c>
      <c r="H8" s="62">
        <v>604</v>
      </c>
    </row>
    <row r="9" spans="1:8" ht="9" customHeight="1">
      <c r="A9" s="23" t="s">
        <v>9</v>
      </c>
      <c r="B9" s="62">
        <v>166</v>
      </c>
      <c r="C9" s="62" t="s">
        <v>38</v>
      </c>
      <c r="D9" s="62">
        <v>70</v>
      </c>
      <c r="E9" s="62" t="s">
        <v>38</v>
      </c>
      <c r="F9" s="62" t="s">
        <v>38</v>
      </c>
      <c r="G9" s="62" t="s">
        <v>38</v>
      </c>
      <c r="H9" s="62">
        <v>14</v>
      </c>
    </row>
    <row r="10" spans="1:8" s="25" customFormat="1" ht="9" customHeight="1">
      <c r="A10" s="23" t="s">
        <v>10</v>
      </c>
      <c r="B10" s="62">
        <v>2748</v>
      </c>
      <c r="C10" s="62">
        <v>85</v>
      </c>
      <c r="D10" s="62" t="s">
        <v>38</v>
      </c>
      <c r="E10" s="62">
        <v>408</v>
      </c>
      <c r="F10" s="62">
        <v>85</v>
      </c>
      <c r="G10" s="62">
        <v>323</v>
      </c>
      <c r="H10" s="62">
        <v>1861</v>
      </c>
    </row>
    <row r="11" spans="1:8" s="25" customFormat="1" ht="9" customHeight="1">
      <c r="A11" s="23" t="s">
        <v>11</v>
      </c>
      <c r="B11" s="62">
        <v>57</v>
      </c>
      <c r="C11" s="62" t="s">
        <v>38</v>
      </c>
      <c r="D11" s="62">
        <v>291</v>
      </c>
      <c r="E11" s="62" t="s">
        <v>38</v>
      </c>
      <c r="F11" s="62" t="s">
        <v>38</v>
      </c>
      <c r="G11" s="62" t="s">
        <v>38</v>
      </c>
      <c r="H11" s="62">
        <v>413</v>
      </c>
    </row>
    <row r="12" spans="1:8" ht="9" customHeight="1">
      <c r="A12" s="26" t="s">
        <v>5</v>
      </c>
      <c r="B12" s="65">
        <v>20</v>
      </c>
      <c r="C12" s="65" t="s">
        <v>38</v>
      </c>
      <c r="D12" s="65">
        <v>93</v>
      </c>
      <c r="E12" s="73" t="s">
        <v>38</v>
      </c>
      <c r="F12" s="65" t="s">
        <v>38</v>
      </c>
      <c r="G12" s="65" t="s">
        <v>38</v>
      </c>
      <c r="H12" s="65">
        <v>147</v>
      </c>
    </row>
    <row r="13" spans="1:8" ht="9" customHeight="1">
      <c r="A13" s="26" t="s">
        <v>6</v>
      </c>
      <c r="B13" s="65">
        <v>37</v>
      </c>
      <c r="C13" s="65" t="s">
        <v>38</v>
      </c>
      <c r="D13" s="65">
        <v>198</v>
      </c>
      <c r="E13" s="73" t="s">
        <v>38</v>
      </c>
      <c r="F13" s="65" t="s">
        <v>38</v>
      </c>
      <c r="G13" s="65" t="s">
        <v>38</v>
      </c>
      <c r="H13" s="65">
        <v>266</v>
      </c>
    </row>
    <row r="14" spans="1:8" ht="9" customHeight="1">
      <c r="A14" s="23" t="s">
        <v>12</v>
      </c>
      <c r="B14" s="62">
        <v>376</v>
      </c>
      <c r="C14" s="62">
        <v>15</v>
      </c>
      <c r="D14" s="62">
        <v>1620</v>
      </c>
      <c r="E14" s="62">
        <v>413</v>
      </c>
      <c r="F14" s="62">
        <v>108</v>
      </c>
      <c r="G14" s="62">
        <v>305</v>
      </c>
      <c r="H14" s="62" t="s">
        <v>38</v>
      </c>
    </row>
    <row r="15" spans="1:8" ht="9" customHeight="1">
      <c r="A15" s="23" t="s">
        <v>13</v>
      </c>
      <c r="B15" s="62">
        <v>93</v>
      </c>
      <c r="C15" s="62">
        <v>6</v>
      </c>
      <c r="D15" s="62">
        <v>329</v>
      </c>
      <c r="E15" s="62">
        <v>84</v>
      </c>
      <c r="F15" s="62">
        <v>44</v>
      </c>
      <c r="G15" s="62">
        <v>40</v>
      </c>
      <c r="H15" s="62">
        <v>943</v>
      </c>
    </row>
    <row r="16" spans="1:8" ht="9" customHeight="1">
      <c r="A16" s="23" t="s">
        <v>14</v>
      </c>
      <c r="B16" s="62">
        <v>1741</v>
      </c>
      <c r="C16" s="62">
        <v>53</v>
      </c>
      <c r="D16" s="62">
        <v>1368</v>
      </c>
      <c r="E16" s="62">
        <v>44</v>
      </c>
      <c r="F16" s="62">
        <v>14</v>
      </c>
      <c r="G16" s="62">
        <v>30</v>
      </c>
      <c r="H16" s="62">
        <v>228</v>
      </c>
    </row>
    <row r="17" spans="1:8" ht="9" customHeight="1">
      <c r="A17" s="23" t="s">
        <v>15</v>
      </c>
      <c r="B17" s="62">
        <v>417</v>
      </c>
      <c r="C17" s="62">
        <v>18</v>
      </c>
      <c r="D17" s="62">
        <v>1912</v>
      </c>
      <c r="E17" s="62">
        <v>127</v>
      </c>
      <c r="F17" s="62">
        <v>48</v>
      </c>
      <c r="G17" s="62">
        <v>79</v>
      </c>
      <c r="H17" s="62">
        <v>893</v>
      </c>
    </row>
    <row r="18" spans="1:8" ht="9" customHeight="1">
      <c r="A18" s="23" t="s">
        <v>16</v>
      </c>
      <c r="B18" s="62">
        <v>384</v>
      </c>
      <c r="C18" s="62">
        <v>15</v>
      </c>
      <c r="D18" s="62">
        <v>886</v>
      </c>
      <c r="E18" s="62">
        <v>56</v>
      </c>
      <c r="F18" s="62">
        <v>16</v>
      </c>
      <c r="G18" s="62">
        <v>40</v>
      </c>
      <c r="H18" s="62">
        <v>336</v>
      </c>
    </row>
    <row r="19" spans="1:8" ht="9" customHeight="1">
      <c r="A19" s="23" t="s">
        <v>17</v>
      </c>
      <c r="B19" s="62">
        <v>72</v>
      </c>
      <c r="C19" s="62">
        <v>4</v>
      </c>
      <c r="D19" s="62">
        <v>160</v>
      </c>
      <c r="E19" s="62">
        <v>16</v>
      </c>
      <c r="F19" s="62">
        <v>5</v>
      </c>
      <c r="G19" s="62">
        <v>11</v>
      </c>
      <c r="H19" s="62">
        <v>77</v>
      </c>
    </row>
    <row r="20" spans="1:8" ht="9" customHeight="1">
      <c r="A20" s="23" t="s">
        <v>18</v>
      </c>
      <c r="B20" s="62">
        <v>109</v>
      </c>
      <c r="C20" s="62">
        <v>5</v>
      </c>
      <c r="D20" s="62">
        <v>315</v>
      </c>
      <c r="E20" s="62">
        <v>27</v>
      </c>
      <c r="F20" s="62">
        <v>7</v>
      </c>
      <c r="G20" s="62">
        <v>20</v>
      </c>
      <c r="H20" s="62">
        <v>203</v>
      </c>
    </row>
    <row r="21" spans="1:8" ht="9" customHeight="1">
      <c r="A21" s="23" t="s">
        <v>19</v>
      </c>
      <c r="B21" s="62">
        <v>518</v>
      </c>
      <c r="C21" s="62">
        <v>20</v>
      </c>
      <c r="D21" s="62">
        <v>1471</v>
      </c>
      <c r="E21" s="62">
        <v>159</v>
      </c>
      <c r="F21" s="62">
        <v>56</v>
      </c>
      <c r="G21" s="62">
        <v>103</v>
      </c>
      <c r="H21" s="62">
        <v>656</v>
      </c>
    </row>
    <row r="22" spans="1:8" ht="9" customHeight="1">
      <c r="A22" s="23" t="s">
        <v>20</v>
      </c>
      <c r="B22" s="62">
        <v>169</v>
      </c>
      <c r="C22" s="62">
        <v>7</v>
      </c>
      <c r="D22" s="62">
        <v>324</v>
      </c>
      <c r="E22" s="62">
        <v>35</v>
      </c>
      <c r="F22" s="62">
        <v>19</v>
      </c>
      <c r="G22" s="62">
        <v>16</v>
      </c>
      <c r="H22" s="62">
        <v>151</v>
      </c>
    </row>
    <row r="23" spans="1:8" ht="9" customHeight="1">
      <c r="A23" s="23" t="s">
        <v>21</v>
      </c>
      <c r="B23" s="62">
        <v>59</v>
      </c>
      <c r="C23" s="62">
        <v>1</v>
      </c>
      <c r="D23" s="62">
        <v>135</v>
      </c>
      <c r="E23" s="62">
        <v>6</v>
      </c>
      <c r="F23" s="62">
        <v>3</v>
      </c>
      <c r="G23" s="62">
        <v>3</v>
      </c>
      <c r="H23" s="62">
        <v>49</v>
      </c>
    </row>
    <row r="24" spans="1:8" ht="9" customHeight="1">
      <c r="A24" s="23" t="s">
        <v>22</v>
      </c>
      <c r="B24" s="62">
        <v>1268</v>
      </c>
      <c r="C24" s="62">
        <v>21</v>
      </c>
      <c r="D24" s="62">
        <v>3596</v>
      </c>
      <c r="E24" s="62">
        <v>206</v>
      </c>
      <c r="F24" s="62">
        <v>63</v>
      </c>
      <c r="G24" s="62">
        <v>143</v>
      </c>
      <c r="H24" s="62">
        <v>1195</v>
      </c>
    </row>
    <row r="25" spans="1:8" ht="9" customHeight="1">
      <c r="A25" s="23" t="s">
        <v>23</v>
      </c>
      <c r="B25" s="62">
        <v>1174</v>
      </c>
      <c r="C25" s="62">
        <v>17</v>
      </c>
      <c r="D25" s="62">
        <v>3022</v>
      </c>
      <c r="E25" s="62">
        <v>206</v>
      </c>
      <c r="F25" s="62">
        <v>70</v>
      </c>
      <c r="G25" s="62">
        <v>136</v>
      </c>
      <c r="H25" s="62">
        <v>1149</v>
      </c>
    </row>
    <row r="26" spans="1:8" ht="9" customHeight="1">
      <c r="A26" s="23" t="s">
        <v>24</v>
      </c>
      <c r="B26" s="62">
        <v>220</v>
      </c>
      <c r="C26" s="62" t="s">
        <v>38</v>
      </c>
      <c r="D26" s="62">
        <v>390</v>
      </c>
      <c r="E26" s="62">
        <v>23</v>
      </c>
      <c r="F26" s="62">
        <v>11</v>
      </c>
      <c r="G26" s="62">
        <v>12</v>
      </c>
      <c r="H26" s="62">
        <v>102</v>
      </c>
    </row>
    <row r="27" spans="1:8" ht="9" customHeight="1">
      <c r="A27" s="23" t="s">
        <v>25</v>
      </c>
      <c r="B27" s="62">
        <v>1382</v>
      </c>
      <c r="C27" s="62">
        <v>74</v>
      </c>
      <c r="D27" s="62">
        <v>2735</v>
      </c>
      <c r="E27" s="62">
        <v>93</v>
      </c>
      <c r="F27" s="62">
        <v>50</v>
      </c>
      <c r="G27" s="62">
        <v>43</v>
      </c>
      <c r="H27" s="62">
        <v>475</v>
      </c>
    </row>
    <row r="28" spans="1:8" s="28" customFormat="1" ht="9" customHeight="1">
      <c r="A28" s="23" t="s">
        <v>26</v>
      </c>
      <c r="B28" s="62">
        <v>1926</v>
      </c>
      <c r="C28" s="62">
        <v>50</v>
      </c>
      <c r="D28" s="62">
        <v>4384</v>
      </c>
      <c r="E28" s="62">
        <v>227</v>
      </c>
      <c r="F28" s="62">
        <v>65</v>
      </c>
      <c r="G28" s="62">
        <v>162</v>
      </c>
      <c r="H28" s="62">
        <v>1452</v>
      </c>
    </row>
    <row r="29" spans="1:8" ht="9" customHeight="1">
      <c r="A29" s="23" t="s">
        <v>27</v>
      </c>
      <c r="B29" s="62">
        <v>608</v>
      </c>
      <c r="C29" s="62">
        <v>45</v>
      </c>
      <c r="D29" s="62">
        <v>1076</v>
      </c>
      <c r="E29" s="62">
        <v>80</v>
      </c>
      <c r="F29" s="62">
        <v>20</v>
      </c>
      <c r="G29" s="62">
        <v>60</v>
      </c>
      <c r="H29" s="62">
        <v>407</v>
      </c>
    </row>
    <row r="30" spans="1:8" ht="9" customHeight="1">
      <c r="A30" s="29" t="s">
        <v>28</v>
      </c>
      <c r="B30" s="66">
        <v>13487</v>
      </c>
      <c r="C30" s="66">
        <v>669</v>
      </c>
      <c r="D30" s="66">
        <v>26676</v>
      </c>
      <c r="E30" s="66">
        <v>2273</v>
      </c>
      <c r="F30" s="66">
        <v>704</v>
      </c>
      <c r="G30" s="66">
        <v>1569</v>
      </c>
      <c r="H30" s="66">
        <v>11208</v>
      </c>
    </row>
    <row r="31" spans="1:8" s="31" customFormat="1" ht="9" customHeight="1">
      <c r="A31" s="29" t="s">
        <v>29</v>
      </c>
      <c r="B31" s="66">
        <v>4655</v>
      </c>
      <c r="C31" s="66">
        <v>371</v>
      </c>
      <c r="D31" s="66">
        <v>4030</v>
      </c>
      <c r="E31" s="66">
        <v>515</v>
      </c>
      <c r="F31" s="66">
        <v>119</v>
      </c>
      <c r="G31" s="66">
        <v>396</v>
      </c>
      <c r="H31" s="66">
        <v>2707</v>
      </c>
    </row>
    <row r="32" spans="1:8" s="31" customFormat="1" ht="9" customHeight="1">
      <c r="A32" s="29" t="s">
        <v>30</v>
      </c>
      <c r="B32" s="66">
        <v>943</v>
      </c>
      <c r="C32" s="66">
        <v>39</v>
      </c>
      <c r="D32" s="66">
        <v>4152</v>
      </c>
      <c r="E32" s="66">
        <v>624</v>
      </c>
      <c r="F32" s="66">
        <v>200</v>
      </c>
      <c r="G32" s="66">
        <v>424</v>
      </c>
      <c r="H32" s="66">
        <v>2249</v>
      </c>
    </row>
    <row r="33" spans="1:8" s="31" customFormat="1" ht="9" customHeight="1">
      <c r="A33" s="29" t="s">
        <v>31</v>
      </c>
      <c r="B33" s="66">
        <v>1083</v>
      </c>
      <c r="C33" s="66">
        <v>44</v>
      </c>
      <c r="D33" s="66">
        <v>2832</v>
      </c>
      <c r="E33" s="66">
        <v>258</v>
      </c>
      <c r="F33" s="66">
        <v>84</v>
      </c>
      <c r="G33" s="66">
        <v>174</v>
      </c>
      <c r="H33" s="66">
        <v>1272</v>
      </c>
    </row>
    <row r="34" spans="1:8" s="31" customFormat="1" ht="9" customHeight="1">
      <c r="A34" s="29" t="s">
        <v>32</v>
      </c>
      <c r="B34" s="66">
        <v>4272</v>
      </c>
      <c r="C34" s="66">
        <v>120</v>
      </c>
      <c r="D34" s="66">
        <v>10202</v>
      </c>
      <c r="E34" s="66">
        <v>569</v>
      </c>
      <c r="F34" s="66">
        <v>216</v>
      </c>
      <c r="G34" s="66">
        <v>353</v>
      </c>
      <c r="H34" s="66">
        <v>3121</v>
      </c>
    </row>
    <row r="35" spans="1:8" s="31" customFormat="1" ht="9" customHeight="1">
      <c r="A35" s="29" t="s">
        <v>33</v>
      </c>
      <c r="B35" s="66">
        <v>2534</v>
      </c>
      <c r="C35" s="66">
        <v>95</v>
      </c>
      <c r="D35" s="66">
        <v>5460</v>
      </c>
      <c r="E35" s="66">
        <v>307</v>
      </c>
      <c r="F35" s="66">
        <v>85</v>
      </c>
      <c r="G35" s="66">
        <v>222</v>
      </c>
      <c r="H35" s="66">
        <v>1859</v>
      </c>
    </row>
    <row r="36" spans="1:8" s="31" customFormat="1" ht="9" customHeight="1">
      <c r="A36" s="69"/>
      <c r="B36" s="69"/>
      <c r="C36" s="69"/>
      <c r="D36" s="69"/>
      <c r="E36" s="69"/>
      <c r="F36" s="69"/>
      <c r="G36" s="69"/>
      <c r="H36" s="69"/>
    </row>
    <row r="37" spans="1:8" s="38" customFormat="1" ht="13.5" customHeight="1">
      <c r="A37" s="35"/>
      <c r="B37" s="55" t="s">
        <v>2</v>
      </c>
      <c r="C37" s="37"/>
      <c r="D37" s="37"/>
      <c r="E37" s="37"/>
      <c r="F37" s="37"/>
      <c r="G37" s="37"/>
      <c r="H37" s="37"/>
    </row>
    <row r="38" spans="1:8" s="42" customFormat="1" ht="13.5" customHeight="1">
      <c r="A38" s="39"/>
      <c r="B38" s="41"/>
      <c r="C38" s="41" t="s">
        <v>14</v>
      </c>
      <c r="D38" s="41"/>
      <c r="E38" s="41" t="s">
        <v>16</v>
      </c>
      <c r="F38" s="41" t="s">
        <v>17</v>
      </c>
      <c r="G38" s="41" t="s">
        <v>18</v>
      </c>
      <c r="H38" s="41" t="s">
        <v>19</v>
      </c>
    </row>
    <row r="39" spans="1:8" s="38" customFormat="1" ht="13.5" customHeight="1">
      <c r="A39" s="43"/>
      <c r="B39" s="45"/>
      <c r="C39" s="45"/>
      <c r="D39" s="45"/>
      <c r="E39" s="45"/>
      <c r="F39" s="45"/>
      <c r="G39" s="45"/>
      <c r="H39" s="45"/>
    </row>
    <row r="40" spans="1:8" s="38" customFormat="1" ht="19.5" customHeight="1">
      <c r="A40" s="46" t="s">
        <v>35</v>
      </c>
      <c r="B40" s="47"/>
      <c r="C40" s="47"/>
      <c r="D40" s="47"/>
      <c r="E40" s="47"/>
      <c r="F40" s="47"/>
      <c r="G40" s="47"/>
      <c r="H40" s="47"/>
    </row>
    <row r="41" spans="1:8" ht="9" customHeight="1">
      <c r="A41" s="23" t="s">
        <v>8</v>
      </c>
      <c r="B41" s="24">
        <v>203</v>
      </c>
      <c r="C41" s="24">
        <v>1861</v>
      </c>
      <c r="D41" s="24">
        <v>1066</v>
      </c>
      <c r="E41" s="24">
        <v>566</v>
      </c>
      <c r="F41" s="24">
        <v>90</v>
      </c>
      <c r="G41" s="24">
        <v>193</v>
      </c>
      <c r="H41" s="24">
        <v>599</v>
      </c>
    </row>
    <row r="42" spans="1:8" ht="9" customHeight="1">
      <c r="A42" s="23" t="s">
        <v>9</v>
      </c>
      <c r="B42" s="24">
        <v>5</v>
      </c>
      <c r="C42" s="24">
        <v>22</v>
      </c>
      <c r="D42" s="24">
        <v>86</v>
      </c>
      <c r="E42" s="24">
        <v>46</v>
      </c>
      <c r="F42" s="24">
        <v>1</v>
      </c>
      <c r="G42" s="24">
        <v>6</v>
      </c>
      <c r="H42" s="24">
        <v>31</v>
      </c>
    </row>
    <row r="43" spans="1:8" ht="9" customHeight="1">
      <c r="A43" s="23" t="s">
        <v>10</v>
      </c>
      <c r="B43" s="24">
        <v>478</v>
      </c>
      <c r="C43" s="24">
        <v>1526</v>
      </c>
      <c r="D43" s="24">
        <v>2670</v>
      </c>
      <c r="E43" s="24">
        <v>1328</v>
      </c>
      <c r="F43" s="24">
        <v>187</v>
      </c>
      <c r="G43" s="24">
        <v>549</v>
      </c>
      <c r="H43" s="24">
        <v>1220</v>
      </c>
    </row>
    <row r="44" spans="1:8" ht="9" customHeight="1">
      <c r="A44" s="23" t="s">
        <v>11</v>
      </c>
      <c r="B44" s="24">
        <f aca="true" t="shared" si="0" ref="B44:H44">SUM(B45:B46)</f>
        <v>70</v>
      </c>
      <c r="C44" s="24">
        <f t="shared" si="0"/>
        <v>33</v>
      </c>
      <c r="D44" s="24">
        <f t="shared" si="0"/>
        <v>170</v>
      </c>
      <c r="E44" s="24">
        <f t="shared" si="0"/>
        <v>71</v>
      </c>
      <c r="F44" s="24">
        <f t="shared" si="0"/>
        <v>15</v>
      </c>
      <c r="G44" s="24">
        <f t="shared" si="0"/>
        <v>46</v>
      </c>
      <c r="H44" s="24">
        <f t="shared" si="0"/>
        <v>99</v>
      </c>
    </row>
    <row r="45" spans="1:8" s="25" customFormat="1" ht="9" customHeight="1">
      <c r="A45" s="26" t="s">
        <v>5</v>
      </c>
      <c r="B45" s="27">
        <v>32</v>
      </c>
      <c r="C45" s="27">
        <v>9</v>
      </c>
      <c r="D45" s="27">
        <v>60</v>
      </c>
      <c r="E45" s="27">
        <v>21</v>
      </c>
      <c r="F45" s="27">
        <v>5</v>
      </c>
      <c r="G45" s="27">
        <v>21</v>
      </c>
      <c r="H45" s="27">
        <v>33</v>
      </c>
    </row>
    <row r="46" spans="1:8" s="25" customFormat="1" ht="9" customHeight="1">
      <c r="A46" s="26" t="s">
        <v>6</v>
      </c>
      <c r="B46" s="27">
        <v>38</v>
      </c>
      <c r="C46" s="27">
        <v>24</v>
      </c>
      <c r="D46" s="27">
        <v>110</v>
      </c>
      <c r="E46" s="27">
        <v>50</v>
      </c>
      <c r="F46" s="27">
        <v>10</v>
      </c>
      <c r="G46" s="27">
        <v>25</v>
      </c>
      <c r="H46" s="27">
        <v>66</v>
      </c>
    </row>
    <row r="47" spans="1:8" ht="9" customHeight="1">
      <c r="A47" s="23" t="s">
        <v>12</v>
      </c>
      <c r="B47" s="24">
        <v>1102</v>
      </c>
      <c r="C47" s="24">
        <v>143</v>
      </c>
      <c r="D47" s="24">
        <v>1002</v>
      </c>
      <c r="E47" s="24">
        <v>800</v>
      </c>
      <c r="F47" s="24">
        <v>56</v>
      </c>
      <c r="G47" s="24">
        <v>154</v>
      </c>
      <c r="H47" s="24">
        <v>445</v>
      </c>
    </row>
    <row r="48" spans="1:8" ht="9" customHeight="1">
      <c r="A48" s="23" t="s">
        <v>13</v>
      </c>
      <c r="B48" s="24" t="s">
        <v>38</v>
      </c>
      <c r="C48" s="24">
        <v>66</v>
      </c>
      <c r="D48" s="24">
        <v>182</v>
      </c>
      <c r="E48" s="24">
        <v>89</v>
      </c>
      <c r="F48" s="24">
        <v>13</v>
      </c>
      <c r="G48" s="24">
        <v>37</v>
      </c>
      <c r="H48" s="24">
        <v>173</v>
      </c>
    </row>
    <row r="49" spans="1:8" ht="9" customHeight="1">
      <c r="A49" s="23" t="s">
        <v>14</v>
      </c>
      <c r="B49" s="24">
        <v>75</v>
      </c>
      <c r="C49" s="24" t="s">
        <v>38</v>
      </c>
      <c r="D49" s="24">
        <v>400</v>
      </c>
      <c r="E49" s="24">
        <v>856</v>
      </c>
      <c r="F49" s="24">
        <v>65</v>
      </c>
      <c r="G49" s="24">
        <v>82</v>
      </c>
      <c r="H49" s="24">
        <v>278</v>
      </c>
    </row>
    <row r="50" spans="1:8" ht="9" customHeight="1">
      <c r="A50" s="23" t="s">
        <v>15</v>
      </c>
      <c r="B50" s="24">
        <v>140</v>
      </c>
      <c r="C50" s="24">
        <v>314</v>
      </c>
      <c r="D50" s="24" t="s">
        <v>38</v>
      </c>
      <c r="E50" s="24">
        <v>632</v>
      </c>
      <c r="F50" s="24">
        <v>122</v>
      </c>
      <c r="G50" s="24">
        <v>608</v>
      </c>
      <c r="H50" s="24">
        <v>465</v>
      </c>
    </row>
    <row r="51" spans="1:8" ht="9" customHeight="1">
      <c r="A51" s="23" t="s">
        <v>16</v>
      </c>
      <c r="B51" s="24">
        <v>68</v>
      </c>
      <c r="C51" s="24">
        <v>662</v>
      </c>
      <c r="D51" s="24">
        <v>764</v>
      </c>
      <c r="E51" s="24" t="s">
        <v>38</v>
      </c>
      <c r="F51" s="24">
        <v>349</v>
      </c>
      <c r="G51" s="24">
        <v>144</v>
      </c>
      <c r="H51" s="24">
        <v>862</v>
      </c>
    </row>
    <row r="52" spans="1:8" ht="9" customHeight="1">
      <c r="A52" s="23" t="s">
        <v>17</v>
      </c>
      <c r="B52" s="24">
        <v>15</v>
      </c>
      <c r="C52" s="24">
        <v>43</v>
      </c>
      <c r="D52" s="24">
        <v>158</v>
      </c>
      <c r="E52" s="24">
        <v>334</v>
      </c>
      <c r="F52" s="24" t="s">
        <v>38</v>
      </c>
      <c r="G52" s="24">
        <v>155</v>
      </c>
      <c r="H52" s="24">
        <v>589</v>
      </c>
    </row>
    <row r="53" spans="1:8" ht="9" customHeight="1">
      <c r="A53" s="23" t="s">
        <v>18</v>
      </c>
      <c r="B53" s="24">
        <v>41</v>
      </c>
      <c r="C53" s="24">
        <v>31</v>
      </c>
      <c r="D53" s="24">
        <v>712</v>
      </c>
      <c r="E53" s="24">
        <v>185</v>
      </c>
      <c r="F53" s="24">
        <v>150</v>
      </c>
      <c r="G53" s="24" t="s">
        <v>38</v>
      </c>
      <c r="H53" s="24">
        <v>371</v>
      </c>
    </row>
    <row r="54" spans="1:8" ht="9" customHeight="1">
      <c r="A54" s="23" t="s">
        <v>19</v>
      </c>
      <c r="B54" s="24">
        <v>232</v>
      </c>
      <c r="C54" s="24">
        <v>270</v>
      </c>
      <c r="D54" s="24">
        <v>912</v>
      </c>
      <c r="E54" s="24">
        <v>1149</v>
      </c>
      <c r="F54" s="24">
        <v>875</v>
      </c>
      <c r="G54" s="24">
        <v>587</v>
      </c>
      <c r="H54" s="24" t="s">
        <v>38</v>
      </c>
    </row>
    <row r="55" spans="1:8" ht="9" customHeight="1">
      <c r="A55" s="23" t="s">
        <v>20</v>
      </c>
      <c r="B55" s="24">
        <v>50</v>
      </c>
      <c r="C55" s="24">
        <v>54</v>
      </c>
      <c r="D55" s="24">
        <v>409</v>
      </c>
      <c r="E55" s="24">
        <v>162</v>
      </c>
      <c r="F55" s="24">
        <v>67</v>
      </c>
      <c r="G55" s="24">
        <v>343</v>
      </c>
      <c r="H55" s="24">
        <v>867</v>
      </c>
    </row>
    <row r="56" spans="1:8" ht="9" customHeight="1">
      <c r="A56" s="23" t="s">
        <v>21</v>
      </c>
      <c r="B56" s="24">
        <v>11</v>
      </c>
      <c r="C56" s="24">
        <v>12</v>
      </c>
      <c r="D56" s="24">
        <v>128</v>
      </c>
      <c r="E56" s="24">
        <v>56</v>
      </c>
      <c r="F56" s="24">
        <v>18</v>
      </c>
      <c r="G56" s="24">
        <v>55</v>
      </c>
      <c r="H56" s="24">
        <v>258</v>
      </c>
    </row>
    <row r="57" spans="1:8" ht="9" customHeight="1">
      <c r="A57" s="23" t="s">
        <v>22</v>
      </c>
      <c r="B57" s="24">
        <v>529</v>
      </c>
      <c r="C57" s="24">
        <v>340</v>
      </c>
      <c r="D57" s="24">
        <v>4159</v>
      </c>
      <c r="E57" s="24">
        <v>2195</v>
      </c>
      <c r="F57" s="24">
        <v>531</v>
      </c>
      <c r="G57" s="24">
        <v>763</v>
      </c>
      <c r="H57" s="24">
        <v>3030</v>
      </c>
    </row>
    <row r="58" spans="1:8" ht="9" customHeight="1">
      <c r="A58" s="23" t="s">
        <v>23</v>
      </c>
      <c r="B58" s="24">
        <v>308</v>
      </c>
      <c r="C58" s="24">
        <v>228</v>
      </c>
      <c r="D58" s="24">
        <v>2787</v>
      </c>
      <c r="E58" s="24">
        <v>705</v>
      </c>
      <c r="F58" s="24">
        <v>170</v>
      </c>
      <c r="G58" s="24">
        <v>838</v>
      </c>
      <c r="H58" s="24">
        <v>1265</v>
      </c>
    </row>
    <row r="59" spans="1:8" ht="9" customHeight="1">
      <c r="A59" s="23" t="s">
        <v>24</v>
      </c>
      <c r="B59" s="24">
        <v>29</v>
      </c>
      <c r="C59" s="24">
        <v>44</v>
      </c>
      <c r="D59" s="24">
        <v>389</v>
      </c>
      <c r="E59" s="24">
        <v>198</v>
      </c>
      <c r="F59" s="24">
        <v>36</v>
      </c>
      <c r="G59" s="24">
        <v>56</v>
      </c>
      <c r="H59" s="24">
        <v>239</v>
      </c>
    </row>
    <row r="60" spans="1:8" ht="9" customHeight="1">
      <c r="A60" s="23" t="s">
        <v>25</v>
      </c>
      <c r="B60" s="24">
        <v>90</v>
      </c>
      <c r="C60" s="24">
        <v>363</v>
      </c>
      <c r="D60" s="24">
        <v>1214</v>
      </c>
      <c r="E60" s="24">
        <v>743</v>
      </c>
      <c r="F60" s="24">
        <v>167</v>
      </c>
      <c r="G60" s="24">
        <v>113</v>
      </c>
      <c r="H60" s="24">
        <v>1307</v>
      </c>
    </row>
    <row r="61" spans="1:8" s="28" customFormat="1" ht="9" customHeight="1">
      <c r="A61" s="23" t="s">
        <v>26</v>
      </c>
      <c r="B61" s="24">
        <v>448</v>
      </c>
      <c r="C61" s="24">
        <v>542</v>
      </c>
      <c r="D61" s="24">
        <v>2327</v>
      </c>
      <c r="E61" s="24">
        <v>1356</v>
      </c>
      <c r="F61" s="24">
        <v>161</v>
      </c>
      <c r="G61" s="24">
        <v>343</v>
      </c>
      <c r="H61" s="24">
        <v>1215</v>
      </c>
    </row>
    <row r="62" spans="1:8" ht="9" customHeight="1">
      <c r="A62" s="23" t="s">
        <v>27</v>
      </c>
      <c r="B62" s="24">
        <v>89</v>
      </c>
      <c r="C62" s="24">
        <v>213</v>
      </c>
      <c r="D62" s="24">
        <v>530</v>
      </c>
      <c r="E62" s="24">
        <v>404</v>
      </c>
      <c r="F62" s="24">
        <v>68</v>
      </c>
      <c r="G62" s="24">
        <v>87</v>
      </c>
      <c r="H62" s="24">
        <v>511</v>
      </c>
    </row>
    <row r="63" spans="1:8" ht="9" customHeight="1">
      <c r="A63" s="29" t="s">
        <v>28</v>
      </c>
      <c r="B63" s="30">
        <f>SUM(B41:B44,B47:B62)</f>
        <v>3983</v>
      </c>
      <c r="C63" s="30">
        <v>6767</v>
      </c>
      <c r="D63" s="30">
        <v>20065</v>
      </c>
      <c r="E63" s="30">
        <v>11875</v>
      </c>
      <c r="F63" s="30">
        <v>3141</v>
      </c>
      <c r="G63" s="30">
        <v>5159</v>
      </c>
      <c r="H63" s="30">
        <v>13824</v>
      </c>
    </row>
    <row r="64" spans="1:8" ht="9" customHeight="1">
      <c r="A64" s="29" t="s">
        <v>29</v>
      </c>
      <c r="B64" s="30">
        <f>SUM(B41:B43,B49)</f>
        <v>761</v>
      </c>
      <c r="C64" s="30">
        <f aca="true" t="shared" si="1" ref="C64:H64">SUM(C41:C43,C49)</f>
        <v>3409</v>
      </c>
      <c r="D64" s="30">
        <f t="shared" si="1"/>
        <v>4222</v>
      </c>
      <c r="E64" s="30">
        <f t="shared" si="1"/>
        <v>2796</v>
      </c>
      <c r="F64" s="30">
        <f t="shared" si="1"/>
        <v>343</v>
      </c>
      <c r="G64" s="30">
        <f t="shared" si="1"/>
        <v>830</v>
      </c>
      <c r="H64" s="30">
        <f t="shared" si="1"/>
        <v>2128</v>
      </c>
    </row>
    <row r="65" spans="1:8" s="31" customFormat="1" ht="9" customHeight="1">
      <c r="A65" s="29" t="s">
        <v>30</v>
      </c>
      <c r="B65" s="30">
        <f>SUM(B44,B47:B48,B50)</f>
        <v>1312</v>
      </c>
      <c r="C65" s="30">
        <f aca="true" t="shared" si="2" ref="C65:H65">SUM(C44,C47:C48,C50)</f>
        <v>556</v>
      </c>
      <c r="D65" s="30">
        <f t="shared" si="2"/>
        <v>1354</v>
      </c>
      <c r="E65" s="30">
        <f t="shared" si="2"/>
        <v>1592</v>
      </c>
      <c r="F65" s="30">
        <f t="shared" si="2"/>
        <v>206</v>
      </c>
      <c r="G65" s="30">
        <f t="shared" si="2"/>
        <v>845</v>
      </c>
      <c r="H65" s="30">
        <f t="shared" si="2"/>
        <v>1182</v>
      </c>
    </row>
    <row r="66" spans="1:8" s="31" customFormat="1" ht="9" customHeight="1">
      <c r="A66" s="29" t="s">
        <v>31</v>
      </c>
      <c r="B66" s="30">
        <f>SUM(B51:B54)</f>
        <v>356</v>
      </c>
      <c r="C66" s="30">
        <f aca="true" t="shared" si="3" ref="C66:H66">SUM(C51:C54)</f>
        <v>1006</v>
      </c>
      <c r="D66" s="30">
        <f t="shared" si="3"/>
        <v>2546</v>
      </c>
      <c r="E66" s="30">
        <f t="shared" si="3"/>
        <v>1668</v>
      </c>
      <c r="F66" s="30">
        <f t="shared" si="3"/>
        <v>1374</v>
      </c>
      <c r="G66" s="30">
        <f t="shared" si="3"/>
        <v>886</v>
      </c>
      <c r="H66" s="30">
        <f t="shared" si="3"/>
        <v>1822</v>
      </c>
    </row>
    <row r="67" spans="1:8" s="31" customFormat="1" ht="9" customHeight="1">
      <c r="A67" s="29" t="s">
        <v>32</v>
      </c>
      <c r="B67" s="30">
        <f>SUM(B55:B60)</f>
        <v>1017</v>
      </c>
      <c r="C67" s="30">
        <f aca="true" t="shared" si="4" ref="C67:H67">SUM(C55:C60)</f>
        <v>1041</v>
      </c>
      <c r="D67" s="30">
        <f t="shared" si="4"/>
        <v>9086</v>
      </c>
      <c r="E67" s="30">
        <f t="shared" si="4"/>
        <v>4059</v>
      </c>
      <c r="F67" s="30">
        <f t="shared" si="4"/>
        <v>989</v>
      </c>
      <c r="G67" s="30">
        <f t="shared" si="4"/>
        <v>2168</v>
      </c>
      <c r="H67" s="30">
        <f t="shared" si="4"/>
        <v>6966</v>
      </c>
    </row>
    <row r="68" spans="1:8" s="31" customFormat="1" ht="9" customHeight="1">
      <c r="A68" s="29" t="s">
        <v>33</v>
      </c>
      <c r="B68" s="30">
        <f>SUM(B61:B62)</f>
        <v>537</v>
      </c>
      <c r="C68" s="30">
        <f aca="true" t="shared" si="5" ref="C68:H68">SUM(C61:C62)</f>
        <v>755</v>
      </c>
      <c r="D68" s="30">
        <f t="shared" si="5"/>
        <v>2857</v>
      </c>
      <c r="E68" s="30">
        <f t="shared" si="5"/>
        <v>1760</v>
      </c>
      <c r="F68" s="30">
        <f t="shared" si="5"/>
        <v>229</v>
      </c>
      <c r="G68" s="30">
        <f t="shared" si="5"/>
        <v>430</v>
      </c>
      <c r="H68" s="30">
        <f t="shared" si="5"/>
        <v>1726</v>
      </c>
    </row>
    <row r="69" spans="1:8" ht="9" customHeight="1">
      <c r="A69" s="48"/>
      <c r="B69" s="49"/>
      <c r="C69" s="49"/>
      <c r="D69" s="49"/>
      <c r="E69" s="49"/>
      <c r="F69" s="49"/>
      <c r="G69" s="49"/>
      <c r="H69" s="49"/>
    </row>
    <row r="70" spans="1:8" s="52" customFormat="1" ht="12" customHeight="1">
      <c r="A70" s="50"/>
      <c r="B70" s="51"/>
      <c r="C70" s="51"/>
      <c r="D70" s="51"/>
      <c r="E70" s="51"/>
      <c r="F70" s="51"/>
      <c r="G70" s="51"/>
      <c r="H70" s="51"/>
    </row>
    <row r="71" ht="8.25" customHeight="1">
      <c r="A71" s="13"/>
    </row>
    <row r="72" spans="1:8" ht="8.25" customHeight="1">
      <c r="A72" s="54"/>
      <c r="B72" s="54"/>
      <c r="C72" s="54"/>
      <c r="D72" s="54"/>
      <c r="E72" s="54"/>
      <c r="F72" s="54"/>
      <c r="G72" s="54"/>
      <c r="H72" s="54"/>
    </row>
    <row r="73" spans="1:8" ht="8.25" customHeight="1">
      <c r="A73" s="54"/>
      <c r="B73" s="54"/>
      <c r="C73" s="54"/>
      <c r="D73" s="54"/>
      <c r="E73" s="54"/>
      <c r="F73" s="54"/>
      <c r="G73" s="54"/>
      <c r="H73" s="54"/>
    </row>
    <row r="74" spans="1:8" ht="8.25" customHeight="1">
      <c r="A74" s="54"/>
      <c r="B74" s="54"/>
      <c r="C74" s="54"/>
      <c r="D74" s="54"/>
      <c r="E74" s="54"/>
      <c r="F74" s="54"/>
      <c r="G74" s="54"/>
      <c r="H74" s="54"/>
    </row>
    <row r="75" spans="1:8" ht="8.25" customHeight="1">
      <c r="A75" s="54"/>
      <c r="B75" s="54"/>
      <c r="C75" s="54"/>
      <c r="D75" s="54"/>
      <c r="E75" s="54"/>
      <c r="F75" s="54"/>
      <c r="G75" s="54"/>
      <c r="H75" s="54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85" r:id="rId2"/>
  <headerFooter alignWithMargins="0">
    <oddFooter>&amp;C&amp;10 43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workbookViewId="0" topLeftCell="A1">
      <selection activeCell="I40" sqref="I40"/>
    </sheetView>
  </sheetViews>
  <sheetFormatPr defaultColWidth="9.33203125" defaultRowHeight="11.25"/>
  <cols>
    <col min="1" max="1" width="20.5" style="2" customWidth="1"/>
    <col min="2" max="8" width="12.83203125" style="2" customWidth="1"/>
    <col min="9" max="16384" width="9.33203125" style="2" customWidth="1"/>
  </cols>
  <sheetData>
    <row r="1" spans="1:8" s="5" customFormat="1" ht="13.5" customHeight="1">
      <c r="A1" s="3" t="s">
        <v>34</v>
      </c>
      <c r="B1" s="4"/>
      <c r="C1" s="4"/>
      <c r="D1" s="4"/>
      <c r="E1" s="4"/>
      <c r="F1" s="4"/>
      <c r="G1" s="4"/>
      <c r="H1" s="4"/>
    </row>
    <row r="2" spans="1:8" s="8" customFormat="1" ht="13.5" customHeight="1">
      <c r="A2" s="6"/>
      <c r="B2" s="7"/>
      <c r="C2" s="7"/>
      <c r="D2" s="7"/>
      <c r="E2" s="7"/>
      <c r="F2" s="7"/>
      <c r="G2" s="7"/>
      <c r="H2" s="7"/>
    </row>
    <row r="3" spans="1:8" ht="13.5" customHeight="1">
      <c r="A3" s="9"/>
      <c r="B3" s="10"/>
      <c r="C3" s="10"/>
      <c r="D3" s="10"/>
      <c r="E3" s="10"/>
      <c r="F3" s="10"/>
      <c r="G3" s="10"/>
      <c r="H3" s="10"/>
    </row>
    <row r="4" spans="1:8" ht="13.5" customHeight="1">
      <c r="A4" s="11"/>
      <c r="B4" s="12" t="s">
        <v>2</v>
      </c>
      <c r="C4" s="12"/>
      <c r="D4" s="12"/>
      <c r="E4" s="12"/>
      <c r="F4" s="12"/>
      <c r="G4" s="12"/>
      <c r="H4" s="12"/>
    </row>
    <row r="5" spans="1:8" ht="13.5" customHeight="1">
      <c r="A5" s="48"/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</row>
    <row r="6" spans="1:8" ht="19.5" customHeight="1">
      <c r="A6" s="19" t="s">
        <v>35</v>
      </c>
      <c r="B6" s="20"/>
      <c r="C6" s="21"/>
      <c r="D6" s="22"/>
      <c r="E6" s="22"/>
      <c r="F6" s="21"/>
      <c r="G6" s="21"/>
      <c r="H6" s="21"/>
    </row>
    <row r="7" spans="1:8" ht="9" customHeight="1">
      <c r="A7" s="23" t="s">
        <v>8</v>
      </c>
      <c r="B7" s="24">
        <v>211</v>
      </c>
      <c r="C7" s="24">
        <v>35</v>
      </c>
      <c r="D7" s="24">
        <v>701</v>
      </c>
      <c r="E7" s="24">
        <v>771</v>
      </c>
      <c r="F7" s="24">
        <v>126</v>
      </c>
      <c r="G7" s="24">
        <v>654</v>
      </c>
      <c r="H7" s="24">
        <v>1078</v>
      </c>
    </row>
    <row r="8" spans="1:8" ht="9" customHeight="1">
      <c r="A8" s="23" t="s">
        <v>9</v>
      </c>
      <c r="B8" s="24">
        <v>8</v>
      </c>
      <c r="C8" s="24" t="s">
        <v>38</v>
      </c>
      <c r="D8" s="24">
        <v>6</v>
      </c>
      <c r="E8" s="24">
        <v>21</v>
      </c>
      <c r="F8" s="24">
        <v>4</v>
      </c>
      <c r="G8" s="24">
        <v>46</v>
      </c>
      <c r="H8" s="24">
        <v>19</v>
      </c>
    </row>
    <row r="9" spans="1:8" s="25" customFormat="1" ht="9" customHeight="1">
      <c r="A9" s="23" t="s">
        <v>10</v>
      </c>
      <c r="B9" s="24">
        <v>391</v>
      </c>
      <c r="C9" s="24">
        <v>69</v>
      </c>
      <c r="D9" s="24">
        <v>1402</v>
      </c>
      <c r="E9" s="24">
        <v>1711</v>
      </c>
      <c r="F9" s="24">
        <v>153</v>
      </c>
      <c r="G9" s="24">
        <v>1249</v>
      </c>
      <c r="H9" s="24">
        <v>2072</v>
      </c>
    </row>
    <row r="10" spans="1:8" s="25" customFormat="1" ht="9" customHeight="1">
      <c r="A10" s="23" t="s">
        <v>11</v>
      </c>
      <c r="B10" s="24">
        <f>SUM(B11:B12)</f>
        <v>21</v>
      </c>
      <c r="C10" s="24">
        <f aca="true" t="shared" si="0" ref="C10:H10">SUM(C11:C12)</f>
        <v>7</v>
      </c>
      <c r="D10" s="24">
        <f t="shared" si="0"/>
        <v>64</v>
      </c>
      <c r="E10" s="24">
        <f t="shared" si="0"/>
        <v>54</v>
      </c>
      <c r="F10" s="24">
        <f t="shared" si="0"/>
        <v>4</v>
      </c>
      <c r="G10" s="24">
        <f t="shared" si="0"/>
        <v>37</v>
      </c>
      <c r="H10" s="24">
        <f t="shared" si="0"/>
        <v>70</v>
      </c>
    </row>
    <row r="11" spans="1:8" ht="9" customHeight="1">
      <c r="A11" s="26" t="s">
        <v>5</v>
      </c>
      <c r="B11" s="74">
        <v>7</v>
      </c>
      <c r="C11" s="74">
        <v>5</v>
      </c>
      <c r="D11" s="74">
        <v>24</v>
      </c>
      <c r="E11" s="74">
        <v>23</v>
      </c>
      <c r="F11" s="74">
        <v>1</v>
      </c>
      <c r="G11" s="74">
        <v>17</v>
      </c>
      <c r="H11" s="74">
        <v>30</v>
      </c>
    </row>
    <row r="12" spans="1:8" ht="9" customHeight="1">
      <c r="A12" s="26" t="s">
        <v>6</v>
      </c>
      <c r="B12" s="74">
        <v>14</v>
      </c>
      <c r="C12" s="74">
        <v>2</v>
      </c>
      <c r="D12" s="74">
        <v>40</v>
      </c>
      <c r="E12" s="74">
        <v>31</v>
      </c>
      <c r="F12" s="74">
        <v>3</v>
      </c>
      <c r="G12" s="74">
        <v>20</v>
      </c>
      <c r="H12" s="74">
        <v>40</v>
      </c>
    </row>
    <row r="13" spans="1:8" ht="9" customHeight="1">
      <c r="A13" s="23" t="s">
        <v>12</v>
      </c>
      <c r="B13" s="24">
        <v>88</v>
      </c>
      <c r="C13" s="24">
        <v>28</v>
      </c>
      <c r="D13" s="24">
        <v>361</v>
      </c>
      <c r="E13" s="24">
        <v>440</v>
      </c>
      <c r="F13" s="24">
        <v>39</v>
      </c>
      <c r="G13" s="24">
        <v>231</v>
      </c>
      <c r="H13" s="24">
        <v>451</v>
      </c>
    </row>
    <row r="14" spans="1:8" ht="9" customHeight="1">
      <c r="A14" s="23" t="s">
        <v>13</v>
      </c>
      <c r="B14" s="24">
        <v>42</v>
      </c>
      <c r="C14" s="24">
        <v>4</v>
      </c>
      <c r="D14" s="24">
        <v>162</v>
      </c>
      <c r="E14" s="24">
        <v>127</v>
      </c>
      <c r="F14" s="24">
        <v>17</v>
      </c>
      <c r="G14" s="24">
        <v>29</v>
      </c>
      <c r="H14" s="24">
        <v>139</v>
      </c>
    </row>
    <row r="15" spans="1:8" ht="9" customHeight="1">
      <c r="A15" s="23" t="s">
        <v>14</v>
      </c>
      <c r="B15" s="24">
        <v>47</v>
      </c>
      <c r="C15" s="24">
        <v>8</v>
      </c>
      <c r="D15" s="24">
        <v>253</v>
      </c>
      <c r="E15" s="24">
        <v>142</v>
      </c>
      <c r="F15" s="24">
        <v>26</v>
      </c>
      <c r="G15" s="24">
        <v>169</v>
      </c>
      <c r="H15" s="24">
        <v>284</v>
      </c>
    </row>
    <row r="16" spans="1:8" ht="9" customHeight="1">
      <c r="A16" s="23" t="s">
        <v>15</v>
      </c>
      <c r="B16" s="24">
        <v>218</v>
      </c>
      <c r="C16" s="24">
        <v>45</v>
      </c>
      <c r="D16" s="24">
        <v>831</v>
      </c>
      <c r="E16" s="24">
        <v>800</v>
      </c>
      <c r="F16" s="24">
        <v>87</v>
      </c>
      <c r="G16" s="24">
        <v>357</v>
      </c>
      <c r="H16" s="24">
        <v>714</v>
      </c>
    </row>
    <row r="17" spans="1:8" ht="9" customHeight="1">
      <c r="A17" s="23" t="s">
        <v>16</v>
      </c>
      <c r="B17" s="24">
        <v>119</v>
      </c>
      <c r="C17" s="24">
        <v>32</v>
      </c>
      <c r="D17" s="24">
        <v>666</v>
      </c>
      <c r="E17" s="24">
        <v>315</v>
      </c>
      <c r="F17" s="24">
        <v>53</v>
      </c>
      <c r="G17" s="24">
        <v>234</v>
      </c>
      <c r="H17" s="24">
        <v>502</v>
      </c>
    </row>
    <row r="18" spans="1:8" ht="9" customHeight="1">
      <c r="A18" s="23" t="s">
        <v>17</v>
      </c>
      <c r="B18" s="24">
        <v>45</v>
      </c>
      <c r="C18" s="24">
        <v>10</v>
      </c>
      <c r="D18" s="24">
        <v>145</v>
      </c>
      <c r="E18" s="24">
        <v>64</v>
      </c>
      <c r="F18" s="24">
        <v>8</v>
      </c>
      <c r="G18" s="24">
        <v>73</v>
      </c>
      <c r="H18" s="24">
        <v>69</v>
      </c>
    </row>
    <row r="19" spans="1:8" ht="9" customHeight="1">
      <c r="A19" s="23" t="s">
        <v>18</v>
      </c>
      <c r="B19" s="24">
        <v>306</v>
      </c>
      <c r="C19" s="24">
        <v>22</v>
      </c>
      <c r="D19" s="24">
        <v>170</v>
      </c>
      <c r="E19" s="24">
        <v>264</v>
      </c>
      <c r="F19" s="24">
        <v>24</v>
      </c>
      <c r="G19" s="24">
        <v>61</v>
      </c>
      <c r="H19" s="24">
        <v>120</v>
      </c>
    </row>
    <row r="20" spans="1:8" ht="9" customHeight="1">
      <c r="A20" s="23" t="s">
        <v>19</v>
      </c>
      <c r="B20" s="24">
        <v>905</v>
      </c>
      <c r="C20" s="24">
        <v>169</v>
      </c>
      <c r="D20" s="24">
        <v>1468</v>
      </c>
      <c r="E20" s="24">
        <v>661</v>
      </c>
      <c r="F20" s="24">
        <v>107</v>
      </c>
      <c r="G20" s="24">
        <v>483</v>
      </c>
      <c r="H20" s="24">
        <v>681</v>
      </c>
    </row>
    <row r="21" spans="1:8" ht="9" customHeight="1">
      <c r="A21" s="23" t="s">
        <v>20</v>
      </c>
      <c r="B21" s="24" t="s">
        <v>38</v>
      </c>
      <c r="C21" s="24">
        <v>134</v>
      </c>
      <c r="D21" s="24">
        <v>253</v>
      </c>
      <c r="E21" s="24">
        <v>220</v>
      </c>
      <c r="F21" s="24">
        <v>23</v>
      </c>
      <c r="G21" s="24">
        <v>35</v>
      </c>
      <c r="H21" s="24">
        <v>57</v>
      </c>
    </row>
    <row r="22" spans="1:8" ht="9" customHeight="1">
      <c r="A22" s="23" t="s">
        <v>21</v>
      </c>
      <c r="B22" s="24">
        <v>157</v>
      </c>
      <c r="C22" s="24" t="s">
        <v>38</v>
      </c>
      <c r="D22" s="24">
        <v>164</v>
      </c>
      <c r="E22" s="24">
        <v>131</v>
      </c>
      <c r="F22" s="24">
        <v>8</v>
      </c>
      <c r="G22" s="24">
        <v>19</v>
      </c>
      <c r="H22" s="24">
        <v>23</v>
      </c>
    </row>
    <row r="23" spans="1:8" ht="9" customHeight="1">
      <c r="A23" s="23" t="s">
        <v>22</v>
      </c>
      <c r="B23" s="24">
        <v>435</v>
      </c>
      <c r="C23" s="24">
        <v>298</v>
      </c>
      <c r="D23" s="24" t="s">
        <v>38</v>
      </c>
      <c r="E23" s="24">
        <v>725</v>
      </c>
      <c r="F23" s="24">
        <v>325</v>
      </c>
      <c r="G23" s="24">
        <v>518</v>
      </c>
      <c r="H23" s="24">
        <v>471</v>
      </c>
    </row>
    <row r="24" spans="1:8" ht="9" customHeight="1">
      <c r="A24" s="23" t="s">
        <v>23</v>
      </c>
      <c r="B24" s="24">
        <v>397</v>
      </c>
      <c r="C24" s="24">
        <v>165</v>
      </c>
      <c r="D24" s="24">
        <v>576</v>
      </c>
      <c r="E24" s="24" t="s">
        <v>38</v>
      </c>
      <c r="F24" s="24">
        <v>333</v>
      </c>
      <c r="G24" s="24">
        <v>305</v>
      </c>
      <c r="H24" s="24">
        <v>361</v>
      </c>
    </row>
    <row r="25" spans="1:8" ht="9" customHeight="1">
      <c r="A25" s="23" t="s">
        <v>24</v>
      </c>
      <c r="B25" s="24">
        <v>42</v>
      </c>
      <c r="C25" s="24">
        <v>10</v>
      </c>
      <c r="D25" s="24">
        <v>279</v>
      </c>
      <c r="E25" s="24">
        <v>447</v>
      </c>
      <c r="F25" s="24" t="s">
        <v>38</v>
      </c>
      <c r="G25" s="24">
        <v>116</v>
      </c>
      <c r="H25" s="24">
        <v>45</v>
      </c>
    </row>
    <row r="26" spans="1:8" ht="9" customHeight="1">
      <c r="A26" s="23" t="s">
        <v>25</v>
      </c>
      <c r="B26" s="24">
        <v>70</v>
      </c>
      <c r="C26" s="24">
        <v>20</v>
      </c>
      <c r="D26" s="24">
        <v>410</v>
      </c>
      <c r="E26" s="24">
        <v>360</v>
      </c>
      <c r="F26" s="24">
        <v>124</v>
      </c>
      <c r="G26" s="24" t="s">
        <v>38</v>
      </c>
      <c r="H26" s="24">
        <v>634</v>
      </c>
    </row>
    <row r="27" spans="1:8" s="28" customFormat="1" ht="9" customHeight="1">
      <c r="A27" s="23" t="s">
        <v>26</v>
      </c>
      <c r="B27" s="24">
        <v>113</v>
      </c>
      <c r="C27" s="24">
        <v>25</v>
      </c>
      <c r="D27" s="24">
        <v>445</v>
      </c>
      <c r="E27" s="24">
        <v>410</v>
      </c>
      <c r="F27" s="24">
        <v>72</v>
      </c>
      <c r="G27" s="24">
        <v>539</v>
      </c>
      <c r="H27" s="24" t="s">
        <v>38</v>
      </c>
    </row>
    <row r="28" spans="1:8" ht="9" customHeight="1">
      <c r="A28" s="23" t="s">
        <v>27</v>
      </c>
      <c r="B28" s="24">
        <v>37</v>
      </c>
      <c r="C28" s="24">
        <v>6</v>
      </c>
      <c r="D28" s="24">
        <v>128</v>
      </c>
      <c r="E28" s="24">
        <v>96</v>
      </c>
      <c r="F28" s="24">
        <v>10</v>
      </c>
      <c r="G28" s="24">
        <v>41</v>
      </c>
      <c r="H28" s="24">
        <v>115</v>
      </c>
    </row>
    <row r="29" spans="1:8" ht="9" customHeight="1">
      <c r="A29" s="29" t="s">
        <v>28</v>
      </c>
      <c r="B29" s="75">
        <f aca="true" t="shared" si="1" ref="B29:H29">SUM(B7:B10,B13:B28)</f>
        <v>3652</v>
      </c>
      <c r="C29" s="75">
        <f t="shared" si="1"/>
        <v>1087</v>
      </c>
      <c r="D29" s="75">
        <f t="shared" si="1"/>
        <v>8484</v>
      </c>
      <c r="E29" s="75">
        <f t="shared" si="1"/>
        <v>7759</v>
      </c>
      <c r="F29" s="75">
        <f t="shared" si="1"/>
        <v>1543</v>
      </c>
      <c r="G29" s="75">
        <f t="shared" si="1"/>
        <v>5196</v>
      </c>
      <c r="H29" s="75">
        <f t="shared" si="1"/>
        <v>7905</v>
      </c>
    </row>
    <row r="30" spans="1:8" s="31" customFormat="1" ht="9" customHeight="1">
      <c r="A30" s="29" t="s">
        <v>29</v>
      </c>
      <c r="B30" s="75">
        <f>SUM(B7:B9,B15)</f>
        <v>657</v>
      </c>
      <c r="C30" s="75">
        <f aca="true" t="shared" si="2" ref="C30:H30">SUM(C7:C9,C15)</f>
        <v>112</v>
      </c>
      <c r="D30" s="75">
        <f t="shared" si="2"/>
        <v>2362</v>
      </c>
      <c r="E30" s="75">
        <f t="shared" si="2"/>
        <v>2645</v>
      </c>
      <c r="F30" s="75">
        <f t="shared" si="2"/>
        <v>309</v>
      </c>
      <c r="G30" s="75">
        <f t="shared" si="2"/>
        <v>2118</v>
      </c>
      <c r="H30" s="75">
        <f t="shared" si="2"/>
        <v>3453</v>
      </c>
    </row>
    <row r="31" spans="1:8" s="31" customFormat="1" ht="9" customHeight="1">
      <c r="A31" s="29" t="s">
        <v>30</v>
      </c>
      <c r="B31" s="75">
        <f>SUM(B10,B13:B14,B16)</f>
        <v>369</v>
      </c>
      <c r="C31" s="75">
        <f aca="true" t="shared" si="3" ref="C31:H31">SUM(C10,C13:C14,C16)</f>
        <v>84</v>
      </c>
      <c r="D31" s="75">
        <f t="shared" si="3"/>
        <v>1418</v>
      </c>
      <c r="E31" s="75">
        <f t="shared" si="3"/>
        <v>1421</v>
      </c>
      <c r="F31" s="75">
        <f t="shared" si="3"/>
        <v>147</v>
      </c>
      <c r="G31" s="75">
        <f t="shared" si="3"/>
        <v>654</v>
      </c>
      <c r="H31" s="75">
        <f t="shared" si="3"/>
        <v>1374</v>
      </c>
    </row>
    <row r="32" spans="1:8" s="31" customFormat="1" ht="9" customHeight="1">
      <c r="A32" s="29" t="s">
        <v>31</v>
      </c>
      <c r="B32" s="75">
        <f>SUM(B17:B20)</f>
        <v>1375</v>
      </c>
      <c r="C32" s="75">
        <f aca="true" t="shared" si="4" ref="C32:H32">SUM(C17:C20)</f>
        <v>233</v>
      </c>
      <c r="D32" s="75">
        <f t="shared" si="4"/>
        <v>2449</v>
      </c>
      <c r="E32" s="75">
        <f t="shared" si="4"/>
        <v>1304</v>
      </c>
      <c r="F32" s="75">
        <f t="shared" si="4"/>
        <v>192</v>
      </c>
      <c r="G32" s="75">
        <f t="shared" si="4"/>
        <v>851</v>
      </c>
      <c r="H32" s="75">
        <f t="shared" si="4"/>
        <v>1372</v>
      </c>
    </row>
    <row r="33" spans="1:8" s="31" customFormat="1" ht="9" customHeight="1">
      <c r="A33" s="29" t="s">
        <v>32</v>
      </c>
      <c r="B33" s="75">
        <f>SUM(B21:B26)</f>
        <v>1101</v>
      </c>
      <c r="C33" s="75">
        <f aca="true" t="shared" si="5" ref="C33:H33">SUM(C21:C26)</f>
        <v>627</v>
      </c>
      <c r="D33" s="75">
        <f t="shared" si="5"/>
        <v>1682</v>
      </c>
      <c r="E33" s="75">
        <f t="shared" si="5"/>
        <v>1883</v>
      </c>
      <c r="F33" s="75">
        <f t="shared" si="5"/>
        <v>813</v>
      </c>
      <c r="G33" s="75">
        <f t="shared" si="5"/>
        <v>993</v>
      </c>
      <c r="H33" s="75">
        <f t="shared" si="5"/>
        <v>1591</v>
      </c>
    </row>
    <row r="34" spans="1:8" s="31" customFormat="1" ht="9" customHeight="1">
      <c r="A34" s="29" t="s">
        <v>33</v>
      </c>
      <c r="B34" s="75">
        <f>SUM(B27:B28)</f>
        <v>150</v>
      </c>
      <c r="C34" s="75">
        <f aca="true" t="shared" si="6" ref="C34:H34">SUM(C27:C28)</f>
        <v>31</v>
      </c>
      <c r="D34" s="75">
        <f t="shared" si="6"/>
        <v>573</v>
      </c>
      <c r="E34" s="75">
        <f t="shared" si="6"/>
        <v>506</v>
      </c>
      <c r="F34" s="75">
        <f t="shared" si="6"/>
        <v>82</v>
      </c>
      <c r="G34" s="75">
        <f t="shared" si="6"/>
        <v>580</v>
      </c>
      <c r="H34" s="75">
        <f t="shared" si="6"/>
        <v>115</v>
      </c>
    </row>
    <row r="35" spans="1:8" s="38" customFormat="1" ht="9" customHeight="1">
      <c r="A35" s="32"/>
      <c r="B35" s="34"/>
      <c r="C35" s="34"/>
      <c r="D35" s="34"/>
      <c r="E35" s="34"/>
      <c r="F35" s="34"/>
      <c r="G35" s="34"/>
      <c r="H35" s="34"/>
    </row>
    <row r="36" spans="1:8" s="38" customFormat="1" ht="13.5" customHeight="1">
      <c r="A36" s="35"/>
      <c r="B36" s="59" t="s">
        <v>2</v>
      </c>
      <c r="C36" s="55"/>
      <c r="D36" s="60"/>
      <c r="E36" s="60"/>
      <c r="F36" s="60"/>
      <c r="G36" s="60"/>
      <c r="H36" s="60"/>
    </row>
    <row r="37" spans="1:8" s="42" customFormat="1" ht="13.5" customHeight="1">
      <c r="A37" s="39"/>
      <c r="B37" s="56" t="s">
        <v>27</v>
      </c>
      <c r="C37" s="41" t="s">
        <v>4</v>
      </c>
      <c r="D37" s="41"/>
      <c r="E37" s="41"/>
      <c r="F37" s="41"/>
      <c r="G37" s="41"/>
      <c r="H37" s="41"/>
    </row>
    <row r="38" spans="1:8" s="38" customFormat="1" ht="13.5" customHeight="1">
      <c r="A38" s="43"/>
      <c r="B38" s="43"/>
      <c r="C38" s="45"/>
      <c r="D38" s="45"/>
      <c r="E38" s="45"/>
      <c r="F38" s="45"/>
      <c r="G38" s="45"/>
      <c r="H38" s="45"/>
    </row>
    <row r="39" spans="1:8" s="38" customFormat="1" ht="19.5" customHeight="1">
      <c r="A39" s="46" t="s">
        <v>35</v>
      </c>
      <c r="B39" s="46"/>
      <c r="C39" s="47"/>
      <c r="D39" s="47"/>
      <c r="E39" s="47"/>
      <c r="F39" s="47"/>
      <c r="G39" s="47"/>
      <c r="H39" s="47"/>
    </row>
    <row r="40" spans="1:9" ht="9" customHeight="1">
      <c r="A40" s="23" t="s">
        <v>8</v>
      </c>
      <c r="B40" s="57">
        <v>506</v>
      </c>
      <c r="C40" s="24">
        <f>SUM('tav3_1 (2)'!B8:E8,'tav3_1 (2)'!H8,'tav3_1 (2)'!B41:H41,'tav3_1 (3)'!B7:H7,'tav3_1 (3)'!B40)</f>
        <v>12152</v>
      </c>
      <c r="D40" s="24">
        <f>SUM('tav3_1 (2)'!B8:D8,'tav3_1 (2)'!C41)</f>
        <v>4686</v>
      </c>
      <c r="E40" s="24">
        <f>SUM('tav3_1 (2)'!E8,'tav3_1 (2)'!H8,'tav3_1 (2)'!B41,'tav3_1 (2)'!D41)</f>
        <v>1936</v>
      </c>
      <c r="F40" s="24">
        <f>SUM('tav3_1 (2)'!E41:H41)</f>
        <v>1448</v>
      </c>
      <c r="G40" s="24">
        <f>SUM(B7:G7)</f>
        <v>2498</v>
      </c>
      <c r="H40" s="24">
        <f>SUM(H7,B40)</f>
        <v>1584</v>
      </c>
      <c r="I40" s="53"/>
    </row>
    <row r="41" spans="1:9" ht="9" customHeight="1">
      <c r="A41" s="23" t="s">
        <v>9</v>
      </c>
      <c r="B41" s="57">
        <v>19</v>
      </c>
      <c r="C41" s="24">
        <f>SUM('tav3_1 (2)'!B9:E9,'tav3_1 (2)'!H9,'tav3_1 (2)'!B42:H42,'tav3_1 (3)'!B8:H8,'tav3_1 (3)'!B41)</f>
        <v>570</v>
      </c>
      <c r="D41" s="24">
        <f>SUM('tav3_1 (2)'!B9:D9,'tav3_1 (2)'!C42)</f>
        <v>258</v>
      </c>
      <c r="E41" s="24">
        <f>SUM('tav3_1 (2)'!E9,'tav3_1 (2)'!H9,'tav3_1 (2)'!B42,'tav3_1 (2)'!D42)</f>
        <v>105</v>
      </c>
      <c r="F41" s="24">
        <f>SUM('tav3_1 (2)'!E42:H42)</f>
        <v>84</v>
      </c>
      <c r="G41" s="24">
        <f aca="true" t="shared" si="7" ref="G41:G61">SUM(B8:G8)</f>
        <v>85</v>
      </c>
      <c r="H41" s="24">
        <f aca="true" t="shared" si="8" ref="H41:H61">SUM(H8,B41)</f>
        <v>38</v>
      </c>
      <c r="I41" s="53"/>
    </row>
    <row r="42" spans="1:9" ht="9" customHeight="1">
      <c r="A42" s="23" t="s">
        <v>10</v>
      </c>
      <c r="B42" s="57">
        <v>659</v>
      </c>
      <c r="C42" s="24">
        <f>SUM('tav3_1 (2)'!B10:E10,'tav3_1 (2)'!H10,'tav3_1 (2)'!B43:H43,'tav3_1 (3)'!B9:H9,'tav3_1 (3)'!B42)</f>
        <v>20766</v>
      </c>
      <c r="D42" s="24">
        <f>SUM('tav3_1 (2)'!B10:D10,'tav3_1 (2)'!C43)</f>
        <v>4359</v>
      </c>
      <c r="E42" s="24">
        <f>SUM('tav3_1 (2)'!E10,'tav3_1 (2)'!H10,'tav3_1 (2)'!B43,'tav3_1 (2)'!D43)</f>
        <v>5417</v>
      </c>
      <c r="F42" s="24">
        <f>SUM('tav3_1 (2)'!E43:H43)</f>
        <v>3284</v>
      </c>
      <c r="G42" s="24">
        <f t="shared" si="7"/>
        <v>4975</v>
      </c>
      <c r="H42" s="24">
        <f t="shared" si="8"/>
        <v>2731</v>
      </c>
      <c r="I42" s="53"/>
    </row>
    <row r="43" spans="1:9" ht="9" customHeight="1">
      <c r="A43" s="23" t="s">
        <v>11</v>
      </c>
      <c r="B43" s="57">
        <f>SUM(B44:B45)</f>
        <v>22</v>
      </c>
      <c r="C43" s="24">
        <f>SUM('tav3_1 (2)'!B11:E11,'tav3_1 (2)'!H11,'tav3_1 (2)'!B44:H44,'tav3_1 (3)'!B10:H10,'tav3_1 (3)'!B43)</f>
        <v>1544</v>
      </c>
      <c r="D43" s="24">
        <f>SUM('tav3_1 (2)'!B11:D11,'tav3_1 (2)'!C44)</f>
        <v>381</v>
      </c>
      <c r="E43" s="24">
        <f>SUM('tav3_1 (2)'!E11,'tav3_1 (2)'!H11,'tav3_1 (2)'!B44,'tav3_1 (2)'!D44)</f>
        <v>653</v>
      </c>
      <c r="F43" s="24">
        <f>SUM('tav3_1 (2)'!E44:H44)</f>
        <v>231</v>
      </c>
      <c r="G43" s="24">
        <f t="shared" si="7"/>
        <v>187</v>
      </c>
      <c r="H43" s="24">
        <f t="shared" si="8"/>
        <v>92</v>
      </c>
      <c r="I43" s="53"/>
    </row>
    <row r="44" spans="1:9" s="25" customFormat="1" ht="9" customHeight="1">
      <c r="A44" s="26" t="s">
        <v>5</v>
      </c>
      <c r="B44" s="76">
        <v>12</v>
      </c>
      <c r="C44" s="74">
        <f>SUM('tav3_1 (2)'!B12:E12,'tav3_1 (2)'!H12,'tav3_1 (2)'!B45:H45,'tav3_1 (3)'!B11:H11,'tav3_1 (3)'!B44)</f>
        <v>560</v>
      </c>
      <c r="D44" s="74">
        <f>SUM('tav3_1 (2)'!B12:D12,'tav3_1 (2)'!C45)</f>
        <v>122</v>
      </c>
      <c r="E44" s="74">
        <f>SUM('tav3_1 (2)'!E12,'tav3_1 (2)'!H12,'tav3_1 (2)'!B45,'tav3_1 (2)'!D45)</f>
        <v>239</v>
      </c>
      <c r="F44" s="74">
        <f>SUM('tav3_1 (2)'!E45:H45)</f>
        <v>80</v>
      </c>
      <c r="G44" s="74">
        <f t="shared" si="7"/>
        <v>77</v>
      </c>
      <c r="H44" s="74">
        <f t="shared" si="8"/>
        <v>42</v>
      </c>
      <c r="I44" s="53"/>
    </row>
    <row r="45" spans="1:9" s="25" customFormat="1" ht="9" customHeight="1">
      <c r="A45" s="26" t="s">
        <v>6</v>
      </c>
      <c r="B45" s="76">
        <v>10</v>
      </c>
      <c r="C45" s="74">
        <f>SUM('tav3_1 (2)'!B13:E13,'tav3_1 (2)'!H13,'tav3_1 (2)'!B46:H46,'tav3_1 (3)'!B12:H12,'tav3_1 (3)'!B45)</f>
        <v>984</v>
      </c>
      <c r="D45" s="74">
        <f>SUM('tav3_1 (2)'!B13:D13,'tav3_1 (2)'!C46)</f>
        <v>259</v>
      </c>
      <c r="E45" s="74">
        <f>SUM('tav3_1 (2)'!E13,'tav3_1 (2)'!H13,'tav3_1 (2)'!B46,'tav3_1 (2)'!D46)</f>
        <v>414</v>
      </c>
      <c r="F45" s="74">
        <f>SUM('tav3_1 (2)'!E46:H46)</f>
        <v>151</v>
      </c>
      <c r="G45" s="74">
        <f t="shared" si="7"/>
        <v>110</v>
      </c>
      <c r="H45" s="74">
        <f t="shared" si="8"/>
        <v>50</v>
      </c>
      <c r="I45" s="53"/>
    </row>
    <row r="46" spans="1:9" ht="9" customHeight="1">
      <c r="A46" s="23" t="s">
        <v>12</v>
      </c>
      <c r="B46" s="57">
        <v>151</v>
      </c>
      <c r="C46" s="24">
        <f>SUM('tav3_1 (2)'!B14:E14,'tav3_1 (2)'!H14,'tav3_1 (2)'!B47:H47,'tav3_1 (3)'!B13:H13,'tav3_1 (3)'!B46)</f>
        <v>7915</v>
      </c>
      <c r="D46" s="24">
        <f>SUM('tav3_1 (2)'!B14:D14,'tav3_1 (2)'!C47)</f>
        <v>2154</v>
      </c>
      <c r="E46" s="24">
        <f>SUM('tav3_1 (2)'!E14,'tav3_1 (2)'!H14,'tav3_1 (2)'!B47,'tav3_1 (2)'!D47)</f>
        <v>2517</v>
      </c>
      <c r="F46" s="24">
        <f>SUM('tav3_1 (2)'!E47:H47)</f>
        <v>1455</v>
      </c>
      <c r="G46" s="24">
        <f t="shared" si="7"/>
        <v>1187</v>
      </c>
      <c r="H46" s="24">
        <f t="shared" si="8"/>
        <v>602</v>
      </c>
      <c r="I46" s="53"/>
    </row>
    <row r="47" spans="1:9" ht="9" customHeight="1">
      <c r="A47" s="23" t="s">
        <v>13</v>
      </c>
      <c r="B47" s="57">
        <v>41</v>
      </c>
      <c r="C47" s="24">
        <f>SUM('tav3_1 (2)'!B15:E15,'tav3_1 (2)'!H15,'tav3_1 (2)'!B48:H48,'tav3_1 (3)'!B14:H14,'tav3_1 (3)'!B47)</f>
        <v>2576</v>
      </c>
      <c r="D47" s="24">
        <f>SUM('tav3_1 (2)'!B15:D15,'tav3_1 (2)'!C48)</f>
        <v>494</v>
      </c>
      <c r="E47" s="24">
        <f>SUM('tav3_1 (2)'!E15,'tav3_1 (2)'!H15,'tav3_1 (2)'!B48,'tav3_1 (2)'!D48)</f>
        <v>1209</v>
      </c>
      <c r="F47" s="24">
        <f>SUM('tav3_1 (2)'!E48:H48)</f>
        <v>312</v>
      </c>
      <c r="G47" s="24">
        <f t="shared" si="7"/>
        <v>381</v>
      </c>
      <c r="H47" s="24">
        <f t="shared" si="8"/>
        <v>180</v>
      </c>
      <c r="I47" s="53"/>
    </row>
    <row r="48" spans="1:9" ht="9" customHeight="1">
      <c r="A48" s="23" t="s">
        <v>14</v>
      </c>
      <c r="B48" s="57">
        <v>213</v>
      </c>
      <c r="C48" s="24">
        <f>SUM('tav3_1 (2)'!B16:E16,'tav3_1 (2)'!H16,'tav3_1 (2)'!B49:H49,'tav3_1 (3)'!B15:H15,'tav3_1 (3)'!B48)</f>
        <v>6332</v>
      </c>
      <c r="D48" s="24">
        <f>SUM('tav3_1 (2)'!B16:D16,'tav3_1 (2)'!C49)</f>
        <v>3162</v>
      </c>
      <c r="E48" s="24">
        <f>SUM('tav3_1 (2)'!E16,'tav3_1 (2)'!H16,'tav3_1 (2)'!B49,'tav3_1 (2)'!D49)</f>
        <v>747</v>
      </c>
      <c r="F48" s="24">
        <f>SUM('tav3_1 (2)'!E49:H49)</f>
        <v>1281</v>
      </c>
      <c r="G48" s="24">
        <f t="shared" si="7"/>
        <v>645</v>
      </c>
      <c r="H48" s="24">
        <f t="shared" si="8"/>
        <v>497</v>
      </c>
      <c r="I48" s="53"/>
    </row>
    <row r="49" spans="1:9" ht="9" customHeight="1">
      <c r="A49" s="23" t="s">
        <v>15</v>
      </c>
      <c r="B49" s="57">
        <v>168</v>
      </c>
      <c r="C49" s="24">
        <f>SUM('tav3_1 (2)'!B17:E17,'tav3_1 (2)'!H17,'tav3_1 (2)'!B50:H50,'tav3_1 (3)'!B16:H16,'tav3_1 (3)'!B49)</f>
        <v>8868</v>
      </c>
      <c r="D49" s="24">
        <f>SUM('tav3_1 (2)'!B17:D17,'tav3_1 (2)'!C50)</f>
        <v>2661</v>
      </c>
      <c r="E49" s="24">
        <f>SUM('tav3_1 (2)'!E17,'tav3_1 (2)'!H17,'tav3_1 (2)'!B50,'tav3_1 (2)'!D50)</f>
        <v>1160</v>
      </c>
      <c r="F49" s="24">
        <f>SUM('tav3_1 (2)'!E50:H50)</f>
        <v>1827</v>
      </c>
      <c r="G49" s="24">
        <f t="shared" si="7"/>
        <v>2338</v>
      </c>
      <c r="H49" s="24">
        <f t="shared" si="8"/>
        <v>882</v>
      </c>
      <c r="I49" s="53"/>
    </row>
    <row r="50" spans="1:9" ht="9" customHeight="1">
      <c r="A50" s="23" t="s">
        <v>16</v>
      </c>
      <c r="B50" s="57">
        <v>211</v>
      </c>
      <c r="C50" s="24">
        <f>SUM('tav3_1 (2)'!B18:E18,'tav3_1 (2)'!H18,'tav3_1 (2)'!B51:H51,'tav3_1 (3)'!B17:H17,'tav3_1 (3)'!B50)</f>
        <v>6658</v>
      </c>
      <c r="D50" s="24">
        <f>SUM('tav3_1 (2)'!B18:D18,'tav3_1 (2)'!C51)</f>
        <v>1947</v>
      </c>
      <c r="E50" s="24">
        <f>SUM('tav3_1 (2)'!E18,'tav3_1 (2)'!H18,'tav3_1 (2)'!B51,'tav3_1 (2)'!D51)</f>
        <v>1224</v>
      </c>
      <c r="F50" s="24">
        <f>SUM('tav3_1 (2)'!E51:H51)</f>
        <v>1355</v>
      </c>
      <c r="G50" s="24">
        <f t="shared" si="7"/>
        <v>1419</v>
      </c>
      <c r="H50" s="24">
        <f t="shared" si="8"/>
        <v>713</v>
      </c>
      <c r="I50" s="53"/>
    </row>
    <row r="51" spans="1:9" ht="9" customHeight="1">
      <c r="A51" s="23" t="s">
        <v>17</v>
      </c>
      <c r="B51" s="57">
        <v>27</v>
      </c>
      <c r="C51" s="24">
        <f>SUM('tav3_1 (2)'!B19:E19,'tav3_1 (2)'!H19,'tav3_1 (2)'!B52:H52,'tav3_1 (3)'!B18:H18,'tav3_1 (3)'!B51)</f>
        <v>2064</v>
      </c>
      <c r="D51" s="24">
        <f>SUM('tav3_1 (2)'!B19:D19,'tav3_1 (2)'!C52)</f>
        <v>279</v>
      </c>
      <c r="E51" s="24">
        <f>SUM('tav3_1 (2)'!E19,'tav3_1 (2)'!H19,'tav3_1 (2)'!B52,'tav3_1 (2)'!D52)</f>
        <v>266</v>
      </c>
      <c r="F51" s="24">
        <f>SUM('tav3_1 (2)'!E52:H52)</f>
        <v>1078</v>
      </c>
      <c r="G51" s="24">
        <f t="shared" si="7"/>
        <v>345</v>
      </c>
      <c r="H51" s="24">
        <f t="shared" si="8"/>
        <v>96</v>
      </c>
      <c r="I51" s="53"/>
    </row>
    <row r="52" spans="1:9" ht="9" customHeight="1">
      <c r="A52" s="23" t="s">
        <v>18</v>
      </c>
      <c r="B52" s="57">
        <v>44</v>
      </c>
      <c r="C52" s="24">
        <f>SUM('tav3_1 (2)'!B20:E20,'tav3_1 (2)'!H20,'tav3_1 (2)'!B53:H53,'tav3_1 (3)'!B19:H19,'tav3_1 (3)'!B52)</f>
        <v>3160</v>
      </c>
      <c r="D52" s="24">
        <f>SUM('tav3_1 (2)'!B20:D20,'tav3_1 (2)'!C53)</f>
        <v>460</v>
      </c>
      <c r="E52" s="24">
        <f>SUM('tav3_1 (2)'!E20,'tav3_1 (2)'!H20,'tav3_1 (2)'!B53,'tav3_1 (2)'!D53)</f>
        <v>983</v>
      </c>
      <c r="F52" s="24">
        <f>SUM('tav3_1 (2)'!E53:H53)</f>
        <v>706</v>
      </c>
      <c r="G52" s="24">
        <f t="shared" si="7"/>
        <v>847</v>
      </c>
      <c r="H52" s="24">
        <f t="shared" si="8"/>
        <v>164</v>
      </c>
      <c r="I52" s="53"/>
    </row>
    <row r="53" spans="1:9" ht="9" customHeight="1">
      <c r="A53" s="23" t="s">
        <v>19</v>
      </c>
      <c r="B53" s="57">
        <v>386</v>
      </c>
      <c r="C53" s="24">
        <f>SUM('tav3_1 (2)'!B21:E21,'tav3_1 (2)'!H21,'tav3_1 (2)'!B54:H54,'tav3_1 (3)'!B20:H20,'tav3_1 (3)'!B53)</f>
        <v>11709</v>
      </c>
      <c r="D53" s="24">
        <f>SUM('tav3_1 (2)'!B21:D21,'tav3_1 (2)'!C54)</f>
        <v>2279</v>
      </c>
      <c r="E53" s="24">
        <f>SUM('tav3_1 (2)'!E21,'tav3_1 (2)'!H21,'tav3_1 (2)'!B54,'tav3_1 (2)'!D54)</f>
        <v>1959</v>
      </c>
      <c r="F53" s="24">
        <f>SUM('tav3_1 (2)'!E54:H54)</f>
        <v>2611</v>
      </c>
      <c r="G53" s="24">
        <f t="shared" si="7"/>
        <v>3793</v>
      </c>
      <c r="H53" s="24">
        <f t="shared" si="8"/>
        <v>1067</v>
      </c>
      <c r="I53" s="53"/>
    </row>
    <row r="54" spans="1:9" ht="9" customHeight="1">
      <c r="A54" s="23" t="s">
        <v>20</v>
      </c>
      <c r="B54" s="57">
        <v>26</v>
      </c>
      <c r="C54" s="24">
        <f>SUM('tav3_1 (2)'!B22:E22,'tav3_1 (2)'!H22,'tav3_1 (2)'!B55:H55,'tav3_1 (3)'!B21:H21,'tav3_1 (3)'!B54)</f>
        <v>3386</v>
      </c>
      <c r="D54" s="24">
        <f>SUM('tav3_1 (2)'!B22:D22,'tav3_1 (2)'!C55)</f>
        <v>554</v>
      </c>
      <c r="E54" s="24">
        <f>SUM('tav3_1 (2)'!E22,'tav3_1 (2)'!H22,'tav3_1 (2)'!B55,'tav3_1 (2)'!D55)</f>
        <v>645</v>
      </c>
      <c r="F54" s="24">
        <f>SUM('tav3_1 (2)'!E55:H55)</f>
        <v>1439</v>
      </c>
      <c r="G54" s="24">
        <f t="shared" si="7"/>
        <v>665</v>
      </c>
      <c r="H54" s="24">
        <f t="shared" si="8"/>
        <v>83</v>
      </c>
      <c r="I54" s="53"/>
    </row>
    <row r="55" spans="1:9" ht="9" customHeight="1">
      <c r="A55" s="23" t="s">
        <v>21</v>
      </c>
      <c r="B55" s="57">
        <v>4</v>
      </c>
      <c r="C55" s="24">
        <f>SUM('tav3_1 (2)'!B23:E23,'tav3_1 (2)'!H23,'tav3_1 (2)'!B56:H56,'tav3_1 (3)'!B22:H22,'tav3_1 (3)'!B55)</f>
        <v>1294</v>
      </c>
      <c r="D55" s="24">
        <f>SUM('tav3_1 (2)'!B23:D23,'tav3_1 (2)'!C56)</f>
        <v>207</v>
      </c>
      <c r="E55" s="24">
        <f>SUM('tav3_1 (2)'!E23,'tav3_1 (2)'!H23,'tav3_1 (2)'!B56,'tav3_1 (2)'!D56)</f>
        <v>194</v>
      </c>
      <c r="F55" s="24">
        <f>SUM('tav3_1 (2)'!E56:H56)</f>
        <v>387</v>
      </c>
      <c r="G55" s="24">
        <f t="shared" si="7"/>
        <v>479</v>
      </c>
      <c r="H55" s="24">
        <f t="shared" si="8"/>
        <v>27</v>
      </c>
      <c r="I55" s="53"/>
    </row>
    <row r="56" spans="1:9" ht="9" customHeight="1">
      <c r="A56" s="23" t="s">
        <v>22</v>
      </c>
      <c r="B56" s="57">
        <v>210</v>
      </c>
      <c r="C56" s="24">
        <f>SUM('tav3_1 (2)'!B24:E24,'tav3_1 (2)'!H24,'tav3_1 (2)'!B57:H57,'tav3_1 (3)'!B23:H23,'tav3_1 (3)'!B56)</f>
        <v>20815</v>
      </c>
      <c r="D56" s="24">
        <f>SUM('tav3_1 (2)'!B24:D24,'tav3_1 (2)'!C57)</f>
        <v>5225</v>
      </c>
      <c r="E56" s="24">
        <f>SUM('tav3_1 (2)'!E24,'tav3_1 (2)'!H24,'tav3_1 (2)'!B57,'tav3_1 (2)'!D57)</f>
        <v>6089</v>
      </c>
      <c r="F56" s="24">
        <f>SUM('tav3_1 (2)'!E57:H57)</f>
        <v>6519</v>
      </c>
      <c r="G56" s="24">
        <f t="shared" si="7"/>
        <v>2301</v>
      </c>
      <c r="H56" s="24">
        <f t="shared" si="8"/>
        <v>681</v>
      </c>
      <c r="I56" s="53"/>
    </row>
    <row r="57" spans="1:9" ht="9" customHeight="1">
      <c r="A57" s="23" t="s">
        <v>23</v>
      </c>
      <c r="B57" s="57">
        <v>61</v>
      </c>
      <c r="C57" s="24">
        <f>SUM('tav3_1 (2)'!B25:E25,'tav3_1 (2)'!H25,'tav3_1 (2)'!B58:H58,'tav3_1 (3)'!B24:H24,'tav3_1 (3)'!B57)</f>
        <v>14067</v>
      </c>
      <c r="D57" s="24">
        <f>SUM('tav3_1 (2)'!B25:D25,'tav3_1 (2)'!C58)</f>
        <v>4441</v>
      </c>
      <c r="E57" s="24">
        <f>SUM('tav3_1 (2)'!E25,'tav3_1 (2)'!H25,'tav3_1 (2)'!B58,'tav3_1 (2)'!D58)</f>
        <v>4450</v>
      </c>
      <c r="F57" s="24">
        <f>SUM('tav3_1 (2)'!E58:H58)</f>
        <v>2978</v>
      </c>
      <c r="G57" s="24">
        <f t="shared" si="7"/>
        <v>1776</v>
      </c>
      <c r="H57" s="24">
        <f t="shared" si="8"/>
        <v>422</v>
      </c>
      <c r="I57" s="53"/>
    </row>
    <row r="58" spans="1:9" ht="9" customHeight="1">
      <c r="A58" s="23" t="s">
        <v>24</v>
      </c>
      <c r="B58" s="57">
        <v>7</v>
      </c>
      <c r="C58" s="24">
        <f>SUM('tav3_1 (2)'!B26:E26,'tav3_1 (2)'!H26,'tav3_1 (2)'!B59:H59,'tav3_1 (3)'!B25:H25,'tav3_1 (3)'!B58)</f>
        <v>2672</v>
      </c>
      <c r="D58" s="24">
        <f>SUM('tav3_1 (2)'!B26:D26,'tav3_1 (2)'!C59)</f>
        <v>654</v>
      </c>
      <c r="E58" s="24">
        <f>SUM('tav3_1 (2)'!E26,'tav3_1 (2)'!H26,'tav3_1 (2)'!B59,'tav3_1 (2)'!D59)</f>
        <v>543</v>
      </c>
      <c r="F58" s="24">
        <f>SUM('tav3_1 (2)'!E59:H59)</f>
        <v>529</v>
      </c>
      <c r="G58" s="24">
        <f t="shared" si="7"/>
        <v>894</v>
      </c>
      <c r="H58" s="24">
        <f t="shared" si="8"/>
        <v>52</v>
      </c>
      <c r="I58" s="53"/>
    </row>
    <row r="59" spans="1:9" ht="9" customHeight="1">
      <c r="A59" s="23" t="s">
        <v>25</v>
      </c>
      <c r="B59" s="57">
        <v>41</v>
      </c>
      <c r="C59" s="24">
        <f>SUM('tav3_1 (2)'!B27:E27,'tav3_1 (2)'!H27,'tav3_1 (2)'!B60:H60,'tav3_1 (3)'!B26:H26,'tav3_1 (3)'!B59)</f>
        <v>10415</v>
      </c>
      <c r="D59" s="24">
        <f>SUM('tav3_1 (2)'!B27:D27,'tav3_1 (2)'!C60)</f>
        <v>4554</v>
      </c>
      <c r="E59" s="24">
        <f>SUM('tav3_1 (2)'!E27,'tav3_1 (2)'!H27,'tav3_1 (2)'!B60,'tav3_1 (2)'!D60)</f>
        <v>1872</v>
      </c>
      <c r="F59" s="24">
        <f>SUM('tav3_1 (2)'!E60:H60)</f>
        <v>2330</v>
      </c>
      <c r="G59" s="24">
        <f t="shared" si="7"/>
        <v>984</v>
      </c>
      <c r="H59" s="24">
        <f t="shared" si="8"/>
        <v>675</v>
      </c>
      <c r="I59" s="53"/>
    </row>
    <row r="60" spans="1:9" s="28" customFormat="1" ht="9" customHeight="1">
      <c r="A60" s="23" t="s">
        <v>26</v>
      </c>
      <c r="B60" s="57">
        <v>134</v>
      </c>
      <c r="C60" s="24">
        <f>SUM('tav3_1 (2)'!B28:E28,'tav3_1 (2)'!H28,'tav3_1 (2)'!B61:H61,'tav3_1 (3)'!B27:H27,'tav3_1 (3)'!B60)</f>
        <v>16169</v>
      </c>
      <c r="D60" s="24">
        <f>SUM('tav3_1 (2)'!B28:D28,'tav3_1 (2)'!C61)</f>
        <v>6902</v>
      </c>
      <c r="E60" s="24">
        <f>SUM('tav3_1 (2)'!E28,'tav3_1 (2)'!H28,'tav3_1 (2)'!B61,'tav3_1 (2)'!D61)</f>
        <v>4454</v>
      </c>
      <c r="F60" s="24">
        <f>SUM('tav3_1 (2)'!E61:H61)</f>
        <v>3075</v>
      </c>
      <c r="G60" s="24">
        <f t="shared" si="7"/>
        <v>1604</v>
      </c>
      <c r="H60" s="24">
        <f t="shared" si="8"/>
        <v>134</v>
      </c>
      <c r="I60" s="53"/>
    </row>
    <row r="61" spans="1:9" ht="9" customHeight="1">
      <c r="A61" s="23" t="s">
        <v>27</v>
      </c>
      <c r="B61" s="57" t="s">
        <v>38</v>
      </c>
      <c r="C61" s="24">
        <f>SUM('tav3_1 (2)'!B29:E29,'tav3_1 (2)'!H29,'tav3_1 (2)'!B62:H62,'tav3_1 (3)'!B28:H28,'tav3_1 (3)'!B61)</f>
        <v>4551</v>
      </c>
      <c r="D61" s="24">
        <f>SUM('tav3_1 (2)'!B29:D29,'tav3_1 (2)'!C62)</f>
        <v>1942</v>
      </c>
      <c r="E61" s="24">
        <f>SUM('tav3_1 (2)'!E29,'tav3_1 (2)'!H29,'tav3_1 (2)'!B62,'tav3_1 (2)'!D62)</f>
        <v>1106</v>
      </c>
      <c r="F61" s="24">
        <f>SUM('tav3_1 (2)'!E62:H62)</f>
        <v>1070</v>
      </c>
      <c r="G61" s="24">
        <f t="shared" si="7"/>
        <v>318</v>
      </c>
      <c r="H61" s="24">
        <f t="shared" si="8"/>
        <v>115</v>
      </c>
      <c r="I61" s="53"/>
    </row>
    <row r="62" spans="1:9" ht="9" customHeight="1">
      <c r="A62" s="29" t="s">
        <v>28</v>
      </c>
      <c r="B62" s="66">
        <f>SUM(B40:B43,B46:B61)</f>
        <v>2930</v>
      </c>
      <c r="C62" s="30">
        <f>SUM('tav3_1 (2)'!B30:E30,'tav3_1 (2)'!H30,'tav3_1 (2)'!B63:'tav3_1 (2)'!H63,'tav3_1 (3)'!B29:H29,B62)</f>
        <v>157683</v>
      </c>
      <c r="D62" s="66">
        <f>SUM(D40:D43,D46:D61)</f>
        <v>47599</v>
      </c>
      <c r="E62" s="66">
        <f>SUM(E40:E43,E46:E61)</f>
        <v>37529</v>
      </c>
      <c r="F62" s="66">
        <f>SUM(F40:F43,F46:F61)</f>
        <v>33999</v>
      </c>
      <c r="G62" s="66">
        <f>SUM(G40:G43,G46:G61)</f>
        <v>27721</v>
      </c>
      <c r="H62" s="66">
        <f>SUM(H40:H43,H46:H61)</f>
        <v>10835</v>
      </c>
      <c r="I62" s="53"/>
    </row>
    <row r="63" spans="1:9" ht="9" customHeight="1">
      <c r="A63" s="29" t="s">
        <v>29</v>
      </c>
      <c r="B63" s="66">
        <f>SUM(B40:B42,B48)</f>
        <v>1397</v>
      </c>
      <c r="C63" s="30">
        <f>SUM('tav3_1 (2)'!B31:E31,'tav3_1 (2)'!H31,'tav3_1 (2)'!B64:'tav3_1 (2)'!H64,'tav3_1 (3)'!B30:H30,B63)</f>
        <v>39820</v>
      </c>
      <c r="D63" s="66">
        <f>SUM(D40:D42,D48)</f>
        <v>12465</v>
      </c>
      <c r="E63" s="66">
        <f>SUM(E40:E42,E48)</f>
        <v>8205</v>
      </c>
      <c r="F63" s="66">
        <f>SUM(F40:F42,F48)</f>
        <v>6097</v>
      </c>
      <c r="G63" s="66">
        <f>SUM(G40:G42,G48)</f>
        <v>8203</v>
      </c>
      <c r="H63" s="66">
        <f>SUM(H40:H42,H48)</f>
        <v>4850</v>
      </c>
      <c r="I63" s="53"/>
    </row>
    <row r="64" spans="1:9" s="31" customFormat="1" ht="9" customHeight="1">
      <c r="A64" s="29" t="s">
        <v>30</v>
      </c>
      <c r="B64" s="66">
        <f>SUM(B43,B46:B47,B49)</f>
        <v>382</v>
      </c>
      <c r="C64" s="30">
        <f>SUM('tav3_1 (2)'!B32:E32,'tav3_1 (2)'!H32,'tav3_1 (2)'!B65:'tav3_1 (2)'!H65,'tav3_1 (3)'!B31:H31,B64)</f>
        <v>20903</v>
      </c>
      <c r="D64" s="66">
        <f>SUM(D43,D46:D47,D49)</f>
        <v>5690</v>
      </c>
      <c r="E64" s="66">
        <f>SUM(E43,E46:E47,E49)</f>
        <v>5539</v>
      </c>
      <c r="F64" s="66">
        <f>SUM(F43,F46:F47,F49)</f>
        <v>3825</v>
      </c>
      <c r="G64" s="66">
        <f>SUM(G43,G46:G47,G49)</f>
        <v>4093</v>
      </c>
      <c r="H64" s="66">
        <f>SUM(H43,H46:H47,H49)</f>
        <v>1756</v>
      </c>
      <c r="I64" s="53"/>
    </row>
    <row r="65" spans="1:9" s="31" customFormat="1" ht="9" customHeight="1">
      <c r="A65" s="29" t="s">
        <v>31</v>
      </c>
      <c r="B65" s="66">
        <f>SUM(B50:B53)</f>
        <v>668</v>
      </c>
      <c r="C65" s="30">
        <f>SUM('tav3_1 (2)'!B33:E33,'tav3_1 (2)'!H33,'tav3_1 (2)'!B66:'tav3_1 (2)'!H66,'tav3_1 (3)'!B32:H32,B65)</f>
        <v>23591</v>
      </c>
      <c r="D65" s="66">
        <f>SUM(D50:D53)</f>
        <v>4965</v>
      </c>
      <c r="E65" s="66">
        <f>SUM(E50:E53)</f>
        <v>4432</v>
      </c>
      <c r="F65" s="66">
        <f>SUM(F50:F53)</f>
        <v>5750</v>
      </c>
      <c r="G65" s="66">
        <f>SUM(G50:G53)</f>
        <v>6404</v>
      </c>
      <c r="H65" s="66">
        <f>SUM(H50:H53)</f>
        <v>2040</v>
      </c>
      <c r="I65" s="53"/>
    </row>
    <row r="66" spans="1:9" s="31" customFormat="1" ht="9" customHeight="1">
      <c r="A66" s="29" t="s">
        <v>32</v>
      </c>
      <c r="B66" s="66">
        <f>SUM(B54:B59)</f>
        <v>349</v>
      </c>
      <c r="C66" s="30">
        <f>SUM('tav3_1 (2)'!B34:E34,'tav3_1 (2)'!H34,'tav3_1 (2)'!B67:'tav3_1 (2)'!H67,'tav3_1 (3)'!B33:H33,B66)</f>
        <v>52649</v>
      </c>
      <c r="D66" s="66">
        <f>SUM(D54:D59)</f>
        <v>15635</v>
      </c>
      <c r="E66" s="66">
        <f>SUM(E54:E59)</f>
        <v>13793</v>
      </c>
      <c r="F66" s="66">
        <f>SUM(F54:F59)</f>
        <v>14182</v>
      </c>
      <c r="G66" s="66">
        <f>SUM(G54:G59)</f>
        <v>7099</v>
      </c>
      <c r="H66" s="66">
        <f>SUM(H54:H59)</f>
        <v>1940</v>
      </c>
      <c r="I66" s="53"/>
    </row>
    <row r="67" spans="1:9" s="31" customFormat="1" ht="9" customHeight="1">
      <c r="A67" s="29" t="s">
        <v>33</v>
      </c>
      <c r="B67" s="66">
        <f>SUM(B60:B61)</f>
        <v>134</v>
      </c>
      <c r="C67" s="30">
        <f>SUM('tav3_1 (2)'!B35:E35,'tav3_1 (2)'!H35,'tav3_1 (2)'!B68:'tav3_1 (2)'!H68,'tav3_1 (3)'!B34:H34,B67)</f>
        <v>20720</v>
      </c>
      <c r="D67" s="66">
        <f>SUM(D60:D61)</f>
        <v>8844</v>
      </c>
      <c r="E67" s="66">
        <f>SUM(E60:E61)</f>
        <v>5560</v>
      </c>
      <c r="F67" s="66">
        <f>SUM(F60:F61)</f>
        <v>4145</v>
      </c>
      <c r="G67" s="66">
        <f>SUM(G60:G61)</f>
        <v>1922</v>
      </c>
      <c r="H67" s="66">
        <f>SUM(H60:H61)</f>
        <v>249</v>
      </c>
      <c r="I67" s="53"/>
    </row>
    <row r="68" spans="1:8" s="52" customFormat="1" ht="9" customHeight="1">
      <c r="A68" s="48"/>
      <c r="B68" s="34"/>
      <c r="C68" s="34"/>
      <c r="D68" s="34"/>
      <c r="E68" s="34"/>
      <c r="F68" s="34"/>
      <c r="G68" s="34"/>
      <c r="H68" s="34"/>
    </row>
    <row r="69" spans="1:8" s="52" customFormat="1" ht="12" customHeight="1">
      <c r="A69" s="50"/>
      <c r="B69" s="51"/>
      <c r="C69" s="51"/>
      <c r="D69" s="51"/>
      <c r="E69" s="51"/>
      <c r="F69" s="51"/>
      <c r="G69" s="51"/>
      <c r="H69" s="51"/>
    </row>
    <row r="70" ht="8.25" customHeight="1">
      <c r="A70" s="13"/>
    </row>
    <row r="71" spans="1:8" ht="8.25" customHeight="1">
      <c r="A71" s="54"/>
      <c r="B71" s="54"/>
      <c r="C71" s="54"/>
      <c r="D71" s="54"/>
      <c r="E71" s="54"/>
      <c r="F71" s="54"/>
      <c r="G71" s="54"/>
      <c r="H71" s="54"/>
    </row>
    <row r="72" spans="1:8" ht="8.25" customHeight="1">
      <c r="A72" s="54"/>
      <c r="B72" s="54"/>
      <c r="C72" s="54"/>
      <c r="D72" s="54"/>
      <c r="E72" s="54"/>
      <c r="F72" s="54"/>
      <c r="G72" s="54"/>
      <c r="H72" s="54"/>
    </row>
    <row r="73" spans="1:8" ht="8.25" customHeight="1">
      <c r="A73" s="54"/>
      <c r="B73" s="54"/>
      <c r="C73" s="54"/>
      <c r="D73" s="54"/>
      <c r="E73" s="54"/>
      <c r="F73" s="54"/>
      <c r="G73" s="54"/>
      <c r="H73" s="54"/>
    </row>
    <row r="74" spans="1:8" ht="8.25" customHeight="1">
      <c r="A74" s="54"/>
      <c r="B74" s="54"/>
      <c r="C74" s="54"/>
      <c r="D74" s="54"/>
      <c r="E74" s="54"/>
      <c r="F74" s="54"/>
      <c r="G74" s="54"/>
      <c r="H74" s="54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85" r:id="rId2"/>
  <headerFooter alignWithMargins="0">
    <oddFooter>&amp;C&amp;10 44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="90" zoomScaleNormal="90" workbookViewId="0" topLeftCell="A36">
      <selection activeCell="K59" sqref="K59"/>
    </sheetView>
  </sheetViews>
  <sheetFormatPr defaultColWidth="9.33203125" defaultRowHeight="11.25"/>
  <cols>
    <col min="1" max="1" width="23.5" style="2" customWidth="1"/>
    <col min="2" max="8" width="12" style="2" customWidth="1"/>
  </cols>
  <sheetData>
    <row r="1" spans="1:8" ht="13.5" customHeight="1">
      <c r="A1" s="3" t="s">
        <v>34</v>
      </c>
      <c r="B1" s="4"/>
      <c r="C1" s="4"/>
      <c r="D1" s="4"/>
      <c r="E1" s="4"/>
      <c r="F1" s="4"/>
      <c r="G1" s="4"/>
      <c r="H1" s="4"/>
    </row>
    <row r="2" spans="1:8" ht="13.5" customHeight="1">
      <c r="A2" s="6"/>
      <c r="B2" s="7"/>
      <c r="C2" s="7"/>
      <c r="D2" s="7"/>
      <c r="E2" s="7"/>
      <c r="F2" s="7"/>
      <c r="G2" s="7"/>
      <c r="H2" s="7"/>
    </row>
    <row r="3" spans="1:8" ht="13.5" customHeight="1">
      <c r="A3" s="9"/>
      <c r="B3" s="10"/>
      <c r="C3" s="10"/>
      <c r="D3" s="10"/>
      <c r="E3" s="10"/>
      <c r="F3" s="10"/>
      <c r="G3" s="10"/>
      <c r="H3" s="10"/>
    </row>
    <row r="4" spans="1:8" ht="13.5" customHeight="1">
      <c r="A4" s="11"/>
      <c r="B4" s="12" t="s">
        <v>2</v>
      </c>
      <c r="C4" s="12"/>
      <c r="D4" s="12"/>
      <c r="E4" s="12"/>
      <c r="F4" s="12"/>
      <c r="G4" s="12"/>
      <c r="H4" s="12"/>
    </row>
    <row r="5" spans="1:8" ht="13.5" customHeight="1">
      <c r="A5" s="13"/>
      <c r="B5" s="14"/>
      <c r="C5" s="14"/>
      <c r="D5" s="14"/>
      <c r="E5" s="12" t="s">
        <v>3</v>
      </c>
      <c r="F5" s="12"/>
      <c r="G5" s="12"/>
      <c r="H5" s="15"/>
    </row>
    <row r="6" spans="1:8" ht="13.5" customHeight="1">
      <c r="A6" s="16"/>
      <c r="B6" s="17"/>
      <c r="C6" s="17"/>
      <c r="D6" s="17"/>
      <c r="E6" s="17" t="s">
        <v>4</v>
      </c>
      <c r="F6" s="18" t="s">
        <v>5</v>
      </c>
      <c r="G6" s="18" t="s">
        <v>6</v>
      </c>
      <c r="H6" s="17"/>
    </row>
    <row r="7" spans="1:8" ht="19.5" customHeight="1">
      <c r="A7" s="19" t="s">
        <v>36</v>
      </c>
      <c r="B7" s="20"/>
      <c r="C7" s="21"/>
      <c r="D7" s="22"/>
      <c r="E7" s="22"/>
      <c r="F7" s="21"/>
      <c r="G7" s="21"/>
      <c r="H7" s="21"/>
    </row>
    <row r="8" spans="1:8" ht="9" customHeight="1">
      <c r="A8" s="23" t="s">
        <v>8</v>
      </c>
      <c r="B8" s="24" t="s">
        <v>38</v>
      </c>
      <c r="C8" s="24">
        <v>492</v>
      </c>
      <c r="D8" s="24">
        <v>5146</v>
      </c>
      <c r="E8" s="24">
        <v>172</v>
      </c>
      <c r="F8" s="24">
        <v>69</v>
      </c>
      <c r="G8" s="24">
        <v>103</v>
      </c>
      <c r="H8" s="24">
        <v>1284</v>
      </c>
    </row>
    <row r="9" spans="1:8" ht="9" customHeight="1">
      <c r="A9" s="23" t="s">
        <v>9</v>
      </c>
      <c r="B9" s="24">
        <v>385</v>
      </c>
      <c r="C9" s="24" t="s">
        <v>38</v>
      </c>
      <c r="D9" s="24">
        <v>135</v>
      </c>
      <c r="E9" s="24">
        <v>5</v>
      </c>
      <c r="F9" s="24">
        <v>2</v>
      </c>
      <c r="G9" s="24">
        <v>3</v>
      </c>
      <c r="H9" s="24">
        <v>43</v>
      </c>
    </row>
    <row r="10" spans="1:8" ht="9" customHeight="1">
      <c r="A10" s="23" t="s">
        <v>10</v>
      </c>
      <c r="B10" s="24">
        <v>5411</v>
      </c>
      <c r="C10" s="24">
        <v>174</v>
      </c>
      <c r="D10" s="24" t="s">
        <v>38</v>
      </c>
      <c r="E10" s="24">
        <v>857</v>
      </c>
      <c r="F10" s="24">
        <v>190</v>
      </c>
      <c r="G10" s="24">
        <v>667</v>
      </c>
      <c r="H10" s="24">
        <v>3767</v>
      </c>
    </row>
    <row r="11" spans="1:8" ht="9" customHeight="1">
      <c r="A11" s="23" t="s">
        <v>11</v>
      </c>
      <c r="B11" s="24">
        <v>140</v>
      </c>
      <c r="C11" s="24">
        <v>2</v>
      </c>
      <c r="D11" s="24">
        <v>617</v>
      </c>
      <c r="E11" s="24" t="s">
        <v>38</v>
      </c>
      <c r="F11" s="24" t="s">
        <v>38</v>
      </c>
      <c r="G11" s="24" t="s">
        <v>38</v>
      </c>
      <c r="H11" s="24">
        <v>797</v>
      </c>
    </row>
    <row r="12" spans="1:8" ht="9" customHeight="1">
      <c r="A12" s="26" t="s">
        <v>5</v>
      </c>
      <c r="B12" s="74">
        <v>58</v>
      </c>
      <c r="C12" s="74" t="s">
        <v>38</v>
      </c>
      <c r="D12" s="74">
        <v>212</v>
      </c>
      <c r="E12" s="74" t="s">
        <v>38</v>
      </c>
      <c r="F12" s="74" t="s">
        <v>38</v>
      </c>
      <c r="G12" s="74" t="s">
        <v>38</v>
      </c>
      <c r="H12" s="74">
        <v>303</v>
      </c>
    </row>
    <row r="13" spans="1:8" ht="9" customHeight="1">
      <c r="A13" s="26" t="s">
        <v>6</v>
      </c>
      <c r="B13" s="74">
        <v>82</v>
      </c>
      <c r="C13" s="74">
        <v>2</v>
      </c>
      <c r="D13" s="74">
        <v>405</v>
      </c>
      <c r="E13" s="74" t="s">
        <v>38</v>
      </c>
      <c r="F13" s="74" t="s">
        <v>38</v>
      </c>
      <c r="G13" s="74" t="s">
        <v>38</v>
      </c>
      <c r="H13" s="74">
        <v>494</v>
      </c>
    </row>
    <row r="14" spans="1:8" ht="9" customHeight="1">
      <c r="A14" s="23" t="s">
        <v>12</v>
      </c>
      <c r="B14" s="24">
        <v>686</v>
      </c>
      <c r="C14" s="24">
        <v>27</v>
      </c>
      <c r="D14" s="24">
        <v>3177</v>
      </c>
      <c r="E14" s="24">
        <v>807</v>
      </c>
      <c r="F14" s="24">
        <v>231</v>
      </c>
      <c r="G14" s="24">
        <v>576</v>
      </c>
      <c r="H14" s="24" t="s">
        <v>38</v>
      </c>
    </row>
    <row r="15" spans="1:8" ht="9" customHeight="1">
      <c r="A15" s="23" t="s">
        <v>13</v>
      </c>
      <c r="B15" s="24">
        <v>206</v>
      </c>
      <c r="C15" s="24">
        <v>14</v>
      </c>
      <c r="D15" s="24">
        <v>665</v>
      </c>
      <c r="E15" s="24">
        <v>158</v>
      </c>
      <c r="F15" s="24">
        <v>78</v>
      </c>
      <c r="G15" s="24">
        <v>80</v>
      </c>
      <c r="H15" s="24">
        <v>1833</v>
      </c>
    </row>
    <row r="16" spans="1:8" ht="9" customHeight="1">
      <c r="A16" s="23" t="s">
        <v>14</v>
      </c>
      <c r="B16" s="24">
        <v>3426</v>
      </c>
      <c r="C16" s="24">
        <v>92</v>
      </c>
      <c r="D16" s="24">
        <v>2477</v>
      </c>
      <c r="E16" s="24">
        <v>90</v>
      </c>
      <c r="F16" s="24">
        <v>35</v>
      </c>
      <c r="G16" s="24">
        <v>55</v>
      </c>
      <c r="H16" s="24">
        <v>477</v>
      </c>
    </row>
    <row r="17" spans="1:8" ht="9" customHeight="1">
      <c r="A17" s="23" t="s">
        <v>15</v>
      </c>
      <c r="B17" s="24">
        <v>818</v>
      </c>
      <c r="C17" s="24">
        <v>30</v>
      </c>
      <c r="D17" s="24">
        <v>3818</v>
      </c>
      <c r="E17" s="24">
        <v>265</v>
      </c>
      <c r="F17" s="24">
        <v>93</v>
      </c>
      <c r="G17" s="24">
        <v>172</v>
      </c>
      <c r="H17" s="24">
        <v>1817</v>
      </c>
    </row>
    <row r="18" spans="1:8" ht="9" customHeight="1">
      <c r="A18" s="23" t="s">
        <v>16</v>
      </c>
      <c r="B18" s="24">
        <v>794</v>
      </c>
      <c r="C18" s="24">
        <v>42</v>
      </c>
      <c r="D18" s="24">
        <v>1849</v>
      </c>
      <c r="E18" s="24">
        <v>135</v>
      </c>
      <c r="F18" s="24">
        <v>48</v>
      </c>
      <c r="G18" s="24">
        <v>87</v>
      </c>
      <c r="H18" s="24">
        <v>715</v>
      </c>
    </row>
    <row r="19" spans="1:8" ht="9" customHeight="1">
      <c r="A19" s="23" t="s">
        <v>17</v>
      </c>
      <c r="B19" s="24">
        <v>160</v>
      </c>
      <c r="C19" s="24">
        <v>9</v>
      </c>
      <c r="D19" s="24">
        <v>367</v>
      </c>
      <c r="E19" s="24">
        <v>39</v>
      </c>
      <c r="F19" s="24">
        <v>15</v>
      </c>
      <c r="G19" s="24">
        <v>24</v>
      </c>
      <c r="H19" s="24">
        <v>169</v>
      </c>
    </row>
    <row r="20" spans="1:8" ht="9" customHeight="1">
      <c r="A20" s="23" t="s">
        <v>18</v>
      </c>
      <c r="B20" s="24">
        <v>231</v>
      </c>
      <c r="C20" s="24">
        <v>9</v>
      </c>
      <c r="D20" s="24">
        <v>639</v>
      </c>
      <c r="E20" s="24">
        <v>67</v>
      </c>
      <c r="F20" s="24">
        <v>21</v>
      </c>
      <c r="G20" s="24">
        <v>46</v>
      </c>
      <c r="H20" s="24">
        <v>410</v>
      </c>
    </row>
    <row r="21" spans="1:8" ht="9" customHeight="1">
      <c r="A21" s="23" t="s">
        <v>19</v>
      </c>
      <c r="B21" s="24">
        <v>1248</v>
      </c>
      <c r="C21" s="24">
        <v>63</v>
      </c>
      <c r="D21" s="24">
        <v>3383</v>
      </c>
      <c r="E21" s="24">
        <v>397</v>
      </c>
      <c r="F21" s="24">
        <v>153</v>
      </c>
      <c r="G21" s="24">
        <v>244</v>
      </c>
      <c r="H21" s="24">
        <v>1634</v>
      </c>
    </row>
    <row r="22" spans="1:8" ht="9" customHeight="1">
      <c r="A22" s="23" t="s">
        <v>20</v>
      </c>
      <c r="B22" s="24">
        <v>362</v>
      </c>
      <c r="C22" s="24">
        <v>22</v>
      </c>
      <c r="D22" s="24">
        <v>738</v>
      </c>
      <c r="E22" s="24">
        <v>78</v>
      </c>
      <c r="F22" s="24">
        <v>37</v>
      </c>
      <c r="G22" s="24">
        <v>41</v>
      </c>
      <c r="H22" s="24">
        <v>339</v>
      </c>
    </row>
    <row r="23" spans="1:8" ht="9" customHeight="1">
      <c r="A23" s="23" t="s">
        <v>21</v>
      </c>
      <c r="B23" s="24">
        <v>118</v>
      </c>
      <c r="C23" s="24">
        <v>5</v>
      </c>
      <c r="D23" s="24">
        <v>268</v>
      </c>
      <c r="E23" s="24">
        <v>12</v>
      </c>
      <c r="F23" s="24">
        <v>5</v>
      </c>
      <c r="G23" s="24">
        <v>7</v>
      </c>
      <c r="H23" s="24">
        <v>107</v>
      </c>
    </row>
    <row r="24" spans="1:8" ht="9" customHeight="1">
      <c r="A24" s="23" t="s">
        <v>22</v>
      </c>
      <c r="B24" s="24">
        <v>2968</v>
      </c>
      <c r="C24" s="24">
        <v>46</v>
      </c>
      <c r="D24" s="24">
        <v>8271</v>
      </c>
      <c r="E24" s="24">
        <v>526</v>
      </c>
      <c r="F24" s="24">
        <v>171</v>
      </c>
      <c r="G24" s="24">
        <v>355</v>
      </c>
      <c r="H24" s="24">
        <v>2989</v>
      </c>
    </row>
    <row r="25" spans="1:8" ht="9" customHeight="1">
      <c r="A25" s="23" t="s">
        <v>23</v>
      </c>
      <c r="B25" s="24">
        <v>2496</v>
      </c>
      <c r="C25" s="24">
        <v>45</v>
      </c>
      <c r="D25" s="24">
        <v>6530</v>
      </c>
      <c r="E25" s="24">
        <v>489</v>
      </c>
      <c r="F25" s="24">
        <v>173</v>
      </c>
      <c r="G25" s="24">
        <v>316</v>
      </c>
      <c r="H25" s="24">
        <v>2612</v>
      </c>
    </row>
    <row r="26" spans="1:8" ht="9" customHeight="1">
      <c r="A26" s="23" t="s">
        <v>24</v>
      </c>
      <c r="B26" s="24">
        <v>462</v>
      </c>
      <c r="C26" s="24">
        <v>5</v>
      </c>
      <c r="D26" s="24">
        <v>841</v>
      </c>
      <c r="E26" s="24">
        <v>54</v>
      </c>
      <c r="F26" s="24">
        <v>23</v>
      </c>
      <c r="G26" s="24">
        <v>31</v>
      </c>
      <c r="H26" s="24">
        <v>227</v>
      </c>
    </row>
    <row r="27" spans="1:8" ht="9" customHeight="1">
      <c r="A27" s="23" t="s">
        <v>25</v>
      </c>
      <c r="B27" s="24">
        <v>3014</v>
      </c>
      <c r="C27" s="24">
        <v>188</v>
      </c>
      <c r="D27" s="24">
        <v>5986</v>
      </c>
      <c r="E27" s="24">
        <v>250</v>
      </c>
      <c r="F27" s="24">
        <v>138</v>
      </c>
      <c r="G27" s="24">
        <v>112</v>
      </c>
      <c r="H27" s="24">
        <v>1166</v>
      </c>
    </row>
    <row r="28" spans="1:8" ht="9" customHeight="1">
      <c r="A28" s="23" t="s">
        <v>26</v>
      </c>
      <c r="B28" s="24">
        <v>4166</v>
      </c>
      <c r="C28" s="24">
        <v>107</v>
      </c>
      <c r="D28" s="24">
        <v>9745</v>
      </c>
      <c r="E28" s="24">
        <v>486</v>
      </c>
      <c r="F28" s="24">
        <v>146</v>
      </c>
      <c r="G28" s="24">
        <v>340</v>
      </c>
      <c r="H28" s="24">
        <v>3341</v>
      </c>
    </row>
    <row r="29" spans="1:8" ht="9" customHeight="1">
      <c r="A29" s="23" t="s">
        <v>27</v>
      </c>
      <c r="B29" s="24">
        <v>1310</v>
      </c>
      <c r="C29" s="24">
        <v>82</v>
      </c>
      <c r="D29" s="24">
        <v>2320</v>
      </c>
      <c r="E29" s="24">
        <v>192</v>
      </c>
      <c r="F29" s="24">
        <v>54</v>
      </c>
      <c r="G29" s="24">
        <v>138</v>
      </c>
      <c r="H29" s="24">
        <v>973</v>
      </c>
    </row>
    <row r="30" spans="1:8" ht="9" customHeight="1">
      <c r="A30" s="29" t="s">
        <v>28</v>
      </c>
      <c r="B30" s="66">
        <f>SUM(B8:B11,B14:B29)</f>
        <v>28401</v>
      </c>
      <c r="C30" s="66">
        <f aca="true" t="shared" si="0" ref="C30:H30">SUM(C8:C11,C14:C29)</f>
        <v>1454</v>
      </c>
      <c r="D30" s="66">
        <f t="shared" si="0"/>
        <v>56972</v>
      </c>
      <c r="E30" s="66">
        <f t="shared" si="0"/>
        <v>5079</v>
      </c>
      <c r="F30" s="66">
        <f t="shared" si="0"/>
        <v>1682</v>
      </c>
      <c r="G30" s="66">
        <f t="shared" si="0"/>
        <v>3397</v>
      </c>
      <c r="H30" s="66">
        <f t="shared" si="0"/>
        <v>24700</v>
      </c>
    </row>
    <row r="31" spans="1:8" ht="9" customHeight="1">
      <c r="A31" s="29" t="s">
        <v>29</v>
      </c>
      <c r="B31" s="66">
        <f>SUM(B8:B10,B16)</f>
        <v>9222</v>
      </c>
      <c r="C31" s="66">
        <f aca="true" t="shared" si="1" ref="C31:H31">SUM(C8:C10,C16)</f>
        <v>758</v>
      </c>
      <c r="D31" s="66">
        <f t="shared" si="1"/>
        <v>7758</v>
      </c>
      <c r="E31" s="66">
        <f t="shared" si="1"/>
        <v>1124</v>
      </c>
      <c r="F31" s="66">
        <f t="shared" si="1"/>
        <v>296</v>
      </c>
      <c r="G31" s="66">
        <f t="shared" si="1"/>
        <v>828</v>
      </c>
      <c r="H31" s="66">
        <f t="shared" si="1"/>
        <v>5571</v>
      </c>
    </row>
    <row r="32" spans="1:8" ht="9" customHeight="1">
      <c r="A32" s="29" t="s">
        <v>30</v>
      </c>
      <c r="B32" s="66">
        <f>SUM(B11,B14:B15,B17)</f>
        <v>1850</v>
      </c>
      <c r="C32" s="66">
        <f aca="true" t="shared" si="2" ref="C32:H32">SUM(C11,C14:C15,C17)</f>
        <v>73</v>
      </c>
      <c r="D32" s="66">
        <f t="shared" si="2"/>
        <v>8277</v>
      </c>
      <c r="E32" s="66">
        <f t="shared" si="2"/>
        <v>1230</v>
      </c>
      <c r="F32" s="66">
        <f t="shared" si="2"/>
        <v>402</v>
      </c>
      <c r="G32" s="66">
        <f t="shared" si="2"/>
        <v>828</v>
      </c>
      <c r="H32" s="66">
        <f t="shared" si="2"/>
        <v>4447</v>
      </c>
    </row>
    <row r="33" spans="1:8" ht="9" customHeight="1">
      <c r="A33" s="29" t="s">
        <v>31</v>
      </c>
      <c r="B33" s="66">
        <f>SUM(B18:B21)</f>
        <v>2433</v>
      </c>
      <c r="C33" s="66">
        <f aca="true" t="shared" si="3" ref="C33:H33">SUM(C18:C21)</f>
        <v>123</v>
      </c>
      <c r="D33" s="66">
        <f t="shared" si="3"/>
        <v>6238</v>
      </c>
      <c r="E33" s="66">
        <f t="shared" si="3"/>
        <v>638</v>
      </c>
      <c r="F33" s="66">
        <f t="shared" si="3"/>
        <v>237</v>
      </c>
      <c r="G33" s="66">
        <f t="shared" si="3"/>
        <v>401</v>
      </c>
      <c r="H33" s="66">
        <f t="shared" si="3"/>
        <v>2928</v>
      </c>
    </row>
    <row r="34" spans="1:8" ht="9" customHeight="1">
      <c r="A34" s="29" t="s">
        <v>32</v>
      </c>
      <c r="B34" s="66">
        <f>SUM(B22:B27)</f>
        <v>9420</v>
      </c>
      <c r="C34" s="66">
        <f aca="true" t="shared" si="4" ref="C34:H34">SUM(C22:C27)</f>
        <v>311</v>
      </c>
      <c r="D34" s="66">
        <f t="shared" si="4"/>
        <v>22634</v>
      </c>
      <c r="E34" s="66">
        <f t="shared" si="4"/>
        <v>1409</v>
      </c>
      <c r="F34" s="66">
        <f t="shared" si="4"/>
        <v>547</v>
      </c>
      <c r="G34" s="66">
        <f t="shared" si="4"/>
        <v>862</v>
      </c>
      <c r="H34" s="66">
        <f t="shared" si="4"/>
        <v>7440</v>
      </c>
    </row>
    <row r="35" spans="1:8" ht="9" customHeight="1">
      <c r="A35" s="29" t="s">
        <v>33</v>
      </c>
      <c r="B35" s="66">
        <f>SUM(B28:B29)</f>
        <v>5476</v>
      </c>
      <c r="C35" s="66">
        <f aca="true" t="shared" si="5" ref="C35:H35">SUM(C28:C29)</f>
        <v>189</v>
      </c>
      <c r="D35" s="66">
        <f t="shared" si="5"/>
        <v>12065</v>
      </c>
      <c r="E35" s="66">
        <f t="shared" si="5"/>
        <v>678</v>
      </c>
      <c r="F35" s="66">
        <f t="shared" si="5"/>
        <v>200</v>
      </c>
      <c r="G35" s="66">
        <f t="shared" si="5"/>
        <v>478</v>
      </c>
      <c r="H35" s="66">
        <f t="shared" si="5"/>
        <v>4314</v>
      </c>
    </row>
    <row r="36" spans="1:8" ht="9" customHeight="1">
      <c r="A36" s="32"/>
      <c r="B36" s="34"/>
      <c r="C36" s="34"/>
      <c r="D36" s="34"/>
      <c r="E36" s="34"/>
      <c r="F36" s="34"/>
      <c r="G36" s="34"/>
      <c r="H36" s="34"/>
    </row>
    <row r="37" spans="1:8" ht="13.5" customHeight="1">
      <c r="A37" s="35"/>
      <c r="B37" s="55" t="s">
        <v>2</v>
      </c>
      <c r="C37" s="37"/>
      <c r="D37" s="37"/>
      <c r="E37" s="37"/>
      <c r="F37" s="37"/>
      <c r="G37" s="37"/>
      <c r="H37" s="37"/>
    </row>
    <row r="38" spans="1:8" ht="13.5" customHeight="1">
      <c r="A38" s="39"/>
      <c r="B38" s="41"/>
      <c r="C38" s="41" t="s">
        <v>14</v>
      </c>
      <c r="D38" s="41"/>
      <c r="E38" s="41" t="s">
        <v>16</v>
      </c>
      <c r="F38" s="41" t="s">
        <v>17</v>
      </c>
      <c r="G38" s="41" t="s">
        <v>18</v>
      </c>
      <c r="H38" s="41" t="s">
        <v>19</v>
      </c>
    </row>
    <row r="39" spans="1:8" ht="13.5" customHeight="1">
      <c r="A39" s="43"/>
      <c r="B39" s="45"/>
      <c r="C39" s="45"/>
      <c r="D39" s="45"/>
      <c r="E39" s="45"/>
      <c r="F39" s="45"/>
      <c r="G39" s="45"/>
      <c r="H39" s="45"/>
    </row>
    <row r="40" spans="1:8" ht="19.5" customHeight="1">
      <c r="A40" s="46" t="s">
        <v>36</v>
      </c>
      <c r="B40" s="47"/>
      <c r="C40" s="47"/>
      <c r="D40" s="47"/>
      <c r="E40" s="47"/>
      <c r="F40" s="47"/>
      <c r="G40" s="47"/>
      <c r="H40" s="47"/>
    </row>
    <row r="41" spans="1:8" ht="9" customHeight="1">
      <c r="A41" s="23" t="s">
        <v>8</v>
      </c>
      <c r="B41" s="24">
        <v>464</v>
      </c>
      <c r="C41" s="24">
        <v>3456</v>
      </c>
      <c r="D41" s="24">
        <v>2156</v>
      </c>
      <c r="E41" s="24">
        <v>1175</v>
      </c>
      <c r="F41" s="24">
        <v>200</v>
      </c>
      <c r="G41" s="24">
        <v>469</v>
      </c>
      <c r="H41" s="24">
        <v>1309</v>
      </c>
    </row>
    <row r="42" spans="1:8" ht="9" customHeight="1">
      <c r="A42" s="23" t="s">
        <v>9</v>
      </c>
      <c r="B42" s="24">
        <v>13</v>
      </c>
      <c r="C42" s="24">
        <v>46</v>
      </c>
      <c r="D42" s="24">
        <v>168</v>
      </c>
      <c r="E42" s="24">
        <v>85</v>
      </c>
      <c r="F42" s="24">
        <v>4</v>
      </c>
      <c r="G42" s="24">
        <v>18</v>
      </c>
      <c r="H42" s="24">
        <v>67</v>
      </c>
    </row>
    <row r="43" spans="1:8" ht="9" customHeight="1">
      <c r="A43" s="23" t="s">
        <v>10</v>
      </c>
      <c r="B43" s="24">
        <v>1003</v>
      </c>
      <c r="C43" s="24">
        <v>2798</v>
      </c>
      <c r="D43" s="24">
        <v>5238</v>
      </c>
      <c r="E43" s="24">
        <v>2595</v>
      </c>
      <c r="F43" s="24">
        <v>381</v>
      </c>
      <c r="G43" s="24">
        <v>1118</v>
      </c>
      <c r="H43" s="24">
        <v>2456</v>
      </c>
    </row>
    <row r="44" spans="1:8" ht="9" customHeight="1">
      <c r="A44" s="23" t="s">
        <v>11</v>
      </c>
      <c r="B44" s="24">
        <v>153</v>
      </c>
      <c r="C44" s="24">
        <v>60</v>
      </c>
      <c r="D44" s="24">
        <v>339</v>
      </c>
      <c r="E44" s="24">
        <v>176</v>
      </c>
      <c r="F44" s="24">
        <v>25</v>
      </c>
      <c r="G44" s="24">
        <v>84</v>
      </c>
      <c r="H44" s="24">
        <v>195</v>
      </c>
    </row>
    <row r="45" spans="1:8" ht="9" customHeight="1">
      <c r="A45" s="26" t="s">
        <v>5</v>
      </c>
      <c r="B45" s="74">
        <v>77</v>
      </c>
      <c r="C45" s="74">
        <v>15</v>
      </c>
      <c r="D45" s="74">
        <v>119</v>
      </c>
      <c r="E45" s="74">
        <v>64</v>
      </c>
      <c r="F45" s="74">
        <v>9</v>
      </c>
      <c r="G45" s="74">
        <v>40</v>
      </c>
      <c r="H45" s="74">
        <v>83</v>
      </c>
    </row>
    <row r="46" spans="1:8" ht="9" customHeight="1">
      <c r="A46" s="26" t="s">
        <v>6</v>
      </c>
      <c r="B46" s="74">
        <v>76</v>
      </c>
      <c r="C46" s="74">
        <v>45</v>
      </c>
      <c r="D46" s="74">
        <v>220</v>
      </c>
      <c r="E46" s="74">
        <v>112</v>
      </c>
      <c r="F46" s="74">
        <v>16</v>
      </c>
      <c r="G46" s="74">
        <v>44</v>
      </c>
      <c r="H46" s="74">
        <v>112</v>
      </c>
    </row>
    <row r="47" spans="1:8" ht="9" customHeight="1">
      <c r="A47" s="23" t="s">
        <v>12</v>
      </c>
      <c r="B47" s="24">
        <v>2238</v>
      </c>
      <c r="C47" s="24">
        <v>271</v>
      </c>
      <c r="D47" s="24">
        <v>1963</v>
      </c>
      <c r="E47" s="24">
        <v>1570</v>
      </c>
      <c r="F47" s="24">
        <v>107</v>
      </c>
      <c r="G47" s="24">
        <v>304</v>
      </c>
      <c r="H47" s="24">
        <v>905</v>
      </c>
    </row>
    <row r="48" spans="1:8" ht="9" customHeight="1">
      <c r="A48" s="23" t="s">
        <v>13</v>
      </c>
      <c r="B48" s="24" t="s">
        <v>38</v>
      </c>
      <c r="C48" s="24">
        <v>116</v>
      </c>
      <c r="D48" s="24">
        <v>377</v>
      </c>
      <c r="E48" s="24">
        <v>195</v>
      </c>
      <c r="F48" s="24">
        <v>35</v>
      </c>
      <c r="G48" s="24">
        <v>84</v>
      </c>
      <c r="H48" s="24">
        <v>378</v>
      </c>
    </row>
    <row r="49" spans="1:8" ht="9" customHeight="1">
      <c r="A49" s="23" t="s">
        <v>14</v>
      </c>
      <c r="B49" s="24">
        <v>160</v>
      </c>
      <c r="C49" s="24" t="s">
        <v>38</v>
      </c>
      <c r="D49" s="24">
        <v>840</v>
      </c>
      <c r="E49" s="24">
        <v>1639</v>
      </c>
      <c r="F49" s="24">
        <v>115</v>
      </c>
      <c r="G49" s="24">
        <v>167</v>
      </c>
      <c r="H49" s="24">
        <v>607</v>
      </c>
    </row>
    <row r="50" spans="1:8" ht="9" customHeight="1">
      <c r="A50" s="23" t="s">
        <v>15</v>
      </c>
      <c r="B50" s="24">
        <v>314</v>
      </c>
      <c r="C50" s="24">
        <v>562</v>
      </c>
      <c r="D50" s="24" t="s">
        <v>38</v>
      </c>
      <c r="E50" s="24">
        <v>1297</v>
      </c>
      <c r="F50" s="24">
        <v>237</v>
      </c>
      <c r="G50" s="24">
        <v>1233</v>
      </c>
      <c r="H50" s="24">
        <v>986</v>
      </c>
    </row>
    <row r="51" spans="1:8" ht="9" customHeight="1">
      <c r="A51" s="23" t="s">
        <v>16</v>
      </c>
      <c r="B51" s="24">
        <v>175</v>
      </c>
      <c r="C51" s="24">
        <v>1320</v>
      </c>
      <c r="D51" s="24">
        <v>1516</v>
      </c>
      <c r="E51" s="24" t="s">
        <v>38</v>
      </c>
      <c r="F51" s="24">
        <v>714</v>
      </c>
      <c r="G51" s="24">
        <v>312</v>
      </c>
      <c r="H51" s="24">
        <v>1793</v>
      </c>
    </row>
    <row r="52" spans="1:8" ht="9" customHeight="1">
      <c r="A52" s="23" t="s">
        <v>17</v>
      </c>
      <c r="B52" s="24">
        <v>51</v>
      </c>
      <c r="C52" s="24">
        <v>76</v>
      </c>
      <c r="D52" s="24">
        <v>324</v>
      </c>
      <c r="E52" s="24">
        <v>631</v>
      </c>
      <c r="F52" s="24" t="s">
        <v>38</v>
      </c>
      <c r="G52" s="24">
        <v>300</v>
      </c>
      <c r="H52" s="24">
        <v>1152</v>
      </c>
    </row>
    <row r="53" spans="1:8" ht="9" customHeight="1">
      <c r="A53" s="23" t="s">
        <v>18</v>
      </c>
      <c r="B53" s="24">
        <v>103</v>
      </c>
      <c r="C53" s="24">
        <v>84</v>
      </c>
      <c r="D53" s="24">
        <v>1353</v>
      </c>
      <c r="E53" s="24">
        <v>368</v>
      </c>
      <c r="F53" s="24">
        <v>311</v>
      </c>
      <c r="G53" s="24" t="s">
        <v>38</v>
      </c>
      <c r="H53" s="24">
        <v>716</v>
      </c>
    </row>
    <row r="54" spans="1:8" ht="9" customHeight="1">
      <c r="A54" s="23" t="s">
        <v>19</v>
      </c>
      <c r="B54" s="24">
        <v>633</v>
      </c>
      <c r="C54" s="24">
        <v>551</v>
      </c>
      <c r="D54" s="24">
        <v>2052</v>
      </c>
      <c r="E54" s="24">
        <v>2495</v>
      </c>
      <c r="F54" s="24">
        <v>1716</v>
      </c>
      <c r="G54" s="24">
        <v>1269</v>
      </c>
      <c r="H54" s="24" t="s">
        <v>38</v>
      </c>
    </row>
    <row r="55" spans="1:8" ht="9" customHeight="1">
      <c r="A55" s="23" t="s">
        <v>20</v>
      </c>
      <c r="B55" s="24">
        <v>110</v>
      </c>
      <c r="C55" s="24">
        <v>100</v>
      </c>
      <c r="D55" s="24">
        <v>852</v>
      </c>
      <c r="E55" s="24">
        <v>321</v>
      </c>
      <c r="F55" s="24">
        <v>132</v>
      </c>
      <c r="G55" s="24">
        <v>690</v>
      </c>
      <c r="H55" s="24">
        <v>1586</v>
      </c>
    </row>
    <row r="56" spans="1:8" ht="9" customHeight="1">
      <c r="A56" s="23" t="s">
        <v>21</v>
      </c>
      <c r="B56" s="24">
        <v>23</v>
      </c>
      <c r="C56" s="24">
        <v>24</v>
      </c>
      <c r="D56" s="24">
        <v>299</v>
      </c>
      <c r="E56" s="24">
        <v>108</v>
      </c>
      <c r="F56" s="24">
        <v>39</v>
      </c>
      <c r="G56" s="24">
        <v>110</v>
      </c>
      <c r="H56" s="24">
        <v>449</v>
      </c>
    </row>
    <row r="57" spans="1:8" ht="9" customHeight="1">
      <c r="A57" s="23" t="s">
        <v>22</v>
      </c>
      <c r="B57" s="24">
        <v>1387</v>
      </c>
      <c r="C57" s="24">
        <v>822</v>
      </c>
      <c r="D57" s="24">
        <v>9516</v>
      </c>
      <c r="E57" s="24">
        <v>4695</v>
      </c>
      <c r="F57" s="24">
        <v>1176</v>
      </c>
      <c r="G57" s="24">
        <v>1725</v>
      </c>
      <c r="H57" s="24">
        <v>6214</v>
      </c>
    </row>
    <row r="58" spans="1:8" ht="9" customHeight="1">
      <c r="A58" s="23" t="s">
        <v>23</v>
      </c>
      <c r="B58" s="24">
        <v>817</v>
      </c>
      <c r="C58" s="24">
        <v>490</v>
      </c>
      <c r="D58" s="24">
        <v>6167</v>
      </c>
      <c r="E58" s="24">
        <v>1492</v>
      </c>
      <c r="F58" s="24">
        <v>369</v>
      </c>
      <c r="G58" s="24">
        <v>1865</v>
      </c>
      <c r="H58" s="24">
        <v>2407</v>
      </c>
    </row>
    <row r="59" spans="1:8" ht="9" customHeight="1">
      <c r="A59" s="23" t="s">
        <v>24</v>
      </c>
      <c r="B59" s="24">
        <v>73</v>
      </c>
      <c r="C59" s="24">
        <v>95</v>
      </c>
      <c r="D59" s="24">
        <v>814</v>
      </c>
      <c r="E59" s="24">
        <v>429</v>
      </c>
      <c r="F59" s="24">
        <v>71</v>
      </c>
      <c r="G59" s="24">
        <v>115</v>
      </c>
      <c r="H59" s="24">
        <v>458</v>
      </c>
    </row>
    <row r="60" spans="1:8" ht="9" customHeight="1">
      <c r="A60" s="23" t="s">
        <v>25</v>
      </c>
      <c r="B60" s="24">
        <v>248</v>
      </c>
      <c r="C60" s="24">
        <v>759</v>
      </c>
      <c r="D60" s="24">
        <v>2811</v>
      </c>
      <c r="E60" s="24">
        <v>1613</v>
      </c>
      <c r="F60" s="24">
        <v>396</v>
      </c>
      <c r="G60" s="24">
        <v>274</v>
      </c>
      <c r="H60" s="24">
        <v>2530</v>
      </c>
    </row>
    <row r="61" spans="1:8" ht="9" customHeight="1">
      <c r="A61" s="23" t="s">
        <v>26</v>
      </c>
      <c r="B61" s="24">
        <v>1018</v>
      </c>
      <c r="C61" s="24">
        <v>1116</v>
      </c>
      <c r="D61" s="24">
        <v>5210</v>
      </c>
      <c r="E61" s="24">
        <v>2939</v>
      </c>
      <c r="F61" s="24">
        <v>404</v>
      </c>
      <c r="G61" s="24">
        <v>811</v>
      </c>
      <c r="H61" s="24">
        <v>2531</v>
      </c>
    </row>
    <row r="62" spans="1:8" ht="9" customHeight="1">
      <c r="A62" s="23" t="s">
        <v>27</v>
      </c>
      <c r="B62" s="24">
        <v>220</v>
      </c>
      <c r="C62" s="24">
        <v>459</v>
      </c>
      <c r="D62" s="24">
        <v>1127</v>
      </c>
      <c r="E62" s="24">
        <v>845</v>
      </c>
      <c r="F62" s="24">
        <v>131</v>
      </c>
      <c r="G62" s="24">
        <v>162</v>
      </c>
      <c r="H62" s="24">
        <v>1069</v>
      </c>
    </row>
    <row r="63" spans="1:8" ht="9" customHeight="1">
      <c r="A63" s="29" t="s">
        <v>28</v>
      </c>
      <c r="B63" s="66">
        <f>SUM(B41:B44,B47:B62)</f>
        <v>9203</v>
      </c>
      <c r="C63" s="66">
        <f aca="true" t="shared" si="6" ref="C63:H63">SUM(C41:C44,C47:C62)</f>
        <v>13205</v>
      </c>
      <c r="D63" s="66">
        <f t="shared" si="6"/>
        <v>43122</v>
      </c>
      <c r="E63" s="66">
        <f t="shared" si="6"/>
        <v>24668</v>
      </c>
      <c r="F63" s="66">
        <f t="shared" si="6"/>
        <v>6563</v>
      </c>
      <c r="G63" s="66">
        <f t="shared" si="6"/>
        <v>11110</v>
      </c>
      <c r="H63" s="66">
        <f t="shared" si="6"/>
        <v>27808</v>
      </c>
    </row>
    <row r="64" spans="1:8" ht="9" customHeight="1">
      <c r="A64" s="29" t="s">
        <v>29</v>
      </c>
      <c r="B64" s="66">
        <f>SUM(B41:B43,B49)</f>
        <v>1640</v>
      </c>
      <c r="C64" s="66">
        <f aca="true" t="shared" si="7" ref="C64:H64">SUM(C41:C43,C49)</f>
        <v>6300</v>
      </c>
      <c r="D64" s="66">
        <f t="shared" si="7"/>
        <v>8402</v>
      </c>
      <c r="E64" s="66">
        <f t="shared" si="7"/>
        <v>5494</v>
      </c>
      <c r="F64" s="66">
        <f t="shared" si="7"/>
        <v>700</v>
      </c>
      <c r="G64" s="66">
        <f t="shared" si="7"/>
        <v>1772</v>
      </c>
      <c r="H64" s="66">
        <f t="shared" si="7"/>
        <v>4439</v>
      </c>
    </row>
    <row r="65" spans="1:8" ht="9" customHeight="1">
      <c r="A65" s="29" t="s">
        <v>30</v>
      </c>
      <c r="B65" s="66">
        <f>SUM(B44,B47:B48,B50)</f>
        <v>2705</v>
      </c>
      <c r="C65" s="66">
        <f aca="true" t="shared" si="8" ref="C65:H65">SUM(C44,C47:C48,C50)</f>
        <v>1009</v>
      </c>
      <c r="D65" s="66">
        <f t="shared" si="8"/>
        <v>2679</v>
      </c>
      <c r="E65" s="66">
        <f t="shared" si="8"/>
        <v>3238</v>
      </c>
      <c r="F65" s="66">
        <f t="shared" si="8"/>
        <v>404</v>
      </c>
      <c r="G65" s="66">
        <f t="shared" si="8"/>
        <v>1705</v>
      </c>
      <c r="H65" s="66">
        <f t="shared" si="8"/>
        <v>2464</v>
      </c>
    </row>
    <row r="66" spans="1:8" ht="9" customHeight="1">
      <c r="A66" s="29" t="s">
        <v>31</v>
      </c>
      <c r="B66" s="66">
        <f>SUM(B51:B54)</f>
        <v>962</v>
      </c>
      <c r="C66" s="66">
        <f aca="true" t="shared" si="9" ref="C66:H66">SUM(C51:C54)</f>
        <v>2031</v>
      </c>
      <c r="D66" s="66">
        <f t="shared" si="9"/>
        <v>5245</v>
      </c>
      <c r="E66" s="66">
        <f t="shared" si="9"/>
        <v>3494</v>
      </c>
      <c r="F66" s="66">
        <f t="shared" si="9"/>
        <v>2741</v>
      </c>
      <c r="G66" s="66">
        <f t="shared" si="9"/>
        <v>1881</v>
      </c>
      <c r="H66" s="66">
        <f t="shared" si="9"/>
        <v>3661</v>
      </c>
    </row>
    <row r="67" spans="1:8" ht="9" customHeight="1">
      <c r="A67" s="29" t="s">
        <v>32</v>
      </c>
      <c r="B67" s="66">
        <f>SUM(B55:B60)</f>
        <v>2658</v>
      </c>
      <c r="C67" s="66">
        <f aca="true" t="shared" si="10" ref="C67:H67">SUM(C55:C60)</f>
        <v>2290</v>
      </c>
      <c r="D67" s="66">
        <f t="shared" si="10"/>
        <v>20459</v>
      </c>
      <c r="E67" s="66">
        <f t="shared" si="10"/>
        <v>8658</v>
      </c>
      <c r="F67" s="66">
        <f t="shared" si="10"/>
        <v>2183</v>
      </c>
      <c r="G67" s="66">
        <f t="shared" si="10"/>
        <v>4779</v>
      </c>
      <c r="H67" s="66">
        <f t="shared" si="10"/>
        <v>13644</v>
      </c>
    </row>
    <row r="68" spans="1:8" ht="9" customHeight="1">
      <c r="A68" s="29" t="s">
        <v>33</v>
      </c>
      <c r="B68" s="66">
        <f>SUM(B61:B62)</f>
        <v>1238</v>
      </c>
      <c r="C68" s="66">
        <f aca="true" t="shared" si="11" ref="C68:H68">SUM(C61:C62)</f>
        <v>1575</v>
      </c>
      <c r="D68" s="66">
        <f t="shared" si="11"/>
        <v>6337</v>
      </c>
      <c r="E68" s="66">
        <f t="shared" si="11"/>
        <v>3784</v>
      </c>
      <c r="F68" s="66">
        <f t="shared" si="11"/>
        <v>535</v>
      </c>
      <c r="G68" s="66">
        <f t="shared" si="11"/>
        <v>973</v>
      </c>
      <c r="H68" s="66">
        <f t="shared" si="11"/>
        <v>3600</v>
      </c>
    </row>
    <row r="69" spans="1:8" ht="9" customHeight="1">
      <c r="A69" s="48"/>
      <c r="B69" s="49"/>
      <c r="C69" s="49"/>
      <c r="D69" s="49"/>
      <c r="E69" s="49"/>
      <c r="F69" s="49"/>
      <c r="G69" s="49"/>
      <c r="H69" s="49"/>
    </row>
    <row r="70" spans="1:8" ht="12" customHeight="1">
      <c r="A70" s="50"/>
      <c r="B70" s="51"/>
      <c r="C70" s="51"/>
      <c r="D70" s="51"/>
      <c r="E70" s="51"/>
      <c r="F70" s="51"/>
      <c r="G70" s="51"/>
      <c r="H70" s="51"/>
    </row>
    <row r="71" ht="8.25" customHeight="1">
      <c r="A71" s="13"/>
    </row>
    <row r="72" spans="1:8" ht="8.25" customHeight="1">
      <c r="A72" s="54"/>
      <c r="B72" s="54"/>
      <c r="C72" s="54"/>
      <c r="D72" s="54"/>
      <c r="E72" s="54"/>
      <c r="F72" s="54"/>
      <c r="G72" s="54"/>
      <c r="H72" s="54"/>
    </row>
    <row r="73" spans="1:8" ht="8.25" customHeight="1">
      <c r="A73" s="54"/>
      <c r="B73" s="54"/>
      <c r="C73" s="54"/>
      <c r="D73" s="54"/>
      <c r="E73" s="54"/>
      <c r="F73" s="54"/>
      <c r="G73" s="54"/>
      <c r="H73" s="54"/>
    </row>
    <row r="74" spans="1:8" ht="8.25" customHeight="1">
      <c r="A74" s="54"/>
      <c r="B74" s="54"/>
      <c r="C74" s="54"/>
      <c r="D74" s="54"/>
      <c r="E74" s="54"/>
      <c r="F74" s="54"/>
      <c r="G74" s="54"/>
      <c r="H74" s="54"/>
    </row>
    <row r="75" spans="1:8" ht="8.25" customHeight="1">
      <c r="A75" s="54"/>
      <c r="B75" s="54"/>
      <c r="C75" s="54"/>
      <c r="D75" s="54"/>
      <c r="E75" s="54"/>
      <c r="F75" s="54"/>
      <c r="G75" s="54"/>
      <c r="H75" s="54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45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="90" zoomScaleNormal="90" workbookViewId="0" topLeftCell="A33">
      <selection activeCell="A67" sqref="A67"/>
    </sheetView>
  </sheetViews>
  <sheetFormatPr defaultColWidth="9.33203125" defaultRowHeight="11.25"/>
  <cols>
    <col min="1" max="1" width="24" style="2" customWidth="1"/>
    <col min="2" max="8" width="12.83203125" style="2" customWidth="1"/>
    <col min="9" max="16384" width="9.33203125" style="2" customWidth="1"/>
  </cols>
  <sheetData>
    <row r="1" spans="1:8" s="5" customFormat="1" ht="13.5" customHeight="1">
      <c r="A1" s="3" t="s">
        <v>34</v>
      </c>
      <c r="B1" s="4"/>
      <c r="C1" s="4"/>
      <c r="D1" s="4"/>
      <c r="E1" s="4"/>
      <c r="F1" s="4"/>
      <c r="G1" s="4"/>
      <c r="H1" s="4"/>
    </row>
    <row r="2" spans="1:8" s="8" customFormat="1" ht="13.5" customHeight="1">
      <c r="A2" s="6"/>
      <c r="B2" s="7"/>
      <c r="C2" s="7"/>
      <c r="D2" s="7"/>
      <c r="E2" s="7"/>
      <c r="F2" s="7"/>
      <c r="G2" s="7"/>
      <c r="H2" s="7"/>
    </row>
    <row r="3" spans="1:8" ht="13.5" customHeight="1">
      <c r="A3" s="9"/>
      <c r="B3" s="10"/>
      <c r="C3" s="10"/>
      <c r="D3" s="10"/>
      <c r="E3" s="10"/>
      <c r="F3" s="10"/>
      <c r="G3" s="10"/>
      <c r="H3" s="10"/>
    </row>
    <row r="4" spans="1:8" ht="13.5" customHeight="1">
      <c r="A4" s="11"/>
      <c r="B4" s="12" t="s">
        <v>2</v>
      </c>
      <c r="C4" s="12"/>
      <c r="D4" s="12"/>
      <c r="E4" s="12"/>
      <c r="F4" s="12"/>
      <c r="G4" s="12"/>
      <c r="H4" s="12"/>
    </row>
    <row r="5" spans="1:8" ht="13.5" customHeight="1">
      <c r="A5" s="48"/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</row>
    <row r="6" spans="1:8" ht="19.5" customHeight="1">
      <c r="A6" s="19" t="s">
        <v>36</v>
      </c>
      <c r="B6" s="20"/>
      <c r="C6" s="21"/>
      <c r="D6" s="22"/>
      <c r="E6" s="22"/>
      <c r="F6" s="21"/>
      <c r="G6" s="21"/>
      <c r="H6" s="21"/>
    </row>
    <row r="7" spans="1:8" ht="9" customHeight="1">
      <c r="A7" s="23" t="s">
        <v>8</v>
      </c>
      <c r="B7" s="24">
        <v>446</v>
      </c>
      <c r="C7" s="24">
        <v>80</v>
      </c>
      <c r="D7" s="24">
        <v>1616</v>
      </c>
      <c r="E7" s="24">
        <v>1641</v>
      </c>
      <c r="F7" s="24">
        <v>283</v>
      </c>
      <c r="G7" s="24">
        <v>1480</v>
      </c>
      <c r="H7" s="24">
        <v>2346</v>
      </c>
    </row>
    <row r="8" spans="1:8" ht="9" customHeight="1">
      <c r="A8" s="23" t="s">
        <v>9</v>
      </c>
      <c r="B8" s="24">
        <v>21</v>
      </c>
      <c r="C8" s="24">
        <v>1</v>
      </c>
      <c r="D8" s="24">
        <v>20</v>
      </c>
      <c r="E8" s="24">
        <v>41</v>
      </c>
      <c r="F8" s="24">
        <v>6</v>
      </c>
      <c r="G8" s="24">
        <v>115</v>
      </c>
      <c r="H8" s="24">
        <v>47</v>
      </c>
    </row>
    <row r="9" spans="1:8" s="25" customFormat="1" ht="9" customHeight="1">
      <c r="A9" s="23" t="s">
        <v>10</v>
      </c>
      <c r="B9" s="24">
        <v>826</v>
      </c>
      <c r="C9" s="24">
        <v>167</v>
      </c>
      <c r="D9" s="24">
        <v>3167</v>
      </c>
      <c r="E9" s="24">
        <v>3681</v>
      </c>
      <c r="F9" s="24">
        <v>388</v>
      </c>
      <c r="G9" s="24">
        <v>2605</v>
      </c>
      <c r="H9" s="24">
        <v>4330</v>
      </c>
    </row>
    <row r="10" spans="1:8" s="25" customFormat="1" ht="9" customHeight="1">
      <c r="A10" s="23" t="s">
        <v>11</v>
      </c>
      <c r="B10" s="24">
        <v>43</v>
      </c>
      <c r="C10" s="24">
        <v>15</v>
      </c>
      <c r="D10" s="24">
        <v>143</v>
      </c>
      <c r="E10" s="24">
        <v>120</v>
      </c>
      <c r="F10" s="24">
        <v>11</v>
      </c>
      <c r="G10" s="24">
        <v>84</v>
      </c>
      <c r="H10" s="24">
        <v>161</v>
      </c>
    </row>
    <row r="11" spans="1:8" ht="9" customHeight="1">
      <c r="A11" s="26" t="s">
        <v>5</v>
      </c>
      <c r="B11" s="74">
        <v>16</v>
      </c>
      <c r="C11" s="74">
        <v>9</v>
      </c>
      <c r="D11" s="74">
        <v>50</v>
      </c>
      <c r="E11" s="74">
        <v>50</v>
      </c>
      <c r="F11" s="74">
        <v>6</v>
      </c>
      <c r="G11" s="74">
        <v>40</v>
      </c>
      <c r="H11" s="74">
        <v>73</v>
      </c>
    </row>
    <row r="12" spans="1:8" ht="9" customHeight="1">
      <c r="A12" s="26" t="s">
        <v>6</v>
      </c>
      <c r="B12" s="74">
        <v>27</v>
      </c>
      <c r="C12" s="74">
        <v>6</v>
      </c>
      <c r="D12" s="74">
        <v>93</v>
      </c>
      <c r="E12" s="74">
        <v>70</v>
      </c>
      <c r="F12" s="74">
        <v>5</v>
      </c>
      <c r="G12" s="74">
        <v>44</v>
      </c>
      <c r="H12" s="74">
        <v>88</v>
      </c>
    </row>
    <row r="13" spans="1:8" ht="9" customHeight="1">
      <c r="A13" s="23" t="s">
        <v>12</v>
      </c>
      <c r="B13" s="24">
        <v>201</v>
      </c>
      <c r="C13" s="24">
        <v>58</v>
      </c>
      <c r="D13" s="24">
        <v>793</v>
      </c>
      <c r="E13" s="24">
        <v>987</v>
      </c>
      <c r="F13" s="24">
        <v>81</v>
      </c>
      <c r="G13" s="24">
        <v>495</v>
      </c>
      <c r="H13" s="24">
        <v>951</v>
      </c>
    </row>
    <row r="14" spans="1:8" ht="9" customHeight="1">
      <c r="A14" s="23" t="s">
        <v>13</v>
      </c>
      <c r="B14" s="24">
        <v>82</v>
      </c>
      <c r="C14" s="24">
        <v>14</v>
      </c>
      <c r="D14" s="24">
        <v>341</v>
      </c>
      <c r="E14" s="24">
        <v>287</v>
      </c>
      <c r="F14" s="24">
        <v>36</v>
      </c>
      <c r="G14" s="24">
        <v>91</v>
      </c>
      <c r="H14" s="24">
        <v>314</v>
      </c>
    </row>
    <row r="15" spans="1:8" ht="9" customHeight="1">
      <c r="A15" s="23" t="s">
        <v>14</v>
      </c>
      <c r="B15" s="24">
        <v>109</v>
      </c>
      <c r="C15" s="24">
        <v>24</v>
      </c>
      <c r="D15" s="24">
        <v>558</v>
      </c>
      <c r="E15" s="24">
        <v>330</v>
      </c>
      <c r="F15" s="24">
        <v>61</v>
      </c>
      <c r="G15" s="24">
        <v>393</v>
      </c>
      <c r="H15" s="24">
        <v>598</v>
      </c>
    </row>
    <row r="16" spans="1:8" ht="9" customHeight="1">
      <c r="A16" s="23" t="s">
        <v>15</v>
      </c>
      <c r="B16" s="24">
        <v>435</v>
      </c>
      <c r="C16" s="24">
        <v>114</v>
      </c>
      <c r="D16" s="24">
        <v>1955</v>
      </c>
      <c r="E16" s="24">
        <v>1821</v>
      </c>
      <c r="F16" s="24">
        <v>184</v>
      </c>
      <c r="G16" s="24">
        <v>762</v>
      </c>
      <c r="H16" s="24">
        <v>1548</v>
      </c>
    </row>
    <row r="17" spans="1:8" ht="9" customHeight="1">
      <c r="A17" s="23" t="s">
        <v>16</v>
      </c>
      <c r="B17" s="24">
        <v>248</v>
      </c>
      <c r="C17" s="24">
        <v>70</v>
      </c>
      <c r="D17" s="24">
        <v>1451</v>
      </c>
      <c r="E17" s="24">
        <v>662</v>
      </c>
      <c r="F17" s="24">
        <v>142</v>
      </c>
      <c r="G17" s="24">
        <v>487</v>
      </c>
      <c r="H17" s="24">
        <v>1090</v>
      </c>
    </row>
    <row r="18" spans="1:8" ht="9" customHeight="1">
      <c r="A18" s="23" t="s">
        <v>17</v>
      </c>
      <c r="B18" s="24">
        <v>91</v>
      </c>
      <c r="C18" s="24">
        <v>19</v>
      </c>
      <c r="D18" s="24">
        <v>300</v>
      </c>
      <c r="E18" s="24">
        <v>161</v>
      </c>
      <c r="F18" s="24">
        <v>21</v>
      </c>
      <c r="G18" s="24">
        <v>133</v>
      </c>
      <c r="H18" s="24">
        <v>137</v>
      </c>
    </row>
    <row r="19" spans="1:8" ht="9" customHeight="1">
      <c r="A19" s="23" t="s">
        <v>18</v>
      </c>
      <c r="B19" s="24">
        <v>588</v>
      </c>
      <c r="C19" s="24">
        <v>50</v>
      </c>
      <c r="D19" s="24">
        <v>390</v>
      </c>
      <c r="E19" s="24">
        <v>630</v>
      </c>
      <c r="F19" s="24">
        <v>52</v>
      </c>
      <c r="G19" s="24">
        <v>119</v>
      </c>
      <c r="H19" s="24">
        <v>260</v>
      </c>
    </row>
    <row r="20" spans="1:8" ht="9" customHeight="1">
      <c r="A20" s="23" t="s">
        <v>19</v>
      </c>
      <c r="B20" s="24">
        <v>1865</v>
      </c>
      <c r="C20" s="24">
        <v>373</v>
      </c>
      <c r="D20" s="24">
        <v>3196</v>
      </c>
      <c r="E20" s="24">
        <v>1379</v>
      </c>
      <c r="F20" s="24">
        <v>235</v>
      </c>
      <c r="G20" s="24">
        <v>1044</v>
      </c>
      <c r="H20" s="24">
        <v>1400</v>
      </c>
    </row>
    <row r="21" spans="1:8" ht="9" customHeight="1">
      <c r="A21" s="23" t="s">
        <v>20</v>
      </c>
      <c r="B21" s="24" t="s">
        <v>38</v>
      </c>
      <c r="C21" s="24">
        <v>281</v>
      </c>
      <c r="D21" s="24">
        <v>533</v>
      </c>
      <c r="E21" s="24">
        <v>494</v>
      </c>
      <c r="F21" s="24">
        <v>41</v>
      </c>
      <c r="G21" s="24">
        <v>82</v>
      </c>
      <c r="H21" s="24">
        <v>126</v>
      </c>
    </row>
    <row r="22" spans="1:8" ht="9" customHeight="1">
      <c r="A22" s="23" t="s">
        <v>21</v>
      </c>
      <c r="B22" s="24">
        <v>320</v>
      </c>
      <c r="C22" s="24" t="s">
        <v>38</v>
      </c>
      <c r="D22" s="24">
        <v>349</v>
      </c>
      <c r="E22" s="24">
        <v>289</v>
      </c>
      <c r="F22" s="24">
        <v>13</v>
      </c>
      <c r="G22" s="24">
        <v>35</v>
      </c>
      <c r="H22" s="24">
        <v>41</v>
      </c>
    </row>
    <row r="23" spans="1:8" ht="9" customHeight="1">
      <c r="A23" s="23" t="s">
        <v>22</v>
      </c>
      <c r="B23" s="24">
        <v>922</v>
      </c>
      <c r="C23" s="24">
        <v>589</v>
      </c>
      <c r="D23" s="24" t="s">
        <v>38</v>
      </c>
      <c r="E23" s="24">
        <v>1525</v>
      </c>
      <c r="F23" s="24">
        <v>714</v>
      </c>
      <c r="G23" s="24">
        <v>1166</v>
      </c>
      <c r="H23" s="24">
        <v>996</v>
      </c>
    </row>
    <row r="24" spans="1:8" ht="9" customHeight="1">
      <c r="A24" s="23" t="s">
        <v>23</v>
      </c>
      <c r="B24" s="24">
        <v>786</v>
      </c>
      <c r="C24" s="24">
        <v>313</v>
      </c>
      <c r="D24" s="24">
        <v>1164</v>
      </c>
      <c r="E24" s="24" t="s">
        <v>38</v>
      </c>
      <c r="F24" s="24">
        <v>694</v>
      </c>
      <c r="G24" s="24">
        <v>638</v>
      </c>
      <c r="H24" s="24">
        <v>785</v>
      </c>
    </row>
    <row r="25" spans="1:8" ht="9" customHeight="1">
      <c r="A25" s="23" t="s">
        <v>24</v>
      </c>
      <c r="B25" s="24">
        <v>76</v>
      </c>
      <c r="C25" s="24">
        <v>21</v>
      </c>
      <c r="D25" s="24">
        <v>578</v>
      </c>
      <c r="E25" s="24">
        <v>923</v>
      </c>
      <c r="F25" s="24" t="s">
        <v>38</v>
      </c>
      <c r="G25" s="24">
        <v>256</v>
      </c>
      <c r="H25" s="24">
        <v>89</v>
      </c>
    </row>
    <row r="26" spans="1:8" ht="9" customHeight="1">
      <c r="A26" s="23" t="s">
        <v>25</v>
      </c>
      <c r="B26" s="24">
        <v>156</v>
      </c>
      <c r="C26" s="24">
        <v>44</v>
      </c>
      <c r="D26" s="24">
        <v>833</v>
      </c>
      <c r="E26" s="24">
        <v>728</v>
      </c>
      <c r="F26" s="24">
        <v>265</v>
      </c>
      <c r="G26" s="24" t="s">
        <v>38</v>
      </c>
      <c r="H26" s="24">
        <v>1406</v>
      </c>
    </row>
    <row r="27" spans="1:8" s="28" customFormat="1" ht="9" customHeight="1">
      <c r="A27" s="23" t="s">
        <v>26</v>
      </c>
      <c r="B27" s="24">
        <v>243</v>
      </c>
      <c r="C27" s="24">
        <v>56</v>
      </c>
      <c r="D27" s="24">
        <v>1007</v>
      </c>
      <c r="E27" s="24">
        <v>894</v>
      </c>
      <c r="F27" s="24">
        <v>148</v>
      </c>
      <c r="G27" s="24">
        <v>1204</v>
      </c>
      <c r="H27" s="24" t="s">
        <v>38</v>
      </c>
    </row>
    <row r="28" spans="1:8" ht="9" customHeight="1">
      <c r="A28" s="23" t="s">
        <v>27</v>
      </c>
      <c r="B28" s="24">
        <v>82</v>
      </c>
      <c r="C28" s="24">
        <v>17</v>
      </c>
      <c r="D28" s="24">
        <v>285</v>
      </c>
      <c r="E28" s="24">
        <v>183</v>
      </c>
      <c r="F28" s="24">
        <v>14</v>
      </c>
      <c r="G28" s="24">
        <v>65</v>
      </c>
      <c r="H28" s="24">
        <v>225</v>
      </c>
    </row>
    <row r="29" spans="1:8" ht="9" customHeight="1">
      <c r="A29" s="29" t="s">
        <v>28</v>
      </c>
      <c r="B29" s="66">
        <f>SUM(B7:B10,B13:B28)</f>
        <v>7540</v>
      </c>
      <c r="C29" s="66">
        <f aca="true" t="shared" si="0" ref="C29:H29">SUM(C7:C10,C13:C28)</f>
        <v>2306</v>
      </c>
      <c r="D29" s="66">
        <f t="shared" si="0"/>
        <v>18679</v>
      </c>
      <c r="E29" s="66">
        <f t="shared" si="0"/>
        <v>16776</v>
      </c>
      <c r="F29" s="66">
        <f t="shared" si="0"/>
        <v>3389</v>
      </c>
      <c r="G29" s="66">
        <f t="shared" si="0"/>
        <v>11254</v>
      </c>
      <c r="H29" s="66">
        <f t="shared" si="0"/>
        <v>16850</v>
      </c>
    </row>
    <row r="30" spans="1:8" s="31" customFormat="1" ht="9" customHeight="1">
      <c r="A30" s="29" t="s">
        <v>29</v>
      </c>
      <c r="B30" s="66">
        <f>SUM(B7:B9,B15)</f>
        <v>1402</v>
      </c>
      <c r="C30" s="66">
        <f aca="true" t="shared" si="1" ref="C30:H30">SUM(C7:C9,C15)</f>
        <v>272</v>
      </c>
      <c r="D30" s="66">
        <f t="shared" si="1"/>
        <v>5361</v>
      </c>
      <c r="E30" s="66">
        <f t="shared" si="1"/>
        <v>5693</v>
      </c>
      <c r="F30" s="66">
        <f t="shared" si="1"/>
        <v>738</v>
      </c>
      <c r="G30" s="66">
        <f t="shared" si="1"/>
        <v>4593</v>
      </c>
      <c r="H30" s="66">
        <f t="shared" si="1"/>
        <v>7321</v>
      </c>
    </row>
    <row r="31" spans="1:8" s="31" customFormat="1" ht="9" customHeight="1">
      <c r="A31" s="29" t="s">
        <v>30</v>
      </c>
      <c r="B31" s="66">
        <f>SUM(B10,B13:B14,B16)</f>
        <v>761</v>
      </c>
      <c r="C31" s="66">
        <f aca="true" t="shared" si="2" ref="C31:H31">SUM(C10,C13:C14,C16)</f>
        <v>201</v>
      </c>
      <c r="D31" s="66">
        <f t="shared" si="2"/>
        <v>3232</v>
      </c>
      <c r="E31" s="66">
        <f t="shared" si="2"/>
        <v>3215</v>
      </c>
      <c r="F31" s="66">
        <f t="shared" si="2"/>
        <v>312</v>
      </c>
      <c r="G31" s="66">
        <f t="shared" si="2"/>
        <v>1432</v>
      </c>
      <c r="H31" s="66">
        <f t="shared" si="2"/>
        <v>2974</v>
      </c>
    </row>
    <row r="32" spans="1:8" s="31" customFormat="1" ht="9" customHeight="1">
      <c r="A32" s="29" t="s">
        <v>31</v>
      </c>
      <c r="B32" s="66">
        <f>SUM(B17:B20)</f>
        <v>2792</v>
      </c>
      <c r="C32" s="66">
        <f aca="true" t="shared" si="3" ref="C32:H32">SUM(C17:C20)</f>
        <v>512</v>
      </c>
      <c r="D32" s="66">
        <f t="shared" si="3"/>
        <v>5337</v>
      </c>
      <c r="E32" s="66">
        <f t="shared" si="3"/>
        <v>2832</v>
      </c>
      <c r="F32" s="66">
        <f t="shared" si="3"/>
        <v>450</v>
      </c>
      <c r="G32" s="66">
        <f t="shared" si="3"/>
        <v>1783</v>
      </c>
      <c r="H32" s="66">
        <f t="shared" si="3"/>
        <v>2887</v>
      </c>
    </row>
    <row r="33" spans="1:8" s="31" customFormat="1" ht="9" customHeight="1">
      <c r="A33" s="29" t="s">
        <v>32</v>
      </c>
      <c r="B33" s="66">
        <f>SUM(B21:B26)</f>
        <v>2260</v>
      </c>
      <c r="C33" s="66">
        <f aca="true" t="shared" si="4" ref="C33:H33">SUM(C21:C26)</f>
        <v>1248</v>
      </c>
      <c r="D33" s="66">
        <f t="shared" si="4"/>
        <v>3457</v>
      </c>
      <c r="E33" s="66">
        <f t="shared" si="4"/>
        <v>3959</v>
      </c>
      <c r="F33" s="66">
        <f t="shared" si="4"/>
        <v>1727</v>
      </c>
      <c r="G33" s="66">
        <f t="shared" si="4"/>
        <v>2177</v>
      </c>
      <c r="H33" s="66">
        <f t="shared" si="4"/>
        <v>3443</v>
      </c>
    </row>
    <row r="34" spans="1:8" s="31" customFormat="1" ht="9" customHeight="1">
      <c r="A34" s="29" t="s">
        <v>33</v>
      </c>
      <c r="B34" s="66">
        <f>SUM(B27:B28)</f>
        <v>325</v>
      </c>
      <c r="C34" s="66">
        <f aca="true" t="shared" si="5" ref="C34:H34">SUM(C27:C28)</f>
        <v>73</v>
      </c>
      <c r="D34" s="66">
        <f t="shared" si="5"/>
        <v>1292</v>
      </c>
      <c r="E34" s="66">
        <f t="shared" si="5"/>
        <v>1077</v>
      </c>
      <c r="F34" s="66">
        <f t="shared" si="5"/>
        <v>162</v>
      </c>
      <c r="G34" s="66">
        <f t="shared" si="5"/>
        <v>1269</v>
      </c>
      <c r="H34" s="66">
        <f t="shared" si="5"/>
        <v>225</v>
      </c>
    </row>
    <row r="35" spans="1:8" s="38" customFormat="1" ht="9" customHeight="1">
      <c r="A35" s="32"/>
      <c r="B35" s="34"/>
      <c r="C35" s="34"/>
      <c r="D35" s="34"/>
      <c r="E35" s="34"/>
      <c r="F35" s="34"/>
      <c r="G35" s="34"/>
      <c r="H35" s="34"/>
    </row>
    <row r="36" spans="1:8" s="38" customFormat="1" ht="13.5" customHeight="1">
      <c r="A36" s="35"/>
      <c r="B36" s="59" t="s">
        <v>2</v>
      </c>
      <c r="C36" s="55"/>
      <c r="D36" s="55"/>
      <c r="E36" s="60"/>
      <c r="F36" s="60"/>
      <c r="G36" s="60"/>
      <c r="H36" s="60"/>
    </row>
    <row r="37" spans="1:8" s="42" customFormat="1" ht="13.5" customHeight="1">
      <c r="A37" s="39"/>
      <c r="B37" s="56" t="s">
        <v>27</v>
      </c>
      <c r="C37" s="41" t="s">
        <v>37</v>
      </c>
      <c r="D37" s="41"/>
      <c r="E37" s="41"/>
      <c r="F37" s="41"/>
      <c r="G37" s="41"/>
      <c r="H37" s="41"/>
    </row>
    <row r="38" spans="1:8" s="38" customFormat="1" ht="13.5" customHeight="1">
      <c r="A38" s="43"/>
      <c r="B38" s="43"/>
      <c r="C38" s="45"/>
      <c r="D38" s="45"/>
      <c r="E38" s="45"/>
      <c r="F38" s="45"/>
      <c r="G38" s="45"/>
      <c r="H38" s="45"/>
    </row>
    <row r="39" spans="1:8" s="38" customFormat="1" ht="19.5" customHeight="1">
      <c r="A39" s="46" t="s">
        <v>36</v>
      </c>
      <c r="B39" s="46"/>
      <c r="C39" s="47"/>
      <c r="D39" s="47"/>
      <c r="E39" s="47"/>
      <c r="F39" s="47"/>
      <c r="G39" s="47"/>
      <c r="H39" s="47"/>
    </row>
    <row r="40" spans="1:9" ht="9" customHeight="1">
      <c r="A40" s="23" t="s">
        <v>8</v>
      </c>
      <c r="B40" s="57">
        <v>1144</v>
      </c>
      <c r="C40" s="57">
        <f>SUM('tav3_1 (3)'!C40,'tav3_1 (1)'!C40)</f>
        <v>25359</v>
      </c>
      <c r="D40" s="57">
        <f>SUM('tav3_1 (3)'!D40,'tav3_1 (1)'!D40)</f>
        <v>9094</v>
      </c>
      <c r="E40" s="57">
        <f>SUM('tav3_1 (3)'!E40,'tav3_1 (1)'!E40)</f>
        <v>4076</v>
      </c>
      <c r="F40" s="57">
        <f>SUM('tav3_1 (3)'!F40,'tav3_1 (1)'!F40)</f>
        <v>3153</v>
      </c>
      <c r="G40" s="57">
        <f>SUM('tav3_1 (3)'!G40,'tav3_1 (1)'!G40)</f>
        <v>5546</v>
      </c>
      <c r="H40" s="57">
        <f>SUM('tav3_1 (3)'!H40,'tav3_1 (1)'!H40)</f>
        <v>3490</v>
      </c>
      <c r="I40" s="53"/>
    </row>
    <row r="41" spans="1:9" ht="9" customHeight="1">
      <c r="A41" s="23" t="s">
        <v>9</v>
      </c>
      <c r="B41" s="57">
        <v>52</v>
      </c>
      <c r="C41" s="57">
        <f>SUM('tav3_1 (3)'!C41,'tav3_1 (1)'!C41)</f>
        <v>1272</v>
      </c>
      <c r="D41" s="57">
        <f>SUM('tav3_1 (3)'!D41,'tav3_1 (1)'!D41)</f>
        <v>566</v>
      </c>
      <c r="E41" s="57">
        <f>SUM('tav3_1 (3)'!E41,'tav3_1 (1)'!E41)</f>
        <v>229</v>
      </c>
      <c r="F41" s="57">
        <f>SUM('tav3_1 (3)'!F41,'tav3_1 (1)'!F41)</f>
        <v>174</v>
      </c>
      <c r="G41" s="57">
        <f>SUM('tav3_1 (3)'!G41,'tav3_1 (1)'!G41)</f>
        <v>204</v>
      </c>
      <c r="H41" s="57">
        <f>SUM('tav3_1 (3)'!H41,'tav3_1 (1)'!H41)</f>
        <v>99</v>
      </c>
      <c r="I41" s="53"/>
    </row>
    <row r="42" spans="1:9" ht="9" customHeight="1">
      <c r="A42" s="23" t="s">
        <v>10</v>
      </c>
      <c r="B42" s="57">
        <v>1480</v>
      </c>
      <c r="C42" s="57">
        <f>SUM('tav3_1 (3)'!C42,'tav3_1 (1)'!C42)</f>
        <v>42442</v>
      </c>
      <c r="D42" s="57">
        <f>SUM('tav3_1 (3)'!D42,'tav3_1 (1)'!D42)</f>
        <v>8383</v>
      </c>
      <c r="E42" s="57">
        <f>SUM('tav3_1 (3)'!E42,'tav3_1 (1)'!E42)</f>
        <v>10865</v>
      </c>
      <c r="F42" s="57">
        <f>SUM('tav3_1 (3)'!F42,'tav3_1 (1)'!F42)</f>
        <v>6550</v>
      </c>
      <c r="G42" s="57">
        <f>SUM('tav3_1 (3)'!G42,'tav3_1 (1)'!G42)</f>
        <v>10834</v>
      </c>
      <c r="H42" s="57">
        <f>SUM('tav3_1 (3)'!H42,'tav3_1 (1)'!H42)</f>
        <v>5810</v>
      </c>
      <c r="I42" s="53"/>
    </row>
    <row r="43" spans="1:9" ht="9" customHeight="1">
      <c r="A43" s="23" t="s">
        <v>11</v>
      </c>
      <c r="B43" s="57">
        <v>52</v>
      </c>
      <c r="C43" s="57">
        <f>SUM('tav3_1 (3)'!C43,'tav3_1 (1)'!C43)</f>
        <v>3217</v>
      </c>
      <c r="D43" s="57">
        <f>SUM('tav3_1 (3)'!D43,'tav3_1 (1)'!D43)</f>
        <v>819</v>
      </c>
      <c r="E43" s="57">
        <f>SUM('tav3_1 (3)'!E43,'tav3_1 (1)'!E43)</f>
        <v>1289</v>
      </c>
      <c r="F43" s="57">
        <f>SUM('tav3_1 (3)'!F43,'tav3_1 (1)'!F43)</f>
        <v>480</v>
      </c>
      <c r="G43" s="57">
        <f>SUM('tav3_1 (3)'!G43,'tav3_1 (1)'!G43)</f>
        <v>416</v>
      </c>
      <c r="H43" s="57">
        <f>SUM('tav3_1 (3)'!H43,'tav3_1 (1)'!H43)</f>
        <v>213</v>
      </c>
      <c r="I43" s="53"/>
    </row>
    <row r="44" spans="1:9" s="25" customFormat="1" ht="9" customHeight="1">
      <c r="A44" s="26" t="s">
        <v>5</v>
      </c>
      <c r="B44" s="76">
        <v>30</v>
      </c>
      <c r="C44" s="76">
        <f>SUM('tav3_1 (3)'!C44,'tav3_1 (1)'!C44)</f>
        <v>1254</v>
      </c>
      <c r="D44" s="76">
        <f>SUM('tav3_1 (3)'!D44,'tav3_1 (1)'!D44)</f>
        <v>285</v>
      </c>
      <c r="E44" s="76">
        <f>SUM('tav3_1 (3)'!E44,'tav3_1 (1)'!E44)</f>
        <v>499</v>
      </c>
      <c r="F44" s="76">
        <f>SUM('tav3_1 (3)'!F44,'tav3_1 (1)'!F44)</f>
        <v>196</v>
      </c>
      <c r="G44" s="76">
        <f>SUM('tav3_1 (3)'!G44,'tav3_1 (1)'!G44)</f>
        <v>171</v>
      </c>
      <c r="H44" s="76">
        <f>SUM('tav3_1 (3)'!H44,'tav3_1 (1)'!H44)</f>
        <v>103</v>
      </c>
      <c r="I44" s="53"/>
    </row>
    <row r="45" spans="1:9" s="25" customFormat="1" ht="9" customHeight="1">
      <c r="A45" s="26" t="s">
        <v>6</v>
      </c>
      <c r="B45" s="76">
        <v>22</v>
      </c>
      <c r="C45" s="76">
        <f>SUM('tav3_1 (3)'!C45,'tav3_1 (1)'!C45)</f>
        <v>1963</v>
      </c>
      <c r="D45" s="76">
        <f>SUM('tav3_1 (3)'!D45,'tav3_1 (1)'!D45)</f>
        <v>534</v>
      </c>
      <c r="E45" s="76">
        <f>SUM('tav3_1 (3)'!E45,'tav3_1 (1)'!E45)</f>
        <v>790</v>
      </c>
      <c r="F45" s="76">
        <f>SUM('tav3_1 (3)'!F45,'tav3_1 (1)'!F45)</f>
        <v>284</v>
      </c>
      <c r="G45" s="76">
        <f>SUM('tav3_1 (3)'!G45,'tav3_1 (1)'!G45)</f>
        <v>245</v>
      </c>
      <c r="H45" s="76">
        <f>SUM('tav3_1 (3)'!H45,'tav3_1 (1)'!H45)</f>
        <v>110</v>
      </c>
      <c r="I45" s="53"/>
    </row>
    <row r="46" spans="1:9" ht="9" customHeight="1">
      <c r="A46" s="23" t="s">
        <v>12</v>
      </c>
      <c r="B46" s="57">
        <v>369</v>
      </c>
      <c r="C46" s="57">
        <f>SUM('tav3_1 (3)'!C46,'tav3_1 (1)'!C46)</f>
        <v>15990</v>
      </c>
      <c r="D46" s="57">
        <f>SUM('tav3_1 (3)'!D46,'tav3_1 (1)'!D46)</f>
        <v>4161</v>
      </c>
      <c r="E46" s="57">
        <f>SUM('tav3_1 (3)'!E46,'tav3_1 (1)'!E46)</f>
        <v>5008</v>
      </c>
      <c r="F46" s="57">
        <f>SUM('tav3_1 (3)'!F46,'tav3_1 (1)'!F46)</f>
        <v>2886</v>
      </c>
      <c r="G46" s="57">
        <f>SUM('tav3_1 (3)'!G46,'tav3_1 (1)'!G46)</f>
        <v>2615</v>
      </c>
      <c r="H46" s="57">
        <f>SUM('tav3_1 (3)'!H46,'tav3_1 (1)'!H46)</f>
        <v>1320</v>
      </c>
      <c r="I46" s="53"/>
    </row>
    <row r="47" spans="1:9" ht="9" customHeight="1">
      <c r="A47" s="23" t="s">
        <v>13</v>
      </c>
      <c r="B47" s="57">
        <v>89</v>
      </c>
      <c r="C47" s="57">
        <f>SUM('tav3_1 (3)'!C47,'tav3_1 (1)'!C47)</f>
        <v>5315</v>
      </c>
      <c r="D47" s="57">
        <f>SUM('tav3_1 (3)'!D47,'tav3_1 (1)'!D47)</f>
        <v>1001</v>
      </c>
      <c r="E47" s="57">
        <f>SUM('tav3_1 (3)'!E47,'tav3_1 (1)'!E47)</f>
        <v>2368</v>
      </c>
      <c r="F47" s="57">
        <f>SUM('tav3_1 (3)'!F47,'tav3_1 (1)'!F47)</f>
        <v>692</v>
      </c>
      <c r="G47" s="57">
        <f>SUM('tav3_1 (3)'!G47,'tav3_1 (1)'!G47)</f>
        <v>851</v>
      </c>
      <c r="H47" s="57">
        <f>SUM('tav3_1 (3)'!H47,'tav3_1 (1)'!H47)</f>
        <v>403</v>
      </c>
      <c r="I47" s="53"/>
    </row>
    <row r="48" spans="1:9" ht="9" customHeight="1">
      <c r="A48" s="23" t="s">
        <v>14</v>
      </c>
      <c r="B48" s="57">
        <v>504</v>
      </c>
      <c r="C48" s="57">
        <f>SUM('tav3_1 (3)'!C48,'tav3_1 (1)'!C48)</f>
        <v>12667</v>
      </c>
      <c r="D48" s="57">
        <f>SUM('tav3_1 (3)'!D48,'tav3_1 (1)'!D48)</f>
        <v>5995</v>
      </c>
      <c r="E48" s="57">
        <f>SUM('tav3_1 (3)'!E48,'tav3_1 (1)'!E48)</f>
        <v>1567</v>
      </c>
      <c r="F48" s="57">
        <f>SUM('tav3_1 (3)'!F48,'tav3_1 (1)'!F48)</f>
        <v>2528</v>
      </c>
      <c r="G48" s="57">
        <f>SUM('tav3_1 (3)'!G48,'tav3_1 (1)'!G48)</f>
        <v>1475</v>
      </c>
      <c r="H48" s="57">
        <f>SUM('tav3_1 (3)'!H48,'tav3_1 (1)'!H48)</f>
        <v>1102</v>
      </c>
      <c r="I48" s="53"/>
    </row>
    <row r="49" spans="1:9" ht="9" customHeight="1">
      <c r="A49" s="23" t="s">
        <v>15</v>
      </c>
      <c r="B49" s="57">
        <v>392</v>
      </c>
      <c r="C49" s="57">
        <f>SUM('tav3_1 (3)'!C49,'tav3_1 (1)'!C49)</f>
        <v>18588</v>
      </c>
      <c r="D49" s="57">
        <f>SUM('tav3_1 (3)'!D49,'tav3_1 (1)'!D49)</f>
        <v>5228</v>
      </c>
      <c r="E49" s="57">
        <f>SUM('tav3_1 (3)'!E49,'tav3_1 (1)'!E49)</f>
        <v>2396</v>
      </c>
      <c r="F49" s="57">
        <f>SUM('tav3_1 (3)'!F49,'tav3_1 (1)'!F49)</f>
        <v>3753</v>
      </c>
      <c r="G49" s="57">
        <f>SUM('tav3_1 (3)'!G49,'tav3_1 (1)'!G49)</f>
        <v>5271</v>
      </c>
      <c r="H49" s="57">
        <f>SUM('tav3_1 (3)'!H49,'tav3_1 (1)'!H49)</f>
        <v>1940</v>
      </c>
      <c r="I49" s="53"/>
    </row>
    <row r="50" spans="1:9" ht="9" customHeight="1">
      <c r="A50" s="23" t="s">
        <v>16</v>
      </c>
      <c r="B50" s="57">
        <v>478</v>
      </c>
      <c r="C50" s="57">
        <f>SUM('tav3_1 (3)'!C50,'tav3_1 (1)'!C50)</f>
        <v>13993</v>
      </c>
      <c r="D50" s="57">
        <f>SUM('tav3_1 (3)'!D50,'tav3_1 (1)'!D50)</f>
        <v>4005</v>
      </c>
      <c r="E50" s="57">
        <f>SUM('tav3_1 (3)'!E50,'tav3_1 (1)'!E50)</f>
        <v>2541</v>
      </c>
      <c r="F50" s="57">
        <f>SUM('tav3_1 (3)'!F50,'tav3_1 (1)'!F50)</f>
        <v>2819</v>
      </c>
      <c r="G50" s="57">
        <f>SUM('tav3_1 (3)'!G50,'tav3_1 (1)'!G50)</f>
        <v>3060</v>
      </c>
      <c r="H50" s="57">
        <f>SUM('tav3_1 (3)'!H50,'tav3_1 (1)'!H50)</f>
        <v>1568</v>
      </c>
      <c r="I50" s="53"/>
    </row>
    <row r="51" spans="1:9" ht="9" customHeight="1">
      <c r="A51" s="23" t="s">
        <v>17</v>
      </c>
      <c r="B51" s="57">
        <v>63</v>
      </c>
      <c r="C51" s="57">
        <f>SUM('tav3_1 (3)'!C51,'tav3_1 (1)'!C51)</f>
        <v>4203</v>
      </c>
      <c r="D51" s="57">
        <f>SUM('tav3_1 (3)'!D51,'tav3_1 (1)'!D51)</f>
        <v>612</v>
      </c>
      <c r="E51" s="57">
        <f>SUM('tav3_1 (3)'!E51,'tav3_1 (1)'!E51)</f>
        <v>583</v>
      </c>
      <c r="F51" s="57">
        <f>SUM('tav3_1 (3)'!F51,'tav3_1 (1)'!F51)</f>
        <v>2083</v>
      </c>
      <c r="G51" s="57">
        <f>SUM('tav3_1 (3)'!G51,'tav3_1 (1)'!G51)</f>
        <v>725</v>
      </c>
      <c r="H51" s="57">
        <f>SUM('tav3_1 (3)'!H51,'tav3_1 (1)'!H51)</f>
        <v>200</v>
      </c>
      <c r="I51" s="53"/>
    </row>
    <row r="52" spans="1:9" ht="9" customHeight="1">
      <c r="A52" s="23" t="s">
        <v>18</v>
      </c>
      <c r="B52" s="57">
        <v>89</v>
      </c>
      <c r="C52" s="57">
        <f>SUM('tav3_1 (3)'!C52,'tav3_1 (1)'!C52)</f>
        <v>6469</v>
      </c>
      <c r="D52" s="57">
        <f>SUM('tav3_1 (3)'!D52,'tav3_1 (1)'!D52)</f>
        <v>963</v>
      </c>
      <c r="E52" s="57">
        <f>SUM('tav3_1 (3)'!E52,'tav3_1 (1)'!E52)</f>
        <v>1933</v>
      </c>
      <c r="F52" s="57">
        <f>SUM('tav3_1 (3)'!F52,'tav3_1 (1)'!F52)</f>
        <v>1395</v>
      </c>
      <c r="G52" s="57">
        <f>SUM('tav3_1 (3)'!G52,'tav3_1 (1)'!G52)</f>
        <v>1829</v>
      </c>
      <c r="H52" s="57">
        <f>SUM('tav3_1 (3)'!H52,'tav3_1 (1)'!H52)</f>
        <v>349</v>
      </c>
      <c r="I52" s="53"/>
    </row>
    <row r="53" spans="1:9" ht="9" customHeight="1">
      <c r="A53" s="23" t="s">
        <v>19</v>
      </c>
      <c r="B53" s="57">
        <v>862</v>
      </c>
      <c r="C53" s="57">
        <f>SUM('tav3_1 (3)'!C53,'tav3_1 (1)'!C53)</f>
        <v>25795</v>
      </c>
      <c r="D53" s="57">
        <f>SUM('tav3_1 (3)'!D53,'tav3_1 (1)'!D53)</f>
        <v>5245</v>
      </c>
      <c r="E53" s="57">
        <f>SUM('tav3_1 (3)'!E53,'tav3_1 (1)'!E53)</f>
        <v>4716</v>
      </c>
      <c r="F53" s="57">
        <f>SUM('tav3_1 (3)'!F53,'tav3_1 (1)'!F53)</f>
        <v>5480</v>
      </c>
      <c r="G53" s="57">
        <f>SUM('tav3_1 (3)'!G53,'tav3_1 (1)'!G53)</f>
        <v>8092</v>
      </c>
      <c r="H53" s="57">
        <f>SUM('tav3_1 (3)'!H53,'tav3_1 (1)'!H53)</f>
        <v>2262</v>
      </c>
      <c r="I53" s="53"/>
    </row>
    <row r="54" spans="1:9" ht="9" customHeight="1">
      <c r="A54" s="23" t="s">
        <v>20</v>
      </c>
      <c r="B54" s="57">
        <v>53</v>
      </c>
      <c r="C54" s="57">
        <f>SUM('tav3_1 (3)'!C54,'tav3_1 (1)'!C54)</f>
        <v>6940</v>
      </c>
      <c r="D54" s="57">
        <f>SUM('tav3_1 (3)'!D54,'tav3_1 (1)'!D54)</f>
        <v>1222</v>
      </c>
      <c r="E54" s="57">
        <f>SUM('tav3_1 (3)'!E54,'tav3_1 (1)'!E54)</f>
        <v>1379</v>
      </c>
      <c r="F54" s="57">
        <f>SUM('tav3_1 (3)'!F54,'tav3_1 (1)'!F54)</f>
        <v>2729</v>
      </c>
      <c r="G54" s="57">
        <f>SUM('tav3_1 (3)'!G54,'tav3_1 (1)'!G54)</f>
        <v>1431</v>
      </c>
      <c r="H54" s="57">
        <f>SUM('tav3_1 (3)'!H54,'tav3_1 (1)'!H54)</f>
        <v>179</v>
      </c>
      <c r="I54" s="53"/>
    </row>
    <row r="55" spans="1:9" ht="9" customHeight="1">
      <c r="A55" s="23" t="s">
        <v>21</v>
      </c>
      <c r="B55" s="57">
        <v>15</v>
      </c>
      <c r="C55" s="57">
        <f>SUM('tav3_1 (3)'!C55,'tav3_1 (1)'!C55)</f>
        <v>2624</v>
      </c>
      <c r="D55" s="57">
        <f>SUM('tav3_1 (3)'!D55,'tav3_1 (1)'!D55)</f>
        <v>415</v>
      </c>
      <c r="E55" s="57">
        <f>SUM('tav3_1 (3)'!E55,'tav3_1 (1)'!E55)</f>
        <v>441</v>
      </c>
      <c r="F55" s="57">
        <f>SUM('tav3_1 (3)'!F55,'tav3_1 (1)'!F55)</f>
        <v>706</v>
      </c>
      <c r="G55" s="57">
        <f>SUM('tav3_1 (3)'!G55,'tav3_1 (1)'!G55)</f>
        <v>1006</v>
      </c>
      <c r="H55" s="57">
        <f>SUM('tav3_1 (3)'!H55,'tav3_1 (1)'!H55)</f>
        <v>56</v>
      </c>
      <c r="I55" s="53"/>
    </row>
    <row r="56" spans="1:9" ht="9" customHeight="1">
      <c r="A56" s="23" t="s">
        <v>22</v>
      </c>
      <c r="B56" s="57">
        <v>485</v>
      </c>
      <c r="C56" s="57">
        <f>SUM('tav3_1 (3)'!C56,'tav3_1 (1)'!C56)</f>
        <v>46732</v>
      </c>
      <c r="D56" s="57">
        <f>SUM('tav3_1 (3)'!D56,'tav3_1 (1)'!D56)</f>
        <v>12107</v>
      </c>
      <c r="E56" s="57">
        <f>SUM('tav3_1 (3)'!E56,'tav3_1 (1)'!E56)</f>
        <v>14418</v>
      </c>
      <c r="F56" s="57">
        <f>SUM('tav3_1 (3)'!F56,'tav3_1 (1)'!F56)</f>
        <v>13810</v>
      </c>
      <c r="G56" s="57">
        <f>SUM('tav3_1 (3)'!G56,'tav3_1 (1)'!G56)</f>
        <v>4916</v>
      </c>
      <c r="H56" s="57">
        <f>SUM('tav3_1 (3)'!H56,'tav3_1 (1)'!H56)</f>
        <v>1481</v>
      </c>
      <c r="I56" s="53"/>
    </row>
    <row r="57" spans="1:9" ht="9" customHeight="1">
      <c r="A57" s="23" t="s">
        <v>23</v>
      </c>
      <c r="B57" s="57">
        <v>135</v>
      </c>
      <c r="C57" s="57">
        <f>SUM('tav3_1 (3)'!C57,'tav3_1 (1)'!C57)</f>
        <v>30294</v>
      </c>
      <c r="D57" s="57">
        <f>SUM('tav3_1 (3)'!D57,'tav3_1 (1)'!D57)</f>
        <v>9561</v>
      </c>
      <c r="E57" s="57">
        <f>SUM('tav3_1 (3)'!E57,'tav3_1 (1)'!E57)</f>
        <v>10085</v>
      </c>
      <c r="F57" s="57">
        <f>SUM('tav3_1 (3)'!F57,'tav3_1 (1)'!F57)</f>
        <v>6133</v>
      </c>
      <c r="G57" s="57">
        <f>SUM('tav3_1 (3)'!G57,'tav3_1 (1)'!G57)</f>
        <v>3595</v>
      </c>
      <c r="H57" s="57">
        <f>SUM('tav3_1 (3)'!H57,'tav3_1 (1)'!H57)</f>
        <v>920</v>
      </c>
      <c r="I57" s="53"/>
    </row>
    <row r="58" spans="1:9" ht="9" customHeight="1">
      <c r="A58" s="23" t="s">
        <v>24</v>
      </c>
      <c r="B58" s="57">
        <v>9</v>
      </c>
      <c r="C58" s="57">
        <f>SUM('tav3_1 (3)'!C58,'tav3_1 (1)'!C58)</f>
        <v>5596</v>
      </c>
      <c r="D58" s="57">
        <f>SUM('tav3_1 (3)'!D58,'tav3_1 (1)'!D58)</f>
        <v>1403</v>
      </c>
      <c r="E58" s="57">
        <f>SUM('tav3_1 (3)'!E58,'tav3_1 (1)'!E58)</f>
        <v>1168</v>
      </c>
      <c r="F58" s="57">
        <f>SUM('tav3_1 (3)'!F58,'tav3_1 (1)'!F58)</f>
        <v>1073</v>
      </c>
      <c r="G58" s="57">
        <f>SUM('tav3_1 (3)'!G58,'tav3_1 (1)'!G58)</f>
        <v>1854</v>
      </c>
      <c r="H58" s="57">
        <f>SUM('tav3_1 (3)'!H58,'tav3_1 (1)'!H58)</f>
        <v>98</v>
      </c>
      <c r="I58" s="53"/>
    </row>
    <row r="59" spans="1:9" ht="9" customHeight="1">
      <c r="A59" s="23" t="s">
        <v>25</v>
      </c>
      <c r="B59" s="57">
        <v>84</v>
      </c>
      <c r="C59" s="57">
        <f>SUM('tav3_1 (3)'!C59,'tav3_1 (1)'!C59)</f>
        <v>22751</v>
      </c>
      <c r="D59" s="57">
        <f>SUM('tav3_1 (3)'!D59,'tav3_1 (1)'!D59)</f>
        <v>9947</v>
      </c>
      <c r="E59" s="57">
        <f>SUM('tav3_1 (3)'!E59,'tav3_1 (1)'!E59)</f>
        <v>4475</v>
      </c>
      <c r="F59" s="57">
        <f>SUM('tav3_1 (3)'!F59,'tav3_1 (1)'!F59)</f>
        <v>4813</v>
      </c>
      <c r="G59" s="57">
        <f>SUM('tav3_1 (3)'!G59,'tav3_1 (1)'!G59)</f>
        <v>2026</v>
      </c>
      <c r="H59" s="57">
        <f>SUM('tav3_1 (3)'!H59,'tav3_1 (1)'!H59)</f>
        <v>1490</v>
      </c>
      <c r="I59" s="53"/>
    </row>
    <row r="60" spans="1:9" s="28" customFormat="1" ht="9" customHeight="1">
      <c r="A60" s="23" t="s">
        <v>26</v>
      </c>
      <c r="B60" s="57">
        <v>326</v>
      </c>
      <c r="C60" s="57">
        <f>SUM('tav3_1 (3)'!C60,'tav3_1 (1)'!C60)</f>
        <v>35752</v>
      </c>
      <c r="D60" s="57">
        <f>SUM('tav3_1 (3)'!D60,'tav3_1 (1)'!D60)</f>
        <v>15134</v>
      </c>
      <c r="E60" s="57">
        <f>SUM('tav3_1 (3)'!E60,'tav3_1 (1)'!E60)</f>
        <v>10055</v>
      </c>
      <c r="F60" s="57">
        <f>SUM('tav3_1 (3)'!F60,'tav3_1 (1)'!F60)</f>
        <v>6685</v>
      </c>
      <c r="G60" s="57">
        <f>SUM('tav3_1 (3)'!G60,'tav3_1 (1)'!G60)</f>
        <v>3552</v>
      </c>
      <c r="H60" s="57">
        <f>SUM('tav3_1 (3)'!H60,'tav3_1 (1)'!H60)</f>
        <v>326</v>
      </c>
      <c r="I60" s="53"/>
    </row>
    <row r="61" spans="1:9" ht="9" customHeight="1">
      <c r="A61" s="23" t="s">
        <v>27</v>
      </c>
      <c r="B61" s="57" t="s">
        <v>38</v>
      </c>
      <c r="C61" s="57">
        <f>SUM('tav3_1 (3)'!C61,'tav3_1 (1)'!C61)</f>
        <v>9761</v>
      </c>
      <c r="D61" s="57">
        <f>SUM('tav3_1 (3)'!D61,'tav3_1 (1)'!D61)</f>
        <v>4171</v>
      </c>
      <c r="E61" s="57">
        <f>SUM('tav3_1 (3)'!E61,'tav3_1 (1)'!E61)</f>
        <v>2512</v>
      </c>
      <c r="F61" s="57">
        <f>SUM('tav3_1 (3)'!F61,'tav3_1 (1)'!F61)</f>
        <v>2207</v>
      </c>
      <c r="G61" s="57">
        <f>SUM('tav3_1 (3)'!G61,'tav3_1 (1)'!G61)</f>
        <v>646</v>
      </c>
      <c r="H61" s="57">
        <f>SUM('tav3_1 (3)'!H61,'tav3_1 (1)'!H61)</f>
        <v>225</v>
      </c>
      <c r="I61" s="53"/>
    </row>
    <row r="62" spans="1:9" ht="9" customHeight="1">
      <c r="A62" s="29" t="s">
        <v>28</v>
      </c>
      <c r="B62" s="66">
        <f>SUM(B40:B43,B46:B61)</f>
        <v>6681</v>
      </c>
      <c r="C62" s="68">
        <f>SUM('tav3_1 (4)'!B30:E30,'tav3_1 (4)'!H30,'tav3_1 (4)'!B63:H63,'tav3_1 (5)'!B29:H29,B62)</f>
        <v>335760</v>
      </c>
      <c r="D62" s="66">
        <f>SUM(D40:D43,D46:D61)</f>
        <v>100032</v>
      </c>
      <c r="E62" s="66">
        <f>SUM(E40:E43,E46:E61)</f>
        <v>82104</v>
      </c>
      <c r="F62" s="66">
        <f>SUM(F40:F43,F46:F61)</f>
        <v>70149</v>
      </c>
      <c r="G62" s="66">
        <f>SUM(G40:G43,G46:G61)</f>
        <v>59944</v>
      </c>
      <c r="H62" s="66">
        <f>SUM(H40:H43,H46:H61)</f>
        <v>23531</v>
      </c>
      <c r="I62" s="53"/>
    </row>
    <row r="63" spans="1:9" ht="9" customHeight="1">
      <c r="A63" s="29" t="s">
        <v>29</v>
      </c>
      <c r="B63" s="66">
        <f>SUM(B40:B42,B48)</f>
        <v>3180</v>
      </c>
      <c r="C63" s="68">
        <f>SUM('tav3_1 (4)'!B31:E31,'tav3_1 (4)'!H31,'tav3_1 (4)'!B64:H64,'tav3_1 (5)'!B30:H30,B63)</f>
        <v>81740</v>
      </c>
      <c r="D63" s="66">
        <f>SUM(D40:D42,D48)</f>
        <v>24038</v>
      </c>
      <c r="E63" s="66">
        <f>SUM(E40:E42,E48)</f>
        <v>16737</v>
      </c>
      <c r="F63" s="66">
        <f>SUM(F40:F42,F48)</f>
        <v>12405</v>
      </c>
      <c r="G63" s="66">
        <f>SUM(G40:G42,G48)</f>
        <v>18059</v>
      </c>
      <c r="H63" s="66">
        <f>SUM(H40:H42,H48)</f>
        <v>10501</v>
      </c>
      <c r="I63" s="53"/>
    </row>
    <row r="64" spans="1:9" s="31" customFormat="1" ht="9" customHeight="1">
      <c r="A64" s="29" t="s">
        <v>30</v>
      </c>
      <c r="B64" s="66">
        <f>SUM(B43,B46:B47,B49)</f>
        <v>902</v>
      </c>
      <c r="C64" s="68">
        <f>SUM('tav3_1 (4)'!B32:E32,'tav3_1 (4)'!H32,'tav3_1 (4)'!B65:H65,'tav3_1 (5)'!B31:H31,B64)</f>
        <v>43110</v>
      </c>
      <c r="D64" s="66">
        <f>SUM(D43,D46:D47,D49)</f>
        <v>11209</v>
      </c>
      <c r="E64" s="66">
        <f>SUM(E43,E46:E47,E49)</f>
        <v>11061</v>
      </c>
      <c r="F64" s="66">
        <f>SUM(F43,F46:F47,F49)</f>
        <v>7811</v>
      </c>
      <c r="G64" s="66">
        <f>SUM(G43,G46:G47,G49)</f>
        <v>9153</v>
      </c>
      <c r="H64" s="66">
        <f>SUM(H43,H46:H47,H49)</f>
        <v>3876</v>
      </c>
      <c r="I64" s="53"/>
    </row>
    <row r="65" spans="1:9" s="31" customFormat="1" ht="9" customHeight="1">
      <c r="A65" s="29" t="s">
        <v>31</v>
      </c>
      <c r="B65" s="66">
        <f>SUM(B50:B53)</f>
        <v>1492</v>
      </c>
      <c r="C65" s="68">
        <f>SUM('tav3_1 (4)'!B33:E33,'tav3_1 (4)'!H33,'tav3_1 (4)'!B66:H66,'tav3_1 (5)'!B32:H32,B65)</f>
        <v>50460</v>
      </c>
      <c r="D65" s="66">
        <f>SUM(D50:D53)</f>
        <v>10825</v>
      </c>
      <c r="E65" s="66">
        <f>SUM(E50:E53)</f>
        <v>9773</v>
      </c>
      <c r="F65" s="66">
        <f>SUM(F50:F53)</f>
        <v>11777</v>
      </c>
      <c r="G65" s="66">
        <f>SUM(G50:G53)</f>
        <v>13706</v>
      </c>
      <c r="H65" s="66">
        <f>SUM(H50:H53)</f>
        <v>4379</v>
      </c>
      <c r="I65" s="53"/>
    </row>
    <row r="66" spans="1:9" s="31" customFormat="1" ht="9" customHeight="1">
      <c r="A66" s="29" t="s">
        <v>32</v>
      </c>
      <c r="B66" s="66">
        <f>SUM(B54:B59)</f>
        <v>781</v>
      </c>
      <c r="C66" s="68">
        <f>SUM('tav3_1 (4)'!B34:E34,'tav3_1 (4)'!H34,'tav3_1 (4)'!B67:H67,'tav3_1 (5)'!B33:H33,B66)</f>
        <v>114937</v>
      </c>
      <c r="D66" s="66">
        <f>SUM(D54:D59)</f>
        <v>34655</v>
      </c>
      <c r="E66" s="66">
        <f>SUM(E54:E59)</f>
        <v>31966</v>
      </c>
      <c r="F66" s="66">
        <f>SUM(F54:F59)</f>
        <v>29264</v>
      </c>
      <c r="G66" s="66">
        <f>SUM(G54:G59)</f>
        <v>14828</v>
      </c>
      <c r="H66" s="66">
        <f>SUM(H54:H59)</f>
        <v>4224</v>
      </c>
      <c r="I66" s="53"/>
    </row>
    <row r="67" spans="1:9" s="31" customFormat="1" ht="9" customHeight="1">
      <c r="A67" s="29" t="s">
        <v>33</v>
      </c>
      <c r="B67" s="66">
        <f>SUM(B60:B61)</f>
        <v>326</v>
      </c>
      <c r="C67" s="68">
        <f>SUM('tav3_1 (4)'!B35:E35,'tav3_1 (4)'!H35,'tav3_1 (4)'!B68:H68,'tav3_1 (5)'!B34:H34,B67)</f>
        <v>45513</v>
      </c>
      <c r="D67" s="66">
        <f>SUM(D60:D61)</f>
        <v>19305</v>
      </c>
      <c r="E67" s="66">
        <f>SUM(E60:E61)</f>
        <v>12567</v>
      </c>
      <c r="F67" s="66">
        <f>SUM(F60:F61)</f>
        <v>8892</v>
      </c>
      <c r="G67" s="66">
        <f>SUM(G60:G61)</f>
        <v>4198</v>
      </c>
      <c r="H67" s="66">
        <f>SUM(H60:H61)</f>
        <v>551</v>
      </c>
      <c r="I67" s="53"/>
    </row>
    <row r="68" spans="1:8" s="52" customFormat="1" ht="9" customHeight="1">
      <c r="A68" s="48"/>
      <c r="B68" s="67"/>
      <c r="C68" s="67"/>
      <c r="D68" s="67"/>
      <c r="E68" s="67"/>
      <c r="F68" s="67"/>
      <c r="G68" s="67"/>
      <c r="H68" s="67"/>
    </row>
    <row r="69" spans="1:8" s="52" customFormat="1" ht="12" customHeight="1">
      <c r="A69" s="50"/>
      <c r="B69" s="51"/>
      <c r="C69" s="51"/>
      <c r="D69" s="51"/>
      <c r="E69" s="51"/>
      <c r="F69" s="51"/>
      <c r="G69" s="51"/>
      <c r="H69" s="51"/>
    </row>
    <row r="70" ht="8.25" customHeight="1">
      <c r="A70" s="13"/>
    </row>
    <row r="71" spans="1:8" ht="8.25" customHeight="1">
      <c r="A71" s="54"/>
      <c r="B71" s="54"/>
      <c r="C71" s="54"/>
      <c r="D71" s="54"/>
      <c r="E71" s="54"/>
      <c r="F71" s="54"/>
      <c r="G71" s="54"/>
      <c r="H71" s="54"/>
    </row>
    <row r="72" spans="1:8" ht="8.25" customHeight="1">
      <c r="A72" s="54"/>
      <c r="B72" s="54"/>
      <c r="C72" s="54"/>
      <c r="D72" s="54"/>
      <c r="E72" s="54"/>
      <c r="F72" s="54"/>
      <c r="G72" s="54"/>
      <c r="H72" s="54"/>
    </row>
    <row r="73" spans="1:8" ht="8.25" customHeight="1">
      <c r="A73" s="54"/>
      <c r="B73" s="54"/>
      <c r="C73" s="54"/>
      <c r="D73" s="54"/>
      <c r="E73" s="54"/>
      <c r="F73" s="54"/>
      <c r="G73" s="54"/>
      <c r="H73" s="54"/>
    </row>
    <row r="74" spans="1:8" ht="8.25" customHeight="1">
      <c r="A74" s="54"/>
      <c r="B74" s="54"/>
      <c r="C74" s="54"/>
      <c r="D74" s="54"/>
      <c r="E74" s="54"/>
      <c r="F74" s="54"/>
      <c r="G74" s="54"/>
      <c r="H74" s="54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85" r:id="rId2"/>
  <headerFooter alignWithMargins="0">
    <oddFooter>&amp;C&amp;10 46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2001-12-17T10:49:40Z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