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410" activeTab="0"/>
  </bookViews>
  <sheets>
    <sheet name="tav2_3" sheetId="1" r:id="rId1"/>
    <sheet name="tav2_3s" sheetId="2" r:id="rId2"/>
  </sheets>
  <definedNames/>
  <calcPr fullCalcOnLoad="1"/>
</workbook>
</file>

<file path=xl/sharedStrings.xml><?xml version="1.0" encoding="utf-8"?>
<sst xmlns="http://schemas.openxmlformats.org/spreadsheetml/2006/main" count="154" uniqueCount="136">
  <si>
    <t xml:space="preserve">Tavola 2.3  - </t>
  </si>
  <si>
    <t>DALL'INTERNO</t>
  </si>
  <si>
    <t>DALL'ESTERO</t>
  </si>
  <si>
    <t>TOTALE</t>
  </si>
  <si>
    <t>Maschi</t>
  </si>
  <si>
    <t>Femmine</t>
  </si>
  <si>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</si>
  <si>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</si>
  <si>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</si>
  <si>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</si>
  <si>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</si>
  <si>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</si>
  <si>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</si>
  <si>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</si>
  <si>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</si>
  <si>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</si>
  <si>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</si>
  <si>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</si>
  <si>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</si>
  <si>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</si>
  <si>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</si>
  <si>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</si>
  <si>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</si>
  <si>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</si>
  <si>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</si>
  <si>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</si>
  <si>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</si>
  <si>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</si>
  <si>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</si>
  <si>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</si>
  <si>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</si>
  <si>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</si>
  <si>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</si>
  <si>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</si>
  <si>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</si>
  <si>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</si>
  <si>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</si>
  <si>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</si>
  <si>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</si>
  <si>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</si>
  <si>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</si>
  <si>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</si>
  <si>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</si>
  <si>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</si>
  <si>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</si>
  <si>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</si>
  <si>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</si>
  <si>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</si>
  <si>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</si>
  <si>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</si>
  <si>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</si>
  <si>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</si>
  <si>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</si>
  <si>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</si>
  <si>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</si>
  <si>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</si>
  <si>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</si>
  <si>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</si>
  <si>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</si>
  <si>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</si>
  <si>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</si>
  <si>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</si>
  <si>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</si>
  <si>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</si>
  <si>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</si>
  <si>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</si>
  <si>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</si>
  <si>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</si>
  <si>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</si>
  <si>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</si>
  <si>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</si>
  <si>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r>
      <t xml:space="preserve">Tavola 2.3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</t>
    </r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</si>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</sst>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vertical="center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16" applyNumberFormat="1" applyFont="1" applyAlignment="1">
      <alignment/>
    </xf>
    <xf numFmtId="0" fontId="9" fillId="0" borderId="0" xfId="0" applyFont="1" applyAlignment="1">
      <alignment/>
    </xf>
    <xf numFmtId="49" fontId="10" fillId="0" borderId="0" xfId="16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49" fontId="10" fillId="0" borderId="0" xfId="16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17" applyNumberFormat="1" applyFont="1" applyAlignment="1">
      <alignment horizontal="right"/>
      <protection/>
    </xf>
    <xf numFmtId="3" fontId="8" fillId="0" borderId="0" xfId="0" applyNumberFormat="1" applyFont="1" applyAlignment="1">
      <alignment/>
    </xf>
    <xf numFmtId="41" fontId="8" fillId="0" borderId="0" xfId="16" applyFont="1" applyAlignment="1">
      <alignment/>
    </xf>
    <xf numFmtId="41" fontId="5" fillId="0" borderId="0" xfId="16" applyFont="1" applyAlignment="1">
      <alignment horizontal="centerContinuous"/>
    </xf>
    <xf numFmtId="41" fontId="7" fillId="0" borderId="0" xfId="16" applyFont="1" applyAlignment="1">
      <alignment horizontal="centerContinuous"/>
    </xf>
    <xf numFmtId="41" fontId="8" fillId="0" borderId="1" xfId="16" applyFont="1" applyBorder="1" applyAlignment="1">
      <alignment horizontal="centerContinuous"/>
    </xf>
    <xf numFmtId="41" fontId="8" fillId="0" borderId="1" xfId="16" applyFont="1" applyBorder="1" applyAlignment="1">
      <alignment horizontal="centerContinuous" vertical="center"/>
    </xf>
    <xf numFmtId="41" fontId="8" fillId="0" borderId="1" xfId="16" applyFont="1" applyBorder="1" applyAlignment="1">
      <alignment horizontal="right" vertical="center"/>
    </xf>
    <xf numFmtId="41" fontId="8" fillId="0" borderId="0" xfId="16" applyFont="1" applyBorder="1" applyAlignment="1">
      <alignment horizontal="centerContinuous"/>
    </xf>
    <xf numFmtId="41" fontId="10" fillId="0" borderId="0" xfId="16" applyFont="1" applyAlignment="1">
      <alignment horizontal="right"/>
    </xf>
    <xf numFmtId="41" fontId="10" fillId="0" borderId="0" xfId="16" applyFont="1" applyBorder="1" applyAlignment="1">
      <alignment horizontal="right"/>
    </xf>
    <xf numFmtId="41" fontId="8" fillId="0" borderId="1" xfId="16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vertical="top"/>
    </xf>
    <xf numFmtId="3" fontId="8" fillId="0" borderId="0" xfId="16" applyNumberFormat="1" applyFont="1" applyAlignment="1">
      <alignment horizontal="right"/>
    </xf>
    <xf numFmtId="3" fontId="10" fillId="0" borderId="0" xfId="16" applyNumberFormat="1" applyFont="1" applyAlignment="1">
      <alignment horizontal="right"/>
    </xf>
    <xf numFmtId="3" fontId="8" fillId="0" borderId="0" xfId="16" applyNumberFormat="1" applyFont="1" applyBorder="1" applyAlignment="1">
      <alignment horizontal="right"/>
    </xf>
    <xf numFmtId="3" fontId="10" fillId="0" borderId="0" xfId="16" applyNumberFormat="1" applyFont="1" applyAlignment="1">
      <alignment horizontal="right"/>
    </xf>
    <xf numFmtId="3" fontId="10" fillId="0" borderId="0" xfId="16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16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11</xdr:col>
      <xdr:colOff>495300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23900" y="0"/>
          <a:ext cx="53911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residenza  dall'interno   e   dall'estero,   per   Provincia  e  sesso  -   Anno  1999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57150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
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11</xdr:col>
      <xdr:colOff>495300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49530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 residenza  dall'interno   e   dall'estero,   per  Provincia  e sesso  -  Anno   1999</a:t>
          </a:r>
        </a:p>
      </xdr:txBody>
    </xdr:sp>
    <xdr:clientData/>
  </xdr:twoCellAnchor>
  <xdr:twoCellAnchor>
    <xdr:from>
      <xdr:col>0</xdr:col>
      <xdr:colOff>19050</xdr:colOff>
      <xdr:row>3</xdr:row>
      <xdr:rowOff>66675</xdr:rowOff>
    </xdr:from>
    <xdr:to>
      <xdr:col>0</xdr:col>
      <xdr:colOff>666750</xdr:colOff>
      <xdr:row>4</xdr:row>
      <xdr:rowOff>152400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9050" y="581025"/>
          <a:ext cx="6477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
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90" zoomScaleNormal="90" workbookViewId="0" topLeftCell="A1">
      <selection activeCell="A12" sqref="A12"/>
    </sheetView>
  </sheetViews>
  <sheetFormatPr defaultColWidth="9.33203125" defaultRowHeight="11.25"/>
  <cols>
    <col min="1" max="1" width="21.83203125" style="10" customWidth="1"/>
    <col min="2" max="2" width="8.83203125" style="10" customWidth="1"/>
    <col min="3" max="3" width="9" style="10" customWidth="1"/>
    <col min="4" max="4" width="8.83203125" style="10" customWidth="1"/>
    <col min="5" max="5" width="2.83203125" style="10" customWidth="1"/>
    <col min="6" max="8" width="8.83203125" style="10" customWidth="1"/>
    <col min="9" max="9" width="2.83203125" style="10" customWidth="1"/>
    <col min="10" max="11" width="8.83203125" style="10" customWidth="1"/>
    <col min="12" max="12" width="9" style="10" customWidth="1"/>
    <col min="13" max="16384" width="9.33203125" style="10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12" ht="13.5" customHeight="1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9"/>
    </row>
    <row r="4" spans="1:12" ht="13.5" customHeight="1">
      <c r="A4" s="13"/>
      <c r="B4" s="11" t="s">
        <v>1</v>
      </c>
      <c r="C4" s="11"/>
      <c r="D4" s="11"/>
      <c r="E4" s="14"/>
      <c r="F4" s="11" t="s">
        <v>2</v>
      </c>
      <c r="G4" s="11"/>
      <c r="H4" s="11"/>
      <c r="I4" s="14"/>
      <c r="J4" s="11" t="s">
        <v>3</v>
      </c>
      <c r="K4" s="12"/>
      <c r="L4" s="12"/>
    </row>
    <row r="5" spans="1:12" ht="13.5" customHeight="1">
      <c r="A5" s="15"/>
      <c r="B5" s="16" t="s">
        <v>4</v>
      </c>
      <c r="C5" s="16" t="s">
        <v>5</v>
      </c>
      <c r="D5" s="16" t="s">
        <v>6</v>
      </c>
      <c r="E5" s="16"/>
      <c r="F5" s="16" t="s">
        <v>4</v>
      </c>
      <c r="G5" s="16" t="s">
        <v>5</v>
      </c>
      <c r="H5" s="16" t="s">
        <v>6</v>
      </c>
      <c r="I5" s="16"/>
      <c r="J5" s="16" t="s">
        <v>4</v>
      </c>
      <c r="K5" s="17" t="s">
        <v>5</v>
      </c>
      <c r="L5" s="17" t="s">
        <v>6</v>
      </c>
    </row>
    <row r="6" spans="1:12" ht="19.5" customHeight="1">
      <c r="A6" s="18"/>
      <c r="B6" s="19"/>
      <c r="C6" s="19"/>
      <c r="D6" s="20"/>
      <c r="E6" s="20"/>
      <c r="F6" s="19"/>
      <c r="G6" s="19"/>
      <c r="H6" s="19"/>
      <c r="I6" s="19"/>
      <c r="J6" s="20"/>
      <c r="K6" s="20"/>
      <c r="L6" s="20"/>
    </row>
    <row r="7" spans="1:12" ht="9" customHeight="1">
      <c r="A7" s="21" t="s">
        <v>7</v>
      </c>
      <c r="B7" s="52">
        <v>32417</v>
      </c>
      <c r="C7" s="47">
        <v>31301</v>
      </c>
      <c r="D7" s="52">
        <f aca="true" t="shared" si="0" ref="D7:D38">SUM(B7:C7)</f>
        <v>63718</v>
      </c>
      <c r="E7" s="52"/>
      <c r="F7" s="52">
        <v>3597</v>
      </c>
      <c r="G7" s="52">
        <v>3837</v>
      </c>
      <c r="H7" s="52">
        <f aca="true" t="shared" si="1" ref="H7:H38">SUM(F7:G7)</f>
        <v>7434</v>
      </c>
      <c r="I7" s="52"/>
      <c r="J7" s="52">
        <f>SUM(B7,F7)</f>
        <v>36014</v>
      </c>
      <c r="K7" s="52">
        <f>SUM(C7,G7)</f>
        <v>35138</v>
      </c>
      <c r="L7" s="52">
        <f>SUM(D7,H7)</f>
        <v>71152</v>
      </c>
    </row>
    <row r="8" spans="1:12" ht="9" customHeight="1">
      <c r="A8" s="21" t="s">
        <v>8</v>
      </c>
      <c r="B8" s="52">
        <v>2616</v>
      </c>
      <c r="C8" s="47">
        <v>2497</v>
      </c>
      <c r="D8" s="52">
        <f t="shared" si="0"/>
        <v>5113</v>
      </c>
      <c r="E8" s="52"/>
      <c r="F8" s="52">
        <v>367</v>
      </c>
      <c r="G8" s="52">
        <v>310</v>
      </c>
      <c r="H8" s="52">
        <f t="shared" si="1"/>
        <v>677</v>
      </c>
      <c r="I8" s="52"/>
      <c r="J8" s="52">
        <f aca="true" t="shared" si="2" ref="J8:J70">SUM(B8,F8)</f>
        <v>2983</v>
      </c>
      <c r="K8" s="52">
        <f aca="true" t="shared" si="3" ref="K8:K70">SUM(C8,G8)</f>
        <v>2807</v>
      </c>
      <c r="L8" s="52">
        <f aca="true" t="shared" si="4" ref="L8:L70">SUM(D8,H8)</f>
        <v>5790</v>
      </c>
    </row>
    <row r="9" spans="1:12" s="22" customFormat="1" ht="9" customHeight="1">
      <c r="A9" s="21" t="s">
        <v>9</v>
      </c>
      <c r="B9" s="52">
        <v>3395</v>
      </c>
      <c r="C9" s="53">
        <v>3458</v>
      </c>
      <c r="D9" s="52">
        <f t="shared" si="0"/>
        <v>6853</v>
      </c>
      <c r="E9" s="52"/>
      <c r="F9" s="52">
        <v>281</v>
      </c>
      <c r="G9" s="52">
        <v>306</v>
      </c>
      <c r="H9" s="52">
        <f t="shared" si="1"/>
        <v>587</v>
      </c>
      <c r="I9" s="52"/>
      <c r="J9" s="52">
        <f t="shared" si="2"/>
        <v>3676</v>
      </c>
      <c r="K9" s="52">
        <f t="shared" si="3"/>
        <v>3764</v>
      </c>
      <c r="L9" s="52">
        <f t="shared" si="4"/>
        <v>7440</v>
      </c>
    </row>
    <row r="10" spans="1:12" s="22" customFormat="1" ht="9" customHeight="1">
      <c r="A10" s="21" t="s">
        <v>10</v>
      </c>
      <c r="B10" s="52">
        <v>2191</v>
      </c>
      <c r="C10" s="53">
        <v>2115</v>
      </c>
      <c r="D10" s="52">
        <f t="shared" si="0"/>
        <v>4306</v>
      </c>
      <c r="E10" s="52"/>
      <c r="F10" s="52">
        <v>248</v>
      </c>
      <c r="G10" s="52">
        <v>218</v>
      </c>
      <c r="H10" s="52">
        <f t="shared" si="1"/>
        <v>466</v>
      </c>
      <c r="I10" s="52"/>
      <c r="J10" s="52">
        <f t="shared" si="2"/>
        <v>2439</v>
      </c>
      <c r="K10" s="52">
        <f t="shared" si="3"/>
        <v>2333</v>
      </c>
      <c r="L10" s="52">
        <f t="shared" si="4"/>
        <v>4772</v>
      </c>
    </row>
    <row r="11" spans="1:12" ht="9" customHeight="1">
      <c r="A11" s="21" t="s">
        <v>11</v>
      </c>
      <c r="B11" s="52">
        <v>5401</v>
      </c>
      <c r="C11" s="47">
        <v>5138</v>
      </c>
      <c r="D11" s="52">
        <f t="shared" si="0"/>
        <v>10539</v>
      </c>
      <c r="E11" s="52"/>
      <c r="F11" s="52">
        <v>633</v>
      </c>
      <c r="G11" s="52">
        <v>564</v>
      </c>
      <c r="H11" s="52">
        <f t="shared" si="1"/>
        <v>1197</v>
      </c>
      <c r="I11" s="52"/>
      <c r="J11" s="52">
        <f t="shared" si="2"/>
        <v>6034</v>
      </c>
      <c r="K11" s="52">
        <f t="shared" si="3"/>
        <v>5702</v>
      </c>
      <c r="L11" s="52">
        <f t="shared" si="4"/>
        <v>11736</v>
      </c>
    </row>
    <row r="12" spans="1:12" ht="9" customHeight="1">
      <c r="A12" s="21" t="s">
        <v>12</v>
      </c>
      <c r="B12" s="52">
        <v>7812</v>
      </c>
      <c r="C12" s="47">
        <v>7584</v>
      </c>
      <c r="D12" s="52">
        <f t="shared" si="0"/>
        <v>15396</v>
      </c>
      <c r="E12" s="52"/>
      <c r="F12" s="52">
        <v>1498</v>
      </c>
      <c r="G12" s="52">
        <v>1331</v>
      </c>
      <c r="H12" s="52">
        <f t="shared" si="1"/>
        <v>2829</v>
      </c>
      <c r="I12" s="52"/>
      <c r="J12" s="52">
        <f t="shared" si="2"/>
        <v>9310</v>
      </c>
      <c r="K12" s="52">
        <f t="shared" si="3"/>
        <v>8915</v>
      </c>
      <c r="L12" s="52">
        <f t="shared" si="4"/>
        <v>18225</v>
      </c>
    </row>
    <row r="13" spans="1:12" ht="9" customHeight="1">
      <c r="A13" s="21" t="s">
        <v>13</v>
      </c>
      <c r="B13" s="52">
        <v>3261</v>
      </c>
      <c r="C13" s="47">
        <v>3316</v>
      </c>
      <c r="D13" s="52">
        <f t="shared" si="0"/>
        <v>6577</v>
      </c>
      <c r="E13" s="52"/>
      <c r="F13" s="52">
        <v>516</v>
      </c>
      <c r="G13" s="52">
        <v>465</v>
      </c>
      <c r="H13" s="52">
        <f t="shared" si="1"/>
        <v>981</v>
      </c>
      <c r="I13" s="52"/>
      <c r="J13" s="52">
        <f t="shared" si="2"/>
        <v>3777</v>
      </c>
      <c r="K13" s="52">
        <f t="shared" si="3"/>
        <v>3781</v>
      </c>
      <c r="L13" s="52">
        <f t="shared" si="4"/>
        <v>7558</v>
      </c>
    </row>
    <row r="14" spans="1:12" ht="9" customHeight="1">
      <c r="A14" s="21" t="s">
        <v>14</v>
      </c>
      <c r="B14" s="52">
        <v>6395</v>
      </c>
      <c r="C14" s="47">
        <v>6214</v>
      </c>
      <c r="D14" s="52">
        <f t="shared" si="0"/>
        <v>12609</v>
      </c>
      <c r="E14" s="52"/>
      <c r="F14" s="52">
        <v>773</v>
      </c>
      <c r="G14" s="52">
        <v>791</v>
      </c>
      <c r="H14" s="52">
        <f t="shared" si="1"/>
        <v>1564</v>
      </c>
      <c r="I14" s="52"/>
      <c r="J14" s="52">
        <f t="shared" si="2"/>
        <v>7168</v>
      </c>
      <c r="K14" s="52">
        <f t="shared" si="3"/>
        <v>7005</v>
      </c>
      <c r="L14" s="52">
        <f t="shared" si="4"/>
        <v>14173</v>
      </c>
    </row>
    <row r="15" spans="1:12" ht="9" customHeight="1">
      <c r="A15" s="23" t="s">
        <v>15</v>
      </c>
      <c r="B15" s="24">
        <f>SUM(B7:B14)</f>
        <v>63488</v>
      </c>
      <c r="C15" s="24">
        <f>SUM(C7:C14)</f>
        <v>61623</v>
      </c>
      <c r="D15" s="24">
        <f t="shared" si="0"/>
        <v>125111</v>
      </c>
      <c r="E15" s="24"/>
      <c r="F15" s="24">
        <f>SUM(F7:F14)</f>
        <v>7913</v>
      </c>
      <c r="G15" s="24">
        <f>SUM(G7:G14)</f>
        <v>7822</v>
      </c>
      <c r="H15" s="24">
        <f t="shared" si="1"/>
        <v>15735</v>
      </c>
      <c r="I15" s="24"/>
      <c r="J15" s="24">
        <f t="shared" si="2"/>
        <v>71401</v>
      </c>
      <c r="K15" s="24">
        <f t="shared" si="3"/>
        <v>69445</v>
      </c>
      <c r="L15" s="24">
        <f t="shared" si="4"/>
        <v>140846</v>
      </c>
    </row>
    <row r="16" spans="1:12" ht="9" customHeight="1">
      <c r="A16" s="23" t="s">
        <v>16</v>
      </c>
      <c r="B16" s="24">
        <v>2277</v>
      </c>
      <c r="C16" s="24">
        <v>2121</v>
      </c>
      <c r="D16" s="24">
        <f t="shared" si="0"/>
        <v>4398</v>
      </c>
      <c r="E16" s="24"/>
      <c r="F16" s="24">
        <v>137</v>
      </c>
      <c r="G16" s="33">
        <v>191</v>
      </c>
      <c r="H16" s="24">
        <f t="shared" si="1"/>
        <v>328</v>
      </c>
      <c r="I16" s="24"/>
      <c r="J16" s="24">
        <f t="shared" si="2"/>
        <v>2414</v>
      </c>
      <c r="K16" s="24">
        <f t="shared" si="3"/>
        <v>2312</v>
      </c>
      <c r="L16" s="24">
        <f t="shared" si="4"/>
        <v>4726</v>
      </c>
    </row>
    <row r="17" spans="1:12" ht="9" customHeight="1">
      <c r="A17" s="21" t="s">
        <v>17</v>
      </c>
      <c r="B17" s="52">
        <v>12900</v>
      </c>
      <c r="C17" s="47">
        <v>12500</v>
      </c>
      <c r="D17" s="52">
        <f t="shared" si="0"/>
        <v>25400</v>
      </c>
      <c r="E17" s="52"/>
      <c r="F17" s="52">
        <v>1479</v>
      </c>
      <c r="G17" s="52">
        <v>1480</v>
      </c>
      <c r="H17" s="52">
        <f t="shared" si="1"/>
        <v>2959</v>
      </c>
      <c r="I17" s="52"/>
      <c r="J17" s="52">
        <f t="shared" si="2"/>
        <v>14379</v>
      </c>
      <c r="K17" s="52">
        <f t="shared" si="3"/>
        <v>13980</v>
      </c>
      <c r="L17" s="52">
        <f t="shared" si="4"/>
        <v>28359</v>
      </c>
    </row>
    <row r="18" spans="1:12" ht="9" customHeight="1">
      <c r="A18" s="21" t="s">
        <v>18</v>
      </c>
      <c r="B18" s="52">
        <v>8738</v>
      </c>
      <c r="C18" s="47">
        <v>8387</v>
      </c>
      <c r="D18" s="52">
        <f t="shared" si="0"/>
        <v>17125</v>
      </c>
      <c r="E18" s="52"/>
      <c r="F18" s="52">
        <v>716</v>
      </c>
      <c r="G18" s="52">
        <v>908</v>
      </c>
      <c r="H18" s="52">
        <f t="shared" si="1"/>
        <v>1624</v>
      </c>
      <c r="I18" s="52"/>
      <c r="J18" s="52">
        <f t="shared" si="2"/>
        <v>9454</v>
      </c>
      <c r="K18" s="52">
        <f t="shared" si="3"/>
        <v>9295</v>
      </c>
      <c r="L18" s="52">
        <f t="shared" si="4"/>
        <v>18749</v>
      </c>
    </row>
    <row r="19" spans="1:12" ht="9" customHeight="1">
      <c r="A19" s="21" t="s">
        <v>19</v>
      </c>
      <c r="B19" s="52">
        <v>4838</v>
      </c>
      <c r="C19" s="47">
        <v>4596</v>
      </c>
      <c r="D19" s="52">
        <f t="shared" si="0"/>
        <v>9434</v>
      </c>
      <c r="E19" s="52"/>
      <c r="F19" s="52">
        <v>549</v>
      </c>
      <c r="G19" s="52">
        <v>547</v>
      </c>
      <c r="H19" s="52">
        <f t="shared" si="1"/>
        <v>1096</v>
      </c>
      <c r="I19" s="52"/>
      <c r="J19" s="52">
        <f t="shared" si="2"/>
        <v>5387</v>
      </c>
      <c r="K19" s="52">
        <f t="shared" si="3"/>
        <v>5143</v>
      </c>
      <c r="L19" s="52">
        <f t="shared" si="4"/>
        <v>10530</v>
      </c>
    </row>
    <row r="20" spans="1:12" ht="9" customHeight="1">
      <c r="A20" s="21" t="s">
        <v>20</v>
      </c>
      <c r="B20" s="52">
        <v>1653</v>
      </c>
      <c r="C20" s="47">
        <v>1618</v>
      </c>
      <c r="D20" s="52">
        <f t="shared" si="0"/>
        <v>3271</v>
      </c>
      <c r="E20" s="52"/>
      <c r="F20" s="52">
        <v>233</v>
      </c>
      <c r="G20" s="52">
        <v>195</v>
      </c>
      <c r="H20" s="52">
        <f t="shared" si="1"/>
        <v>428</v>
      </c>
      <c r="I20" s="52"/>
      <c r="J20" s="52">
        <f t="shared" si="2"/>
        <v>1886</v>
      </c>
      <c r="K20" s="52">
        <f t="shared" si="3"/>
        <v>1813</v>
      </c>
      <c r="L20" s="52">
        <f t="shared" si="4"/>
        <v>3699</v>
      </c>
    </row>
    <row r="21" spans="1:12" ht="9" customHeight="1">
      <c r="A21" s="21" t="s">
        <v>21</v>
      </c>
      <c r="B21" s="52">
        <v>52724</v>
      </c>
      <c r="C21" s="47">
        <v>50224</v>
      </c>
      <c r="D21" s="52">
        <f t="shared" si="0"/>
        <v>102948</v>
      </c>
      <c r="E21" s="52"/>
      <c r="F21" s="52">
        <v>7969</v>
      </c>
      <c r="G21" s="52">
        <v>7511</v>
      </c>
      <c r="H21" s="52">
        <f t="shared" si="1"/>
        <v>15480</v>
      </c>
      <c r="I21" s="52"/>
      <c r="J21" s="52">
        <f t="shared" si="2"/>
        <v>60693</v>
      </c>
      <c r="K21" s="52">
        <f t="shared" si="3"/>
        <v>57735</v>
      </c>
      <c r="L21" s="52">
        <f t="shared" si="4"/>
        <v>118428</v>
      </c>
    </row>
    <row r="22" spans="1:12" ht="9" customHeight="1">
      <c r="A22" s="21" t="s">
        <v>22</v>
      </c>
      <c r="B22" s="52">
        <v>15106</v>
      </c>
      <c r="C22" s="47">
        <v>13884</v>
      </c>
      <c r="D22" s="52">
        <f t="shared" si="0"/>
        <v>28990</v>
      </c>
      <c r="E22" s="52"/>
      <c r="F22" s="52">
        <v>2239</v>
      </c>
      <c r="G22" s="52">
        <v>1890</v>
      </c>
      <c r="H22" s="52">
        <f t="shared" si="1"/>
        <v>4129</v>
      </c>
      <c r="I22" s="52"/>
      <c r="J22" s="52">
        <f t="shared" si="2"/>
        <v>17345</v>
      </c>
      <c r="K22" s="52">
        <f t="shared" si="3"/>
        <v>15774</v>
      </c>
      <c r="L22" s="52">
        <f t="shared" si="4"/>
        <v>33119</v>
      </c>
    </row>
    <row r="23" spans="1:12" ht="9" customHeight="1">
      <c r="A23" s="21" t="s">
        <v>23</v>
      </c>
      <c r="B23" s="52">
        <v>15733</v>
      </c>
      <c r="C23" s="47">
        <v>14318</v>
      </c>
      <c r="D23" s="52">
        <f t="shared" si="0"/>
        <v>30051</v>
      </c>
      <c r="E23" s="52"/>
      <c r="F23" s="52">
        <v>3533</v>
      </c>
      <c r="G23" s="52">
        <v>2836</v>
      </c>
      <c r="H23" s="52">
        <f t="shared" si="1"/>
        <v>6369</v>
      </c>
      <c r="I23" s="52"/>
      <c r="J23" s="52">
        <f t="shared" si="2"/>
        <v>19266</v>
      </c>
      <c r="K23" s="52">
        <f t="shared" si="3"/>
        <v>17154</v>
      </c>
      <c r="L23" s="52">
        <f t="shared" si="4"/>
        <v>36420</v>
      </c>
    </row>
    <row r="24" spans="1:12" ht="9" customHeight="1">
      <c r="A24" s="21" t="s">
        <v>24</v>
      </c>
      <c r="B24" s="52">
        <v>7977</v>
      </c>
      <c r="C24" s="47">
        <v>7820</v>
      </c>
      <c r="D24" s="52">
        <f t="shared" si="0"/>
        <v>15797</v>
      </c>
      <c r="E24" s="52"/>
      <c r="F24" s="52">
        <v>839</v>
      </c>
      <c r="G24" s="52">
        <v>754</v>
      </c>
      <c r="H24" s="52">
        <f t="shared" si="1"/>
        <v>1593</v>
      </c>
      <c r="I24" s="52"/>
      <c r="J24" s="52">
        <f t="shared" si="2"/>
        <v>8816</v>
      </c>
      <c r="K24" s="52">
        <f t="shared" si="3"/>
        <v>8574</v>
      </c>
      <c r="L24" s="52">
        <f t="shared" si="4"/>
        <v>17390</v>
      </c>
    </row>
    <row r="25" spans="1:12" ht="9" customHeight="1">
      <c r="A25" s="21" t="s">
        <v>25</v>
      </c>
      <c r="B25" s="52">
        <v>3133</v>
      </c>
      <c r="C25" s="47">
        <v>2811</v>
      </c>
      <c r="D25" s="52">
        <f t="shared" si="0"/>
        <v>5944</v>
      </c>
      <c r="E25" s="52"/>
      <c r="F25" s="52">
        <v>309</v>
      </c>
      <c r="G25" s="52">
        <v>342</v>
      </c>
      <c r="H25" s="52">
        <f t="shared" si="1"/>
        <v>651</v>
      </c>
      <c r="I25" s="52"/>
      <c r="J25" s="52">
        <f t="shared" si="2"/>
        <v>3442</v>
      </c>
      <c r="K25" s="52">
        <f t="shared" si="3"/>
        <v>3153</v>
      </c>
      <c r="L25" s="52">
        <f t="shared" si="4"/>
        <v>6595</v>
      </c>
    </row>
    <row r="26" spans="1:12" ht="9" customHeight="1">
      <c r="A26" s="21" t="s">
        <v>26</v>
      </c>
      <c r="B26" s="52">
        <v>4527</v>
      </c>
      <c r="C26" s="47">
        <v>4105</v>
      </c>
      <c r="D26" s="52">
        <f t="shared" si="0"/>
        <v>8632</v>
      </c>
      <c r="E26" s="52"/>
      <c r="F26" s="52">
        <v>725</v>
      </c>
      <c r="G26" s="52">
        <v>689</v>
      </c>
      <c r="H26" s="52">
        <f t="shared" si="1"/>
        <v>1414</v>
      </c>
      <c r="I26" s="52"/>
      <c r="J26" s="52">
        <f t="shared" si="2"/>
        <v>5252</v>
      </c>
      <c r="K26" s="52">
        <f t="shared" si="3"/>
        <v>4794</v>
      </c>
      <c r="L26" s="52">
        <f t="shared" si="4"/>
        <v>10046</v>
      </c>
    </row>
    <row r="27" spans="1:12" s="25" customFormat="1" ht="9" customHeight="1">
      <c r="A27" s="21" t="s">
        <v>27</v>
      </c>
      <c r="B27" s="52">
        <v>5366</v>
      </c>
      <c r="C27" s="47">
        <v>5022</v>
      </c>
      <c r="D27" s="52">
        <f t="shared" si="0"/>
        <v>10388</v>
      </c>
      <c r="E27" s="52"/>
      <c r="F27" s="52">
        <v>1127</v>
      </c>
      <c r="G27" s="52">
        <v>906</v>
      </c>
      <c r="H27" s="52">
        <f t="shared" si="1"/>
        <v>2033</v>
      </c>
      <c r="I27" s="52"/>
      <c r="J27" s="52">
        <f t="shared" si="2"/>
        <v>6493</v>
      </c>
      <c r="K27" s="52">
        <f t="shared" si="3"/>
        <v>5928</v>
      </c>
      <c r="L27" s="52">
        <f t="shared" si="4"/>
        <v>12421</v>
      </c>
    </row>
    <row r="28" spans="1:12" ht="9" customHeight="1">
      <c r="A28" s="23" t="s">
        <v>28</v>
      </c>
      <c r="B28" s="24">
        <f>SUM(B17:B27)</f>
        <v>132695</v>
      </c>
      <c r="C28" s="50">
        <f>SUM(C17:C27)</f>
        <v>125285</v>
      </c>
      <c r="D28" s="24">
        <f t="shared" si="0"/>
        <v>257980</v>
      </c>
      <c r="E28" s="24"/>
      <c r="F28" s="24">
        <f>SUM(F17:F27)</f>
        <v>19718</v>
      </c>
      <c r="G28" s="24">
        <f>SUM(G17:G27)</f>
        <v>18058</v>
      </c>
      <c r="H28" s="24">
        <f t="shared" si="1"/>
        <v>37776</v>
      </c>
      <c r="I28" s="24"/>
      <c r="J28" s="24">
        <f t="shared" si="2"/>
        <v>152413</v>
      </c>
      <c r="K28" s="24">
        <f t="shared" si="3"/>
        <v>143343</v>
      </c>
      <c r="L28" s="24">
        <f t="shared" si="4"/>
        <v>295756</v>
      </c>
    </row>
    <row r="29" spans="1:12" ht="9" customHeight="1">
      <c r="A29" s="21" t="s">
        <v>29</v>
      </c>
      <c r="B29" s="52">
        <v>4163</v>
      </c>
      <c r="C29" s="47">
        <v>4212</v>
      </c>
      <c r="D29" s="52">
        <f t="shared" si="0"/>
        <v>8375</v>
      </c>
      <c r="E29" s="52"/>
      <c r="F29" s="52">
        <v>1011</v>
      </c>
      <c r="G29" s="52">
        <v>858</v>
      </c>
      <c r="H29" s="52">
        <f t="shared" si="1"/>
        <v>1869</v>
      </c>
      <c r="I29" s="52"/>
      <c r="J29" s="52">
        <f t="shared" si="2"/>
        <v>5174</v>
      </c>
      <c r="K29" s="52">
        <f t="shared" si="3"/>
        <v>5070</v>
      </c>
      <c r="L29" s="52">
        <f t="shared" si="4"/>
        <v>10244</v>
      </c>
    </row>
    <row r="30" spans="1:12" ht="9" customHeight="1">
      <c r="A30" s="21" t="s">
        <v>30</v>
      </c>
      <c r="B30" s="52">
        <v>5739</v>
      </c>
      <c r="C30" s="47">
        <v>5546</v>
      </c>
      <c r="D30" s="52">
        <f t="shared" si="0"/>
        <v>11285</v>
      </c>
      <c r="E30" s="52"/>
      <c r="F30" s="52">
        <v>1020</v>
      </c>
      <c r="G30" s="52">
        <v>1222</v>
      </c>
      <c r="H30" s="52">
        <f t="shared" si="1"/>
        <v>2242</v>
      </c>
      <c r="I30" s="52"/>
      <c r="J30" s="52">
        <f t="shared" si="2"/>
        <v>6759</v>
      </c>
      <c r="K30" s="52">
        <f t="shared" si="3"/>
        <v>6768</v>
      </c>
      <c r="L30" s="52">
        <f t="shared" si="4"/>
        <v>13527</v>
      </c>
    </row>
    <row r="31" spans="1:12" s="26" customFormat="1" ht="9" customHeight="1">
      <c r="A31" s="23" t="s">
        <v>31</v>
      </c>
      <c r="B31" s="24">
        <f>SUM(B29:B30)</f>
        <v>9902</v>
      </c>
      <c r="C31" s="24">
        <f>SUM(C29:C30)</f>
        <v>9758</v>
      </c>
      <c r="D31" s="24">
        <f t="shared" si="0"/>
        <v>19660</v>
      </c>
      <c r="E31" s="24"/>
      <c r="F31" s="24">
        <f>SUM(F29:F30)</f>
        <v>2031</v>
      </c>
      <c r="G31" s="24">
        <f>SUM(G29:G30)</f>
        <v>2080</v>
      </c>
      <c r="H31" s="24">
        <f t="shared" si="1"/>
        <v>4111</v>
      </c>
      <c r="I31" s="24"/>
      <c r="J31" s="24">
        <f t="shared" si="2"/>
        <v>11933</v>
      </c>
      <c r="K31" s="24">
        <f t="shared" si="3"/>
        <v>11838</v>
      </c>
      <c r="L31" s="24">
        <f t="shared" si="4"/>
        <v>23771</v>
      </c>
    </row>
    <row r="32" spans="1:12" s="26" customFormat="1" ht="9" customHeight="1">
      <c r="A32" s="21" t="s">
        <v>32</v>
      </c>
      <c r="B32" s="52">
        <v>10534</v>
      </c>
      <c r="C32" s="47">
        <v>10274</v>
      </c>
      <c r="D32" s="52">
        <f t="shared" si="0"/>
        <v>20808</v>
      </c>
      <c r="E32" s="52"/>
      <c r="F32" s="52">
        <v>2132</v>
      </c>
      <c r="G32" s="52">
        <v>2140</v>
      </c>
      <c r="H32" s="52">
        <f t="shared" si="1"/>
        <v>4272</v>
      </c>
      <c r="I32" s="52"/>
      <c r="J32" s="52">
        <f t="shared" si="2"/>
        <v>12666</v>
      </c>
      <c r="K32" s="52">
        <f t="shared" si="3"/>
        <v>12414</v>
      </c>
      <c r="L32" s="52">
        <f t="shared" si="4"/>
        <v>25080</v>
      </c>
    </row>
    <row r="33" spans="1:12" ht="9" customHeight="1">
      <c r="A33" s="21" t="s">
        <v>33</v>
      </c>
      <c r="B33" s="52">
        <v>11366</v>
      </c>
      <c r="C33" s="47">
        <v>10625</v>
      </c>
      <c r="D33" s="52">
        <f t="shared" si="0"/>
        <v>21991</v>
      </c>
      <c r="E33" s="52"/>
      <c r="F33" s="52">
        <v>2410</v>
      </c>
      <c r="G33" s="52">
        <v>2296</v>
      </c>
      <c r="H33" s="52">
        <f t="shared" si="1"/>
        <v>4706</v>
      </c>
      <c r="I33" s="52"/>
      <c r="J33" s="52">
        <f t="shared" si="2"/>
        <v>13776</v>
      </c>
      <c r="K33" s="52">
        <f t="shared" si="3"/>
        <v>12921</v>
      </c>
      <c r="L33" s="52">
        <f t="shared" si="4"/>
        <v>26697</v>
      </c>
    </row>
    <row r="34" spans="1:12" ht="9" customHeight="1">
      <c r="A34" s="21" t="s">
        <v>34</v>
      </c>
      <c r="B34" s="52">
        <v>2190</v>
      </c>
      <c r="C34" s="47">
        <v>2230</v>
      </c>
      <c r="D34" s="52">
        <f t="shared" si="0"/>
        <v>4420</v>
      </c>
      <c r="E34" s="52"/>
      <c r="F34" s="52">
        <v>420</v>
      </c>
      <c r="G34" s="52">
        <v>418</v>
      </c>
      <c r="H34" s="52">
        <f t="shared" si="1"/>
        <v>838</v>
      </c>
      <c r="I34" s="52"/>
      <c r="J34" s="52">
        <f t="shared" si="2"/>
        <v>2610</v>
      </c>
      <c r="K34" s="52">
        <f t="shared" si="3"/>
        <v>2648</v>
      </c>
      <c r="L34" s="52">
        <f t="shared" si="4"/>
        <v>5258</v>
      </c>
    </row>
    <row r="35" spans="1:12" ht="9" customHeight="1">
      <c r="A35" s="27" t="s">
        <v>35</v>
      </c>
      <c r="B35" s="52">
        <v>11523</v>
      </c>
      <c r="C35" s="47">
        <v>11066</v>
      </c>
      <c r="D35" s="52">
        <f t="shared" si="0"/>
        <v>22589</v>
      </c>
      <c r="E35" s="52"/>
      <c r="F35" s="52">
        <v>2635</v>
      </c>
      <c r="G35" s="52">
        <v>2354</v>
      </c>
      <c r="H35" s="52">
        <f t="shared" si="1"/>
        <v>4989</v>
      </c>
      <c r="I35" s="52"/>
      <c r="J35" s="52">
        <f t="shared" si="2"/>
        <v>14158</v>
      </c>
      <c r="K35" s="52">
        <f t="shared" si="3"/>
        <v>13420</v>
      </c>
      <c r="L35" s="52">
        <f t="shared" si="4"/>
        <v>27578</v>
      </c>
    </row>
    <row r="36" spans="1:12" ht="9" customHeight="1">
      <c r="A36" s="27" t="s">
        <v>36</v>
      </c>
      <c r="B36" s="52">
        <v>7665</v>
      </c>
      <c r="C36" s="47">
        <v>7469</v>
      </c>
      <c r="D36" s="52">
        <f t="shared" si="0"/>
        <v>15134</v>
      </c>
      <c r="E36" s="52"/>
      <c r="F36" s="52">
        <v>1067</v>
      </c>
      <c r="G36" s="52">
        <v>936</v>
      </c>
      <c r="H36" s="52">
        <f t="shared" si="1"/>
        <v>2003</v>
      </c>
      <c r="I36" s="52"/>
      <c r="J36" s="52">
        <f t="shared" si="2"/>
        <v>8732</v>
      </c>
      <c r="K36" s="52">
        <f t="shared" si="3"/>
        <v>8405</v>
      </c>
      <c r="L36" s="52">
        <f t="shared" si="4"/>
        <v>17137</v>
      </c>
    </row>
    <row r="37" spans="1:12" ht="9" customHeight="1">
      <c r="A37" s="27" t="s">
        <v>37</v>
      </c>
      <c r="B37" s="52">
        <v>10638</v>
      </c>
      <c r="C37" s="47">
        <v>10993</v>
      </c>
      <c r="D37" s="52">
        <f t="shared" si="0"/>
        <v>21631</v>
      </c>
      <c r="E37" s="52"/>
      <c r="F37" s="52">
        <v>1153</v>
      </c>
      <c r="G37" s="52">
        <v>1119</v>
      </c>
      <c r="H37" s="52">
        <f t="shared" si="1"/>
        <v>2272</v>
      </c>
      <c r="I37" s="52"/>
      <c r="J37" s="52">
        <f t="shared" si="2"/>
        <v>11791</v>
      </c>
      <c r="K37" s="52">
        <f t="shared" si="3"/>
        <v>12112</v>
      </c>
      <c r="L37" s="52">
        <f t="shared" si="4"/>
        <v>23903</v>
      </c>
    </row>
    <row r="38" spans="1:12" s="22" customFormat="1" ht="9" customHeight="1">
      <c r="A38" s="21" t="s">
        <v>38</v>
      </c>
      <c r="B38" s="52">
        <v>2369</v>
      </c>
      <c r="C38" s="47">
        <v>2354</v>
      </c>
      <c r="D38" s="52">
        <f t="shared" si="0"/>
        <v>4723</v>
      </c>
      <c r="E38" s="52"/>
      <c r="F38" s="52">
        <v>337</v>
      </c>
      <c r="G38" s="52">
        <v>282</v>
      </c>
      <c r="H38" s="52">
        <f t="shared" si="1"/>
        <v>619</v>
      </c>
      <c r="I38" s="52"/>
      <c r="J38" s="52">
        <f t="shared" si="2"/>
        <v>2706</v>
      </c>
      <c r="K38" s="52">
        <f t="shared" si="3"/>
        <v>2636</v>
      </c>
      <c r="L38" s="52">
        <f t="shared" si="4"/>
        <v>5342</v>
      </c>
    </row>
    <row r="39" spans="1:12" s="22" customFormat="1" ht="9" customHeight="1">
      <c r="A39" s="23" t="s">
        <v>39</v>
      </c>
      <c r="B39" s="24">
        <f>SUM(B32:B38)</f>
        <v>56285</v>
      </c>
      <c r="C39" s="24">
        <f>SUM(C32:C38)</f>
        <v>55011</v>
      </c>
      <c r="D39" s="24">
        <f aca="true" t="shared" si="5" ref="D39:D70">SUM(B39:C39)</f>
        <v>111296</v>
      </c>
      <c r="E39" s="24"/>
      <c r="F39" s="24">
        <f>SUM(F32:F38)</f>
        <v>10154</v>
      </c>
      <c r="G39" s="24">
        <f>SUM(G32:G38)</f>
        <v>9545</v>
      </c>
      <c r="H39" s="24">
        <f aca="true" t="shared" si="6" ref="H39:H70">SUM(F39:G39)</f>
        <v>19699</v>
      </c>
      <c r="I39" s="24"/>
      <c r="J39" s="24">
        <f t="shared" si="2"/>
        <v>66439</v>
      </c>
      <c r="K39" s="24">
        <f t="shared" si="3"/>
        <v>64556</v>
      </c>
      <c r="L39" s="24">
        <f t="shared" si="4"/>
        <v>130995</v>
      </c>
    </row>
    <row r="40" spans="1:12" ht="9" customHeight="1">
      <c r="A40" s="21" t="s">
        <v>40</v>
      </c>
      <c r="B40" s="52">
        <v>4071</v>
      </c>
      <c r="C40" s="47">
        <v>3771</v>
      </c>
      <c r="D40" s="52">
        <f t="shared" si="5"/>
        <v>7842</v>
      </c>
      <c r="E40" s="52"/>
      <c r="F40" s="52">
        <v>636</v>
      </c>
      <c r="G40" s="52">
        <v>705</v>
      </c>
      <c r="H40" s="52">
        <f t="shared" si="6"/>
        <v>1341</v>
      </c>
      <c r="I40" s="52"/>
      <c r="J40" s="52">
        <f t="shared" si="2"/>
        <v>4707</v>
      </c>
      <c r="K40" s="52">
        <f t="shared" si="3"/>
        <v>4476</v>
      </c>
      <c r="L40" s="52">
        <f t="shared" si="4"/>
        <v>9183</v>
      </c>
    </row>
    <row r="41" spans="1:12" ht="9" customHeight="1">
      <c r="A41" s="21" t="s">
        <v>41</v>
      </c>
      <c r="B41" s="52">
        <v>6467</v>
      </c>
      <c r="C41" s="47">
        <v>6387</v>
      </c>
      <c r="D41" s="52">
        <f t="shared" si="5"/>
        <v>12854</v>
      </c>
      <c r="E41" s="52"/>
      <c r="F41" s="52">
        <v>953</v>
      </c>
      <c r="G41" s="52">
        <v>946</v>
      </c>
      <c r="H41" s="52">
        <f t="shared" si="6"/>
        <v>1899</v>
      </c>
      <c r="I41" s="52"/>
      <c r="J41" s="52">
        <f t="shared" si="2"/>
        <v>7420</v>
      </c>
      <c r="K41" s="52">
        <f t="shared" si="3"/>
        <v>7333</v>
      </c>
      <c r="L41" s="52">
        <f t="shared" si="4"/>
        <v>14753</v>
      </c>
    </row>
    <row r="42" spans="1:12" ht="9" customHeight="1">
      <c r="A42" s="21" t="s">
        <v>42</v>
      </c>
      <c r="B42" s="52">
        <v>2142</v>
      </c>
      <c r="C42" s="47">
        <v>1827</v>
      </c>
      <c r="D42" s="52">
        <f t="shared" si="5"/>
        <v>3969</v>
      </c>
      <c r="E42" s="52"/>
      <c r="F42" s="52">
        <v>284</v>
      </c>
      <c r="G42" s="52">
        <v>271</v>
      </c>
      <c r="H42" s="52">
        <f t="shared" si="6"/>
        <v>555</v>
      </c>
      <c r="I42" s="52"/>
      <c r="J42" s="52">
        <f t="shared" si="2"/>
        <v>2426</v>
      </c>
      <c r="K42" s="52">
        <f t="shared" si="3"/>
        <v>2098</v>
      </c>
      <c r="L42" s="52">
        <f t="shared" si="4"/>
        <v>4524</v>
      </c>
    </row>
    <row r="43" spans="1:12" ht="9" customHeight="1">
      <c r="A43" s="21" t="s">
        <v>43</v>
      </c>
      <c r="B43" s="52">
        <v>1795</v>
      </c>
      <c r="C43" s="47">
        <v>1493</v>
      </c>
      <c r="D43" s="52">
        <f t="shared" si="5"/>
        <v>3288</v>
      </c>
      <c r="E43" s="52"/>
      <c r="F43" s="52">
        <v>494</v>
      </c>
      <c r="G43" s="52">
        <v>522</v>
      </c>
      <c r="H43" s="52">
        <f t="shared" si="6"/>
        <v>1016</v>
      </c>
      <c r="I43" s="52"/>
      <c r="J43" s="52">
        <f t="shared" si="2"/>
        <v>2289</v>
      </c>
      <c r="K43" s="52">
        <f t="shared" si="3"/>
        <v>2015</v>
      </c>
      <c r="L43" s="52">
        <f t="shared" si="4"/>
        <v>4304</v>
      </c>
    </row>
    <row r="44" spans="1:12" ht="9" customHeight="1">
      <c r="A44" s="23" t="s">
        <v>44</v>
      </c>
      <c r="B44" s="24">
        <f>SUM(B40:B43)</f>
        <v>14475</v>
      </c>
      <c r="C44" s="24">
        <f>SUM(C40:C43)</f>
        <v>13478</v>
      </c>
      <c r="D44" s="24">
        <f t="shared" si="5"/>
        <v>27953</v>
      </c>
      <c r="E44" s="24"/>
      <c r="F44" s="24">
        <f>SUM(F40:F43)</f>
        <v>2367</v>
      </c>
      <c r="G44" s="24">
        <f>SUM(G40:G43)</f>
        <v>2444</v>
      </c>
      <c r="H44" s="24">
        <f t="shared" si="6"/>
        <v>4811</v>
      </c>
      <c r="I44" s="24"/>
      <c r="J44" s="24">
        <f t="shared" si="2"/>
        <v>16842</v>
      </c>
      <c r="K44" s="24">
        <f t="shared" si="3"/>
        <v>15922</v>
      </c>
      <c r="L44" s="24">
        <f t="shared" si="4"/>
        <v>32764</v>
      </c>
    </row>
    <row r="45" spans="1:12" ht="9" customHeight="1">
      <c r="A45" s="21" t="s">
        <v>45</v>
      </c>
      <c r="B45" s="52">
        <v>2866</v>
      </c>
      <c r="C45" s="47">
        <v>2961</v>
      </c>
      <c r="D45" s="52">
        <f t="shared" si="5"/>
        <v>5827</v>
      </c>
      <c r="E45" s="52"/>
      <c r="F45" s="52">
        <v>544</v>
      </c>
      <c r="G45" s="52">
        <v>459</v>
      </c>
      <c r="H45" s="52">
        <f t="shared" si="6"/>
        <v>1003</v>
      </c>
      <c r="I45" s="52"/>
      <c r="J45" s="52">
        <f t="shared" si="2"/>
        <v>3410</v>
      </c>
      <c r="K45" s="52">
        <f t="shared" si="3"/>
        <v>3420</v>
      </c>
      <c r="L45" s="52">
        <f t="shared" si="4"/>
        <v>6830</v>
      </c>
    </row>
    <row r="46" spans="1:12" ht="9" customHeight="1">
      <c r="A46" s="21" t="s">
        <v>46</v>
      </c>
      <c r="B46" s="52">
        <v>4213</v>
      </c>
      <c r="C46" s="47">
        <v>4525</v>
      </c>
      <c r="D46" s="52">
        <f t="shared" si="5"/>
        <v>8738</v>
      </c>
      <c r="E46" s="52"/>
      <c r="F46" s="52">
        <v>486</v>
      </c>
      <c r="G46" s="52">
        <v>453</v>
      </c>
      <c r="H46" s="52">
        <f t="shared" si="6"/>
        <v>939</v>
      </c>
      <c r="I46" s="52"/>
      <c r="J46" s="52">
        <f t="shared" si="2"/>
        <v>4699</v>
      </c>
      <c r="K46" s="52">
        <f t="shared" si="3"/>
        <v>4978</v>
      </c>
      <c r="L46" s="52">
        <f t="shared" si="4"/>
        <v>9677</v>
      </c>
    </row>
    <row r="47" spans="1:12" ht="9" customHeight="1">
      <c r="A47" s="21" t="s">
        <v>47</v>
      </c>
      <c r="B47" s="52">
        <v>7470</v>
      </c>
      <c r="C47" s="47">
        <v>7519</v>
      </c>
      <c r="D47" s="52">
        <f t="shared" si="5"/>
        <v>14989</v>
      </c>
      <c r="E47" s="52"/>
      <c r="F47" s="52">
        <v>1877</v>
      </c>
      <c r="G47" s="52">
        <v>1916</v>
      </c>
      <c r="H47" s="52">
        <f t="shared" si="6"/>
        <v>3793</v>
      </c>
      <c r="I47" s="52"/>
      <c r="J47" s="52">
        <f t="shared" si="2"/>
        <v>9347</v>
      </c>
      <c r="K47" s="52">
        <f t="shared" si="3"/>
        <v>9435</v>
      </c>
      <c r="L47" s="52">
        <f t="shared" si="4"/>
        <v>18782</v>
      </c>
    </row>
    <row r="48" spans="1:12" ht="9" customHeight="1">
      <c r="A48" s="21" t="s">
        <v>48</v>
      </c>
      <c r="B48" s="52">
        <v>3095</v>
      </c>
      <c r="C48" s="47">
        <v>2955</v>
      </c>
      <c r="D48" s="52">
        <f t="shared" si="5"/>
        <v>6050</v>
      </c>
      <c r="E48" s="52"/>
      <c r="F48" s="52">
        <v>342</v>
      </c>
      <c r="G48" s="52">
        <v>399</v>
      </c>
      <c r="H48" s="52">
        <f t="shared" si="6"/>
        <v>741</v>
      </c>
      <c r="I48" s="52"/>
      <c r="J48" s="52">
        <f t="shared" si="2"/>
        <v>3437</v>
      </c>
      <c r="K48" s="52">
        <f t="shared" si="3"/>
        <v>3354</v>
      </c>
      <c r="L48" s="52">
        <f t="shared" si="4"/>
        <v>6791</v>
      </c>
    </row>
    <row r="49" spans="1:12" ht="9" customHeight="1">
      <c r="A49" s="23" t="s">
        <v>49</v>
      </c>
      <c r="B49" s="24">
        <f>SUM(B45:B48)</f>
        <v>17644</v>
      </c>
      <c r="C49" s="24">
        <f>SUM(C45:C48)</f>
        <v>17960</v>
      </c>
      <c r="D49" s="24">
        <f t="shared" si="5"/>
        <v>35604</v>
      </c>
      <c r="E49" s="24"/>
      <c r="F49" s="24">
        <f>SUM(F45:F48)</f>
        <v>3249</v>
      </c>
      <c r="G49" s="24">
        <f>SUM(G45:G48)</f>
        <v>3227</v>
      </c>
      <c r="H49" s="24">
        <f t="shared" si="6"/>
        <v>6476</v>
      </c>
      <c r="I49" s="24"/>
      <c r="J49" s="24">
        <f t="shared" si="2"/>
        <v>20893</v>
      </c>
      <c r="K49" s="24">
        <f t="shared" si="3"/>
        <v>21187</v>
      </c>
      <c r="L49" s="24">
        <f t="shared" si="4"/>
        <v>42080</v>
      </c>
    </row>
    <row r="50" spans="1:12" ht="9" customHeight="1">
      <c r="A50" s="21" t="s">
        <v>50</v>
      </c>
      <c r="B50" s="52">
        <v>3524</v>
      </c>
      <c r="C50" s="47">
        <v>3210</v>
      </c>
      <c r="D50" s="52">
        <f t="shared" si="5"/>
        <v>6734</v>
      </c>
      <c r="E50" s="52"/>
      <c r="F50" s="52">
        <v>603</v>
      </c>
      <c r="G50" s="52">
        <v>659</v>
      </c>
      <c r="H50" s="52">
        <f t="shared" si="6"/>
        <v>1262</v>
      </c>
      <c r="I50" s="52"/>
      <c r="J50" s="52">
        <f t="shared" si="2"/>
        <v>4127</v>
      </c>
      <c r="K50" s="52">
        <f t="shared" si="3"/>
        <v>3869</v>
      </c>
      <c r="L50" s="52">
        <f t="shared" si="4"/>
        <v>7996</v>
      </c>
    </row>
    <row r="51" spans="1:12" ht="9" customHeight="1">
      <c r="A51" s="21" t="s">
        <v>51</v>
      </c>
      <c r="B51" s="52">
        <v>5513</v>
      </c>
      <c r="C51" s="47">
        <v>5011</v>
      </c>
      <c r="D51" s="52">
        <f t="shared" si="5"/>
        <v>10524</v>
      </c>
      <c r="E51" s="52"/>
      <c r="F51" s="52">
        <v>855</v>
      </c>
      <c r="G51" s="52">
        <v>870</v>
      </c>
      <c r="H51" s="52">
        <f t="shared" si="6"/>
        <v>1725</v>
      </c>
      <c r="I51" s="52"/>
      <c r="J51" s="52">
        <f t="shared" si="2"/>
        <v>6368</v>
      </c>
      <c r="K51" s="52">
        <f t="shared" si="3"/>
        <v>5881</v>
      </c>
      <c r="L51" s="52">
        <f t="shared" si="4"/>
        <v>12249</v>
      </c>
    </row>
    <row r="52" spans="1:12" ht="9" customHeight="1">
      <c r="A52" s="21" t="s">
        <v>52</v>
      </c>
      <c r="B52" s="52">
        <v>7372</v>
      </c>
      <c r="C52" s="47">
        <v>6585</v>
      </c>
      <c r="D52" s="52">
        <f t="shared" si="5"/>
        <v>13957</v>
      </c>
      <c r="E52" s="52"/>
      <c r="F52" s="52">
        <v>984</v>
      </c>
      <c r="G52" s="52">
        <v>955</v>
      </c>
      <c r="H52" s="52">
        <f t="shared" si="6"/>
        <v>1939</v>
      </c>
      <c r="I52" s="52"/>
      <c r="J52" s="52">
        <f t="shared" si="2"/>
        <v>8356</v>
      </c>
      <c r="K52" s="52">
        <f t="shared" si="3"/>
        <v>7540</v>
      </c>
      <c r="L52" s="52">
        <f t="shared" si="4"/>
        <v>15896</v>
      </c>
    </row>
    <row r="53" spans="1:12" ht="9" customHeight="1">
      <c r="A53" s="21" t="s">
        <v>53</v>
      </c>
      <c r="B53" s="52">
        <v>11852</v>
      </c>
      <c r="C53" s="47">
        <v>10763</v>
      </c>
      <c r="D53" s="52">
        <f t="shared" si="5"/>
        <v>22615</v>
      </c>
      <c r="E53" s="52"/>
      <c r="F53" s="52">
        <v>1722</v>
      </c>
      <c r="G53" s="52">
        <v>1720</v>
      </c>
      <c r="H53" s="52">
        <f t="shared" si="6"/>
        <v>3442</v>
      </c>
      <c r="I53" s="52"/>
      <c r="J53" s="52">
        <f t="shared" si="2"/>
        <v>13574</v>
      </c>
      <c r="K53" s="52">
        <f t="shared" si="3"/>
        <v>12483</v>
      </c>
      <c r="L53" s="52">
        <f t="shared" si="4"/>
        <v>26057</v>
      </c>
    </row>
    <row r="54" spans="1:12" s="25" customFormat="1" ht="9" customHeight="1">
      <c r="A54" s="21" t="s">
        <v>54</v>
      </c>
      <c r="B54" s="52">
        <v>15381</v>
      </c>
      <c r="C54" s="47">
        <v>14606</v>
      </c>
      <c r="D54" s="52">
        <f t="shared" si="5"/>
        <v>29987</v>
      </c>
      <c r="E54" s="52"/>
      <c r="F54" s="52">
        <v>2064</v>
      </c>
      <c r="G54" s="52">
        <v>2155</v>
      </c>
      <c r="H54" s="52">
        <f t="shared" si="6"/>
        <v>4219</v>
      </c>
      <c r="I54" s="52"/>
      <c r="J54" s="52">
        <f t="shared" si="2"/>
        <v>17445</v>
      </c>
      <c r="K54" s="52">
        <f t="shared" si="3"/>
        <v>16761</v>
      </c>
      <c r="L54" s="52">
        <f t="shared" si="4"/>
        <v>34206</v>
      </c>
    </row>
    <row r="55" spans="1:12" ht="9" customHeight="1">
      <c r="A55" s="21" t="s">
        <v>55</v>
      </c>
      <c r="B55" s="52">
        <v>3149</v>
      </c>
      <c r="C55" s="47">
        <v>3124</v>
      </c>
      <c r="D55" s="52">
        <f t="shared" si="5"/>
        <v>6273</v>
      </c>
      <c r="E55" s="52"/>
      <c r="F55" s="52">
        <v>300</v>
      </c>
      <c r="G55" s="52">
        <v>380</v>
      </c>
      <c r="H55" s="52">
        <f t="shared" si="6"/>
        <v>680</v>
      </c>
      <c r="I55" s="52"/>
      <c r="J55" s="52">
        <f t="shared" si="2"/>
        <v>3449</v>
      </c>
      <c r="K55" s="52">
        <f t="shared" si="3"/>
        <v>3504</v>
      </c>
      <c r="L55" s="52">
        <f t="shared" si="4"/>
        <v>6953</v>
      </c>
    </row>
    <row r="56" spans="1:12" ht="9" customHeight="1">
      <c r="A56" s="21" t="s">
        <v>56</v>
      </c>
      <c r="B56" s="52">
        <v>3203</v>
      </c>
      <c r="C56" s="47">
        <v>3102</v>
      </c>
      <c r="D56" s="52">
        <f t="shared" si="5"/>
        <v>6305</v>
      </c>
      <c r="E56" s="52"/>
      <c r="F56" s="52">
        <v>637</v>
      </c>
      <c r="G56" s="52">
        <v>550</v>
      </c>
      <c r="H56" s="52">
        <f t="shared" si="6"/>
        <v>1187</v>
      </c>
      <c r="I56" s="52"/>
      <c r="J56" s="52">
        <f t="shared" si="2"/>
        <v>3840</v>
      </c>
      <c r="K56" s="52">
        <f t="shared" si="3"/>
        <v>3652</v>
      </c>
      <c r="L56" s="52">
        <f t="shared" si="4"/>
        <v>7492</v>
      </c>
    </row>
    <row r="57" spans="1:12" ht="9" customHeight="1">
      <c r="A57" s="21" t="s">
        <v>57</v>
      </c>
      <c r="B57" s="52">
        <v>3755</v>
      </c>
      <c r="C57" s="47">
        <v>3546</v>
      </c>
      <c r="D57" s="52">
        <f t="shared" si="5"/>
        <v>7301</v>
      </c>
      <c r="E57" s="52"/>
      <c r="F57" s="52">
        <v>683</v>
      </c>
      <c r="G57" s="52">
        <v>701</v>
      </c>
      <c r="H57" s="52">
        <f t="shared" si="6"/>
        <v>1384</v>
      </c>
      <c r="I57" s="52"/>
      <c r="J57" s="52">
        <f t="shared" si="2"/>
        <v>4438</v>
      </c>
      <c r="K57" s="52">
        <f t="shared" si="3"/>
        <v>4247</v>
      </c>
      <c r="L57" s="52">
        <f t="shared" si="4"/>
        <v>8685</v>
      </c>
    </row>
    <row r="58" spans="1:12" ht="9" customHeight="1">
      <c r="A58" s="21" t="s">
        <v>58</v>
      </c>
      <c r="B58" s="52">
        <v>3572</v>
      </c>
      <c r="C58" s="47">
        <v>3531</v>
      </c>
      <c r="D58" s="52">
        <f t="shared" si="5"/>
        <v>7103</v>
      </c>
      <c r="E58" s="52"/>
      <c r="F58" s="52">
        <v>577</v>
      </c>
      <c r="G58" s="52">
        <v>702</v>
      </c>
      <c r="H58" s="52">
        <f t="shared" si="6"/>
        <v>1279</v>
      </c>
      <c r="I58" s="52"/>
      <c r="J58" s="52">
        <f t="shared" si="2"/>
        <v>4149</v>
      </c>
      <c r="K58" s="52">
        <f t="shared" si="3"/>
        <v>4233</v>
      </c>
      <c r="L58" s="52">
        <f t="shared" si="4"/>
        <v>8382</v>
      </c>
    </row>
    <row r="59" spans="1:12" s="26" customFormat="1" ht="9" customHeight="1">
      <c r="A59" s="23" t="s">
        <v>59</v>
      </c>
      <c r="B59" s="24">
        <f>SUM(B50:B58)</f>
        <v>57321</v>
      </c>
      <c r="C59" s="24">
        <f>SUM(C50:C58)</f>
        <v>53478</v>
      </c>
      <c r="D59" s="24">
        <f t="shared" si="5"/>
        <v>110799</v>
      </c>
      <c r="E59" s="24"/>
      <c r="F59" s="24">
        <f>SUM(F50:F58)</f>
        <v>8425</v>
      </c>
      <c r="G59" s="24">
        <f>SUM(G50:G58)</f>
        <v>8692</v>
      </c>
      <c r="H59" s="24">
        <f t="shared" si="6"/>
        <v>17117</v>
      </c>
      <c r="I59" s="24"/>
      <c r="J59" s="24">
        <f t="shared" si="2"/>
        <v>65746</v>
      </c>
      <c r="K59" s="24">
        <f t="shared" si="3"/>
        <v>62170</v>
      </c>
      <c r="L59" s="24">
        <f t="shared" si="4"/>
        <v>127916</v>
      </c>
    </row>
    <row r="60" spans="1:12" s="26" customFormat="1" ht="9" customHeight="1">
      <c r="A60" s="21" t="s">
        <v>60</v>
      </c>
      <c r="B60" s="52">
        <v>1748</v>
      </c>
      <c r="C60" s="52">
        <v>1757</v>
      </c>
      <c r="D60" s="52">
        <f t="shared" si="5"/>
        <v>3505</v>
      </c>
      <c r="E60" s="52"/>
      <c r="F60" s="52">
        <v>251</v>
      </c>
      <c r="G60" s="52">
        <v>215</v>
      </c>
      <c r="H60" s="52">
        <f t="shared" si="6"/>
        <v>466</v>
      </c>
      <c r="I60" s="52"/>
      <c r="J60" s="52">
        <f t="shared" si="2"/>
        <v>1999</v>
      </c>
      <c r="K60" s="52">
        <f t="shared" si="3"/>
        <v>1972</v>
      </c>
      <c r="L60" s="52">
        <f t="shared" si="4"/>
        <v>3971</v>
      </c>
    </row>
    <row r="61" spans="1:12" ht="9" customHeight="1">
      <c r="A61" s="21" t="s">
        <v>61</v>
      </c>
      <c r="B61" s="52">
        <v>3590</v>
      </c>
      <c r="C61" s="52">
        <v>3709</v>
      </c>
      <c r="D61" s="52">
        <f t="shared" si="5"/>
        <v>7299</v>
      </c>
      <c r="E61" s="52"/>
      <c r="F61" s="52">
        <v>643</v>
      </c>
      <c r="G61" s="52">
        <v>556</v>
      </c>
      <c r="H61" s="52">
        <f t="shared" si="6"/>
        <v>1199</v>
      </c>
      <c r="I61" s="52"/>
      <c r="J61" s="52">
        <f t="shared" si="2"/>
        <v>4233</v>
      </c>
      <c r="K61" s="52">
        <f t="shared" si="3"/>
        <v>4265</v>
      </c>
      <c r="L61" s="52">
        <f t="shared" si="4"/>
        <v>8498</v>
      </c>
    </row>
    <row r="62" spans="1:12" s="28" customFormat="1" ht="9" customHeight="1">
      <c r="A62" s="21" t="s">
        <v>62</v>
      </c>
      <c r="B62" s="52">
        <v>3446</v>
      </c>
      <c r="C62" s="52">
        <v>3433</v>
      </c>
      <c r="D62" s="52">
        <f t="shared" si="5"/>
        <v>6879</v>
      </c>
      <c r="E62" s="52"/>
      <c r="F62" s="52">
        <v>809</v>
      </c>
      <c r="G62" s="52">
        <v>783</v>
      </c>
      <c r="H62" s="52">
        <f t="shared" si="6"/>
        <v>1592</v>
      </c>
      <c r="I62" s="52"/>
      <c r="J62" s="52">
        <f t="shared" si="2"/>
        <v>4255</v>
      </c>
      <c r="K62" s="52">
        <f t="shared" si="3"/>
        <v>4216</v>
      </c>
      <c r="L62" s="52">
        <f t="shared" si="4"/>
        <v>8471</v>
      </c>
    </row>
    <row r="63" spans="1:12" ht="9" customHeight="1">
      <c r="A63" s="21" t="s">
        <v>63</v>
      </c>
      <c r="B63" s="52">
        <v>11971</v>
      </c>
      <c r="C63" s="52">
        <v>11804</v>
      </c>
      <c r="D63" s="52">
        <f t="shared" si="5"/>
        <v>23775</v>
      </c>
      <c r="E63" s="52"/>
      <c r="F63" s="52">
        <v>2758</v>
      </c>
      <c r="G63" s="52">
        <v>2621</v>
      </c>
      <c r="H63" s="52">
        <f t="shared" si="6"/>
        <v>5379</v>
      </c>
      <c r="I63" s="52"/>
      <c r="J63" s="52">
        <f t="shared" si="2"/>
        <v>14729</v>
      </c>
      <c r="K63" s="52">
        <f t="shared" si="3"/>
        <v>14425</v>
      </c>
      <c r="L63" s="52">
        <f t="shared" si="4"/>
        <v>29154</v>
      </c>
    </row>
    <row r="64" spans="1:12" ht="9" customHeight="1">
      <c r="A64" s="21" t="s">
        <v>64</v>
      </c>
      <c r="B64" s="52">
        <v>3195</v>
      </c>
      <c r="C64" s="52">
        <v>3094</v>
      </c>
      <c r="D64" s="52">
        <f t="shared" si="5"/>
        <v>6289</v>
      </c>
      <c r="E64" s="52"/>
      <c r="F64" s="52">
        <v>809</v>
      </c>
      <c r="G64" s="52">
        <v>749</v>
      </c>
      <c r="H64" s="52">
        <f t="shared" si="6"/>
        <v>1558</v>
      </c>
      <c r="I64" s="52"/>
      <c r="J64" s="52">
        <f t="shared" si="2"/>
        <v>4004</v>
      </c>
      <c r="K64" s="52">
        <f t="shared" si="3"/>
        <v>3843</v>
      </c>
      <c r="L64" s="52">
        <f t="shared" si="4"/>
        <v>7847</v>
      </c>
    </row>
    <row r="65" spans="1:12" ht="9" customHeight="1">
      <c r="A65" s="27" t="s">
        <v>65</v>
      </c>
      <c r="B65" s="52">
        <v>3029</v>
      </c>
      <c r="C65" s="52">
        <v>2944</v>
      </c>
      <c r="D65" s="52">
        <f t="shared" si="5"/>
        <v>5973</v>
      </c>
      <c r="E65" s="52"/>
      <c r="F65" s="52">
        <v>437</v>
      </c>
      <c r="G65" s="52">
        <v>368</v>
      </c>
      <c r="H65" s="52">
        <f t="shared" si="6"/>
        <v>805</v>
      </c>
      <c r="I65" s="52"/>
      <c r="J65" s="52">
        <f t="shared" si="2"/>
        <v>3466</v>
      </c>
      <c r="K65" s="52">
        <f t="shared" si="3"/>
        <v>3312</v>
      </c>
      <c r="L65" s="52">
        <f t="shared" si="4"/>
        <v>6778</v>
      </c>
    </row>
    <row r="66" spans="1:12" ht="9" customHeight="1">
      <c r="A66" s="27" t="s">
        <v>66</v>
      </c>
      <c r="B66" s="52">
        <v>5216</v>
      </c>
      <c r="C66" s="52">
        <v>4997</v>
      </c>
      <c r="D66" s="52">
        <f t="shared" si="5"/>
        <v>10213</v>
      </c>
      <c r="E66" s="52"/>
      <c r="F66" s="52">
        <v>1068</v>
      </c>
      <c r="G66" s="52">
        <v>721</v>
      </c>
      <c r="H66" s="52">
        <f t="shared" si="6"/>
        <v>1789</v>
      </c>
      <c r="I66" s="52"/>
      <c r="J66" s="52">
        <f t="shared" si="2"/>
        <v>6284</v>
      </c>
      <c r="K66" s="52">
        <f t="shared" si="3"/>
        <v>5718</v>
      </c>
      <c r="L66" s="52">
        <f t="shared" si="4"/>
        <v>12002</v>
      </c>
    </row>
    <row r="67" spans="1:12" ht="9" customHeight="1">
      <c r="A67" s="27" t="s">
        <v>67</v>
      </c>
      <c r="B67" s="52">
        <v>3432</v>
      </c>
      <c r="C67" s="52">
        <v>3188</v>
      </c>
      <c r="D67" s="52">
        <f t="shared" si="5"/>
        <v>6620</v>
      </c>
      <c r="E67" s="52"/>
      <c r="F67" s="52">
        <v>830</v>
      </c>
      <c r="G67" s="52">
        <v>690</v>
      </c>
      <c r="H67" s="52">
        <f t="shared" si="6"/>
        <v>1520</v>
      </c>
      <c r="I67" s="52"/>
      <c r="J67" s="52">
        <f t="shared" si="2"/>
        <v>4262</v>
      </c>
      <c r="K67" s="52">
        <f t="shared" si="3"/>
        <v>3878</v>
      </c>
      <c r="L67" s="52">
        <f t="shared" si="4"/>
        <v>8140</v>
      </c>
    </row>
    <row r="68" spans="1:12" ht="9" customHeight="1">
      <c r="A68" s="27" t="s">
        <v>68</v>
      </c>
      <c r="B68" s="52">
        <v>3217</v>
      </c>
      <c r="C68" s="52">
        <v>3151</v>
      </c>
      <c r="D68" s="52">
        <f t="shared" si="5"/>
        <v>6368</v>
      </c>
      <c r="E68" s="52"/>
      <c r="F68" s="52">
        <v>489</v>
      </c>
      <c r="G68" s="52">
        <v>495</v>
      </c>
      <c r="H68" s="52">
        <f t="shared" si="6"/>
        <v>984</v>
      </c>
      <c r="I68" s="52"/>
      <c r="J68" s="52">
        <f t="shared" si="2"/>
        <v>3706</v>
      </c>
      <c r="K68" s="52">
        <f t="shared" si="3"/>
        <v>3646</v>
      </c>
      <c r="L68" s="52">
        <f t="shared" si="4"/>
        <v>7352</v>
      </c>
    </row>
    <row r="69" spans="1:12" ht="9" customHeight="1">
      <c r="A69" s="27" t="s">
        <v>69</v>
      </c>
      <c r="B69" s="52">
        <v>2141</v>
      </c>
      <c r="C69" s="52">
        <v>1987</v>
      </c>
      <c r="D69" s="52">
        <f t="shared" si="5"/>
        <v>4128</v>
      </c>
      <c r="E69" s="52"/>
      <c r="F69" s="52">
        <v>288</v>
      </c>
      <c r="G69" s="52">
        <v>290</v>
      </c>
      <c r="H69" s="52">
        <f t="shared" si="6"/>
        <v>578</v>
      </c>
      <c r="I69" s="52"/>
      <c r="J69" s="52">
        <f t="shared" si="2"/>
        <v>2429</v>
      </c>
      <c r="K69" s="52">
        <f t="shared" si="3"/>
        <v>2277</v>
      </c>
      <c r="L69" s="52">
        <f t="shared" si="4"/>
        <v>4706</v>
      </c>
    </row>
    <row r="70" spans="1:12" ht="9" customHeight="1">
      <c r="A70" s="23" t="s">
        <v>70</v>
      </c>
      <c r="B70" s="24">
        <f>SUM(B60:B69)</f>
        <v>40985</v>
      </c>
      <c r="C70" s="24">
        <f>SUM(C60:C69)</f>
        <v>40064</v>
      </c>
      <c r="D70" s="24">
        <f t="shared" si="5"/>
        <v>81049</v>
      </c>
      <c r="E70" s="24"/>
      <c r="F70" s="24">
        <f>SUM(F60:F69)</f>
        <v>8382</v>
      </c>
      <c r="G70" s="24">
        <f>SUM(G60:G69)</f>
        <v>7488</v>
      </c>
      <c r="H70" s="24">
        <f t="shared" si="6"/>
        <v>15870</v>
      </c>
      <c r="I70" s="24"/>
      <c r="J70" s="24">
        <f t="shared" si="2"/>
        <v>49367</v>
      </c>
      <c r="K70" s="24">
        <f t="shared" si="3"/>
        <v>47552</v>
      </c>
      <c r="L70" s="24">
        <f t="shared" si="4"/>
        <v>96919</v>
      </c>
    </row>
    <row r="71" spans="1:12" ht="9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90" zoomScaleNormal="90" workbookViewId="0" topLeftCell="A42">
      <selection activeCell="N72" sqref="N72"/>
    </sheetView>
  </sheetViews>
  <sheetFormatPr defaultColWidth="9.33203125" defaultRowHeight="11.25"/>
  <cols>
    <col min="1" max="1" width="20.83203125" style="10" customWidth="1"/>
    <col min="2" max="2" width="8.83203125" style="10" customWidth="1"/>
    <col min="3" max="3" width="9.5" style="35" customWidth="1"/>
    <col min="4" max="4" width="8.83203125" style="10" customWidth="1"/>
    <col min="5" max="5" width="2.83203125" style="10" customWidth="1"/>
    <col min="6" max="8" width="8.83203125" style="10" customWidth="1"/>
    <col min="9" max="9" width="2.83203125" style="10" customWidth="1"/>
    <col min="10" max="11" width="8.83203125" style="10" customWidth="1"/>
    <col min="12" max="12" width="9.66015625" style="10" customWidth="1"/>
    <col min="13" max="16384" width="9.33203125" style="10" customWidth="1"/>
  </cols>
  <sheetData>
    <row r="1" spans="1:9" s="3" customFormat="1" ht="13.5" customHeight="1">
      <c r="A1" s="46" t="s">
        <v>71</v>
      </c>
      <c r="B1" s="2"/>
      <c r="C1" s="36"/>
      <c r="D1" s="2"/>
      <c r="E1" s="2"/>
      <c r="F1" s="2"/>
      <c r="G1" s="2"/>
      <c r="H1" s="2"/>
      <c r="I1" s="2"/>
    </row>
    <row r="2" spans="1:9" s="6" customFormat="1" ht="13.5" customHeight="1">
      <c r="A2" s="4"/>
      <c r="B2" s="5"/>
      <c r="C2" s="37"/>
      <c r="D2" s="5"/>
      <c r="E2" s="5"/>
      <c r="F2" s="5"/>
      <c r="G2" s="5"/>
      <c r="H2" s="5"/>
      <c r="I2" s="5"/>
    </row>
    <row r="3" spans="1:12" ht="13.5" customHeight="1">
      <c r="A3" s="7"/>
      <c r="B3" s="8"/>
      <c r="C3" s="38"/>
      <c r="D3" s="8"/>
      <c r="E3" s="8"/>
      <c r="F3" s="8"/>
      <c r="G3" s="8"/>
      <c r="H3" s="8"/>
      <c r="I3" s="8"/>
      <c r="J3" s="9"/>
      <c r="K3" s="9"/>
      <c r="L3" s="9"/>
    </row>
    <row r="4" spans="1:12" ht="13.5" customHeight="1">
      <c r="A4" s="13"/>
      <c r="B4" s="11" t="s">
        <v>1</v>
      </c>
      <c r="C4" s="39"/>
      <c r="D4" s="11"/>
      <c r="E4" s="14"/>
      <c r="F4" s="11" t="s">
        <v>2</v>
      </c>
      <c r="G4" s="11"/>
      <c r="H4" s="11"/>
      <c r="I4" s="14"/>
      <c r="J4" s="11" t="s">
        <v>3</v>
      </c>
      <c r="K4" s="12"/>
      <c r="L4" s="12"/>
    </row>
    <row r="5" spans="1:12" ht="13.5" customHeight="1">
      <c r="A5" s="15"/>
      <c r="B5" s="16" t="s">
        <v>4</v>
      </c>
      <c r="C5" s="40" t="s">
        <v>5</v>
      </c>
      <c r="D5" s="16" t="s">
        <v>6</v>
      </c>
      <c r="E5" s="16"/>
      <c r="F5" s="16" t="s">
        <v>4</v>
      </c>
      <c r="G5" s="16" t="s">
        <v>5</v>
      </c>
      <c r="H5" s="16" t="s">
        <v>6</v>
      </c>
      <c r="I5" s="16"/>
      <c r="J5" s="16" t="s">
        <v>4</v>
      </c>
      <c r="K5" s="17" t="s">
        <v>5</v>
      </c>
      <c r="L5" s="17" t="s">
        <v>6</v>
      </c>
    </row>
    <row r="6" spans="1:12" ht="19.5" customHeight="1">
      <c r="A6" s="18"/>
      <c r="B6" s="19"/>
      <c r="C6" s="41"/>
      <c r="D6" s="20"/>
      <c r="E6" s="20"/>
      <c r="F6" s="19"/>
      <c r="G6" s="19"/>
      <c r="H6" s="19"/>
      <c r="I6" s="19"/>
      <c r="J6" s="20"/>
      <c r="K6" s="20"/>
      <c r="L6" s="20"/>
    </row>
    <row r="7" spans="1:12" ht="9" customHeight="1">
      <c r="A7" s="27" t="s">
        <v>72</v>
      </c>
      <c r="B7" s="29">
        <v>5177</v>
      </c>
      <c r="C7" s="47">
        <v>5007</v>
      </c>
      <c r="D7" s="29">
        <f aca="true" t="shared" si="0" ref="D7:D38">SUM(B7:C7)</f>
        <v>10184</v>
      </c>
      <c r="E7" s="29"/>
      <c r="F7" s="29">
        <v>1398</v>
      </c>
      <c r="G7" s="29">
        <v>1552</v>
      </c>
      <c r="H7" s="29">
        <f aca="true" t="shared" si="1" ref="H7:H38">SUM(F7:G7)</f>
        <v>2950</v>
      </c>
      <c r="I7" s="29"/>
      <c r="J7" s="29">
        <f aca="true" t="shared" si="2" ref="J7:J38">SUM(B7,F7)</f>
        <v>6575</v>
      </c>
      <c r="K7" s="29">
        <f aca="true" t="shared" si="3" ref="K7:L70">SUM(C7,G7)</f>
        <v>6559</v>
      </c>
      <c r="L7" s="29">
        <f t="shared" si="3"/>
        <v>13134</v>
      </c>
    </row>
    <row r="8" spans="1:12" ht="9" customHeight="1">
      <c r="A8" s="27" t="s">
        <v>73</v>
      </c>
      <c r="B8" s="29">
        <v>1715</v>
      </c>
      <c r="C8" s="47">
        <v>1652</v>
      </c>
      <c r="D8" s="29">
        <f t="shared" si="0"/>
        <v>3367</v>
      </c>
      <c r="E8" s="29"/>
      <c r="F8" s="29">
        <v>353</v>
      </c>
      <c r="G8" s="29">
        <v>391</v>
      </c>
      <c r="H8" s="29">
        <f t="shared" si="1"/>
        <v>744</v>
      </c>
      <c r="I8" s="29"/>
      <c r="J8" s="29">
        <f t="shared" si="2"/>
        <v>2068</v>
      </c>
      <c r="K8" s="29">
        <f t="shared" si="3"/>
        <v>2043</v>
      </c>
      <c r="L8" s="29">
        <f t="shared" si="3"/>
        <v>4111</v>
      </c>
    </row>
    <row r="9" spans="1:12" s="22" customFormat="1" ht="9" customHeight="1">
      <c r="A9" s="23" t="s">
        <v>74</v>
      </c>
      <c r="B9" s="24">
        <f>SUM(B7:B8)</f>
        <v>6892</v>
      </c>
      <c r="C9" s="48">
        <f>SUM(C7:C8)</f>
        <v>6659</v>
      </c>
      <c r="D9" s="24">
        <f t="shared" si="0"/>
        <v>13551</v>
      </c>
      <c r="E9" s="24"/>
      <c r="F9" s="24">
        <f>SUM(F7:F8)</f>
        <v>1751</v>
      </c>
      <c r="G9" s="24">
        <f>SUM(G7:G8)</f>
        <v>1943</v>
      </c>
      <c r="H9" s="24">
        <f t="shared" si="1"/>
        <v>3694</v>
      </c>
      <c r="I9" s="24"/>
      <c r="J9" s="24">
        <f t="shared" si="2"/>
        <v>8643</v>
      </c>
      <c r="K9" s="24">
        <f t="shared" si="3"/>
        <v>8602</v>
      </c>
      <c r="L9" s="24">
        <f t="shared" si="3"/>
        <v>17245</v>
      </c>
    </row>
    <row r="10" spans="1:12" s="22" customFormat="1" ht="9" customHeight="1">
      <c r="A10" s="27" t="s">
        <v>75</v>
      </c>
      <c r="B10" s="29">
        <v>3965</v>
      </c>
      <c r="C10" s="47">
        <v>3665</v>
      </c>
      <c r="D10" s="29">
        <f t="shared" si="0"/>
        <v>7630</v>
      </c>
      <c r="E10" s="29"/>
      <c r="F10" s="29">
        <v>698</v>
      </c>
      <c r="G10" s="29">
        <v>688</v>
      </c>
      <c r="H10" s="29">
        <f t="shared" si="1"/>
        <v>1386</v>
      </c>
      <c r="I10" s="29"/>
      <c r="J10" s="29">
        <f t="shared" si="2"/>
        <v>4663</v>
      </c>
      <c r="K10" s="29">
        <f t="shared" si="3"/>
        <v>4353</v>
      </c>
      <c r="L10" s="29">
        <f t="shared" si="3"/>
        <v>9016</v>
      </c>
    </row>
    <row r="11" spans="1:12" ht="9" customHeight="1">
      <c r="A11" s="27" t="s">
        <v>76</v>
      </c>
      <c r="B11" s="29">
        <v>4449</v>
      </c>
      <c r="C11" s="47">
        <v>4095</v>
      </c>
      <c r="D11" s="29">
        <f t="shared" si="0"/>
        <v>8544</v>
      </c>
      <c r="E11" s="29"/>
      <c r="F11" s="29">
        <v>587</v>
      </c>
      <c r="G11" s="29">
        <v>718</v>
      </c>
      <c r="H11" s="29">
        <f t="shared" si="1"/>
        <v>1305</v>
      </c>
      <c r="I11" s="29"/>
      <c r="J11" s="29">
        <f t="shared" si="2"/>
        <v>5036</v>
      </c>
      <c r="K11" s="29">
        <f t="shared" si="3"/>
        <v>4813</v>
      </c>
      <c r="L11" s="29">
        <f t="shared" si="3"/>
        <v>9849</v>
      </c>
    </row>
    <row r="12" spans="1:12" ht="9" customHeight="1">
      <c r="A12" s="27" t="s">
        <v>77</v>
      </c>
      <c r="B12" s="29">
        <v>2757</v>
      </c>
      <c r="C12" s="47">
        <v>2441</v>
      </c>
      <c r="D12" s="29">
        <f t="shared" si="0"/>
        <v>5198</v>
      </c>
      <c r="E12" s="29"/>
      <c r="F12" s="29">
        <v>786</v>
      </c>
      <c r="G12" s="29">
        <v>883</v>
      </c>
      <c r="H12" s="29">
        <f t="shared" si="1"/>
        <v>1669</v>
      </c>
      <c r="I12" s="29"/>
      <c r="J12" s="29">
        <f t="shared" si="2"/>
        <v>3543</v>
      </c>
      <c r="K12" s="29">
        <f t="shared" si="3"/>
        <v>3324</v>
      </c>
      <c r="L12" s="29">
        <f t="shared" si="3"/>
        <v>6867</v>
      </c>
    </row>
    <row r="13" spans="1:12" ht="9" customHeight="1">
      <c r="A13" s="27" t="s">
        <v>78</v>
      </c>
      <c r="B13" s="29">
        <v>3322</v>
      </c>
      <c r="C13" s="47">
        <v>3248</v>
      </c>
      <c r="D13" s="29">
        <f t="shared" si="0"/>
        <v>6570</v>
      </c>
      <c r="E13" s="29"/>
      <c r="F13" s="29">
        <v>526</v>
      </c>
      <c r="G13" s="29">
        <v>569</v>
      </c>
      <c r="H13" s="29">
        <f t="shared" si="1"/>
        <v>1095</v>
      </c>
      <c r="I13" s="29"/>
      <c r="J13" s="29">
        <f t="shared" si="2"/>
        <v>3848</v>
      </c>
      <c r="K13" s="29">
        <f t="shared" si="3"/>
        <v>3817</v>
      </c>
      <c r="L13" s="29">
        <f t="shared" si="3"/>
        <v>7665</v>
      </c>
    </row>
    <row r="14" spans="1:12" ht="9" customHeight="1">
      <c r="A14" s="23" t="s">
        <v>79</v>
      </c>
      <c r="B14" s="24">
        <f>SUM(B10:B13)</f>
        <v>14493</v>
      </c>
      <c r="C14" s="48">
        <f>SUM(C10:C13)</f>
        <v>13449</v>
      </c>
      <c r="D14" s="24">
        <f t="shared" si="0"/>
        <v>27942</v>
      </c>
      <c r="E14" s="24"/>
      <c r="F14" s="24">
        <f>SUM(F10:F13)</f>
        <v>2597</v>
      </c>
      <c r="G14" s="24">
        <f>SUM(G10:G13)</f>
        <v>2858</v>
      </c>
      <c r="H14" s="24">
        <f t="shared" si="1"/>
        <v>5455</v>
      </c>
      <c r="I14" s="24"/>
      <c r="J14" s="24">
        <f t="shared" si="2"/>
        <v>17090</v>
      </c>
      <c r="K14" s="24">
        <f t="shared" si="3"/>
        <v>16307</v>
      </c>
      <c r="L14" s="24">
        <f t="shared" si="3"/>
        <v>33397</v>
      </c>
    </row>
    <row r="15" spans="1:12" ht="9" customHeight="1">
      <c r="A15" s="27" t="s">
        <v>80</v>
      </c>
      <c r="B15" s="29">
        <v>2813</v>
      </c>
      <c r="C15" s="47">
        <v>2699</v>
      </c>
      <c r="D15" s="29">
        <f t="shared" si="0"/>
        <v>5512</v>
      </c>
      <c r="E15" s="29"/>
      <c r="F15" s="29">
        <v>340</v>
      </c>
      <c r="G15" s="29">
        <v>321</v>
      </c>
      <c r="H15" s="29">
        <f t="shared" si="1"/>
        <v>661</v>
      </c>
      <c r="I15" s="29"/>
      <c r="J15" s="29">
        <f t="shared" si="2"/>
        <v>3153</v>
      </c>
      <c r="K15" s="29">
        <f t="shared" si="3"/>
        <v>3020</v>
      </c>
      <c r="L15" s="29">
        <f t="shared" si="3"/>
        <v>6173</v>
      </c>
    </row>
    <row r="16" spans="1:12" ht="9" customHeight="1">
      <c r="A16" s="27" t="s">
        <v>81</v>
      </c>
      <c r="B16" s="29">
        <v>1811</v>
      </c>
      <c r="C16" s="47">
        <v>1555</v>
      </c>
      <c r="D16" s="29">
        <f t="shared" si="0"/>
        <v>3366</v>
      </c>
      <c r="E16" s="29"/>
      <c r="F16" s="29">
        <v>197</v>
      </c>
      <c r="G16" s="29">
        <v>175</v>
      </c>
      <c r="H16" s="29">
        <f t="shared" si="1"/>
        <v>372</v>
      </c>
      <c r="I16" s="29"/>
      <c r="J16" s="29">
        <f t="shared" si="2"/>
        <v>2008</v>
      </c>
      <c r="K16" s="29">
        <f t="shared" si="3"/>
        <v>1730</v>
      </c>
      <c r="L16" s="29">
        <f t="shared" si="3"/>
        <v>3738</v>
      </c>
    </row>
    <row r="17" spans="1:12" ht="9" customHeight="1">
      <c r="A17" s="27" t="s">
        <v>82</v>
      </c>
      <c r="B17" s="29">
        <v>29572</v>
      </c>
      <c r="C17" s="47">
        <v>30053</v>
      </c>
      <c r="D17" s="29">
        <f t="shared" si="0"/>
        <v>59625</v>
      </c>
      <c r="E17" s="29"/>
      <c r="F17" s="29">
        <v>5902</v>
      </c>
      <c r="G17" s="29">
        <v>6272</v>
      </c>
      <c r="H17" s="29">
        <f t="shared" si="1"/>
        <v>12174</v>
      </c>
      <c r="I17" s="29"/>
      <c r="J17" s="29">
        <f t="shared" si="2"/>
        <v>35474</v>
      </c>
      <c r="K17" s="29">
        <f t="shared" si="3"/>
        <v>36325</v>
      </c>
      <c r="L17" s="29">
        <f t="shared" si="3"/>
        <v>71799</v>
      </c>
    </row>
    <row r="18" spans="1:12" ht="9" customHeight="1">
      <c r="A18" s="27" t="s">
        <v>83</v>
      </c>
      <c r="B18" s="29">
        <v>4299</v>
      </c>
      <c r="C18" s="47">
        <v>4211</v>
      </c>
      <c r="D18" s="29">
        <f t="shared" si="0"/>
        <v>8510</v>
      </c>
      <c r="E18" s="29"/>
      <c r="F18" s="29">
        <v>633</v>
      </c>
      <c r="G18" s="29">
        <v>529</v>
      </c>
      <c r="H18" s="29">
        <f t="shared" si="1"/>
        <v>1162</v>
      </c>
      <c r="I18" s="29"/>
      <c r="J18" s="29">
        <f t="shared" si="2"/>
        <v>4932</v>
      </c>
      <c r="K18" s="29">
        <f t="shared" si="3"/>
        <v>4740</v>
      </c>
      <c r="L18" s="29">
        <f t="shared" si="3"/>
        <v>9672</v>
      </c>
    </row>
    <row r="19" spans="1:12" ht="9" customHeight="1">
      <c r="A19" s="27" t="s">
        <v>84</v>
      </c>
      <c r="B19" s="29">
        <v>2984</v>
      </c>
      <c r="C19" s="47">
        <v>3002</v>
      </c>
      <c r="D19" s="29">
        <f t="shared" si="0"/>
        <v>5986</v>
      </c>
      <c r="E19" s="29"/>
      <c r="F19" s="29">
        <v>597</v>
      </c>
      <c r="G19" s="29">
        <v>501</v>
      </c>
      <c r="H19" s="29">
        <f t="shared" si="1"/>
        <v>1098</v>
      </c>
      <c r="I19" s="29"/>
      <c r="J19" s="29">
        <f t="shared" si="2"/>
        <v>3581</v>
      </c>
      <c r="K19" s="29">
        <f t="shared" si="3"/>
        <v>3503</v>
      </c>
      <c r="L19" s="29">
        <f t="shared" si="3"/>
        <v>7084</v>
      </c>
    </row>
    <row r="20" spans="1:12" ht="9" customHeight="1">
      <c r="A20" s="23" t="s">
        <v>85</v>
      </c>
      <c r="B20" s="24">
        <f>SUM(B15:B19)</f>
        <v>41479</v>
      </c>
      <c r="C20" s="48">
        <f>SUM(C15:C19)</f>
        <v>41520</v>
      </c>
      <c r="D20" s="24">
        <f t="shared" si="0"/>
        <v>82999</v>
      </c>
      <c r="E20" s="24"/>
      <c r="F20" s="24">
        <f>SUM(F15:F19)</f>
        <v>7669</v>
      </c>
      <c r="G20" s="24">
        <f>SUM(G15:G19)</f>
        <v>7798</v>
      </c>
      <c r="H20" s="24">
        <f t="shared" si="1"/>
        <v>15467</v>
      </c>
      <c r="I20" s="24"/>
      <c r="J20" s="24">
        <f t="shared" si="2"/>
        <v>49148</v>
      </c>
      <c r="K20" s="24">
        <f t="shared" si="3"/>
        <v>49318</v>
      </c>
      <c r="L20" s="24">
        <f t="shared" si="3"/>
        <v>98466</v>
      </c>
    </row>
    <row r="21" spans="1:12" ht="9" customHeight="1">
      <c r="A21" s="27" t="s">
        <v>86</v>
      </c>
      <c r="B21" s="29">
        <v>2347</v>
      </c>
      <c r="C21" s="47">
        <v>2164</v>
      </c>
      <c r="D21" s="29">
        <f t="shared" si="0"/>
        <v>4511</v>
      </c>
      <c r="E21" s="29"/>
      <c r="F21" s="29">
        <v>752</v>
      </c>
      <c r="G21" s="29">
        <v>606</v>
      </c>
      <c r="H21" s="29">
        <f t="shared" si="1"/>
        <v>1358</v>
      </c>
      <c r="I21" s="29"/>
      <c r="J21" s="29">
        <f t="shared" si="2"/>
        <v>3099</v>
      </c>
      <c r="K21" s="29">
        <f t="shared" si="3"/>
        <v>2770</v>
      </c>
      <c r="L21" s="29">
        <f t="shared" si="3"/>
        <v>5869</v>
      </c>
    </row>
    <row r="22" spans="1:12" ht="9" customHeight="1">
      <c r="A22" s="27" t="s">
        <v>87</v>
      </c>
      <c r="B22" s="29">
        <v>2332</v>
      </c>
      <c r="C22" s="47">
        <v>2486</v>
      </c>
      <c r="D22" s="29">
        <f t="shared" si="0"/>
        <v>4818</v>
      </c>
      <c r="E22" s="29"/>
      <c r="F22" s="29">
        <v>473</v>
      </c>
      <c r="G22" s="29">
        <v>562</v>
      </c>
      <c r="H22" s="29">
        <f t="shared" si="1"/>
        <v>1035</v>
      </c>
      <c r="I22" s="29"/>
      <c r="J22" s="29">
        <f t="shared" si="2"/>
        <v>2805</v>
      </c>
      <c r="K22" s="29">
        <f t="shared" si="3"/>
        <v>3048</v>
      </c>
      <c r="L22" s="29">
        <f t="shared" si="3"/>
        <v>5853</v>
      </c>
    </row>
    <row r="23" spans="1:12" ht="9" customHeight="1">
      <c r="A23" s="27" t="s">
        <v>88</v>
      </c>
      <c r="B23" s="29">
        <v>3313</v>
      </c>
      <c r="C23" s="47">
        <v>3474</v>
      </c>
      <c r="D23" s="29">
        <f t="shared" si="0"/>
        <v>6787</v>
      </c>
      <c r="E23" s="29"/>
      <c r="F23" s="29">
        <v>321</v>
      </c>
      <c r="G23" s="29">
        <v>290</v>
      </c>
      <c r="H23" s="29">
        <f t="shared" si="1"/>
        <v>611</v>
      </c>
      <c r="I23" s="29"/>
      <c r="J23" s="29">
        <f t="shared" si="2"/>
        <v>3634</v>
      </c>
      <c r="K23" s="29">
        <f t="shared" si="3"/>
        <v>3764</v>
      </c>
      <c r="L23" s="29">
        <f t="shared" si="3"/>
        <v>7398</v>
      </c>
    </row>
    <row r="24" spans="1:12" ht="9" customHeight="1">
      <c r="A24" s="27" t="s">
        <v>89</v>
      </c>
      <c r="B24" s="29">
        <v>2876</v>
      </c>
      <c r="C24" s="47">
        <v>3128</v>
      </c>
      <c r="D24" s="29">
        <f t="shared" si="0"/>
        <v>6004</v>
      </c>
      <c r="E24" s="29"/>
      <c r="F24" s="29">
        <v>497</v>
      </c>
      <c r="G24" s="29">
        <v>492</v>
      </c>
      <c r="H24" s="29">
        <f t="shared" si="1"/>
        <v>989</v>
      </c>
      <c r="I24" s="29"/>
      <c r="J24" s="29">
        <f t="shared" si="2"/>
        <v>3373</v>
      </c>
      <c r="K24" s="29">
        <f t="shared" si="3"/>
        <v>3620</v>
      </c>
      <c r="L24" s="29">
        <f t="shared" si="3"/>
        <v>6993</v>
      </c>
    </row>
    <row r="25" spans="1:12" ht="9" customHeight="1">
      <c r="A25" s="23" t="s">
        <v>90</v>
      </c>
      <c r="B25" s="24">
        <f>SUM(B21:B24)</f>
        <v>10868</v>
      </c>
      <c r="C25" s="48">
        <f>SUM(C21:C24)</f>
        <v>11252</v>
      </c>
      <c r="D25" s="24">
        <f t="shared" si="0"/>
        <v>22120</v>
      </c>
      <c r="E25" s="24"/>
      <c r="F25" s="24">
        <f>SUM(F21:F24)</f>
        <v>2043</v>
      </c>
      <c r="G25" s="24">
        <f>SUM(G21:G24)</f>
        <v>1950</v>
      </c>
      <c r="H25" s="24">
        <f t="shared" si="1"/>
        <v>3993</v>
      </c>
      <c r="I25" s="24"/>
      <c r="J25" s="24">
        <f t="shared" si="2"/>
        <v>12911</v>
      </c>
      <c r="K25" s="24">
        <f t="shared" si="3"/>
        <v>13202</v>
      </c>
      <c r="L25" s="24">
        <f t="shared" si="3"/>
        <v>26113</v>
      </c>
    </row>
    <row r="26" spans="1:12" ht="9" customHeight="1">
      <c r="A26" s="27" t="s">
        <v>91</v>
      </c>
      <c r="B26" s="29">
        <v>740</v>
      </c>
      <c r="C26" s="47">
        <v>712</v>
      </c>
      <c r="D26" s="29">
        <f t="shared" si="0"/>
        <v>1452</v>
      </c>
      <c r="E26" s="29"/>
      <c r="F26" s="29">
        <v>105</v>
      </c>
      <c r="G26" s="29">
        <v>117</v>
      </c>
      <c r="H26" s="29">
        <f t="shared" si="1"/>
        <v>222</v>
      </c>
      <c r="I26" s="29"/>
      <c r="J26" s="29">
        <f t="shared" si="2"/>
        <v>845</v>
      </c>
      <c r="K26" s="29">
        <f t="shared" si="3"/>
        <v>829</v>
      </c>
      <c r="L26" s="29">
        <f t="shared" si="3"/>
        <v>1674</v>
      </c>
    </row>
    <row r="27" spans="1:12" s="25" customFormat="1" ht="9" customHeight="1">
      <c r="A27" s="27" t="s">
        <v>92</v>
      </c>
      <c r="B27" s="29">
        <v>1611</v>
      </c>
      <c r="C27" s="47">
        <v>1602</v>
      </c>
      <c r="D27" s="29">
        <f t="shared" si="0"/>
        <v>3213</v>
      </c>
      <c r="E27" s="29"/>
      <c r="F27" s="29">
        <v>208</v>
      </c>
      <c r="G27" s="29">
        <v>181</v>
      </c>
      <c r="H27" s="29">
        <f t="shared" si="1"/>
        <v>389</v>
      </c>
      <c r="I27" s="29"/>
      <c r="J27" s="29">
        <f t="shared" si="2"/>
        <v>1819</v>
      </c>
      <c r="K27" s="29">
        <f t="shared" si="3"/>
        <v>1783</v>
      </c>
      <c r="L27" s="29">
        <f t="shared" si="3"/>
        <v>3602</v>
      </c>
    </row>
    <row r="28" spans="1:12" ht="9" customHeight="1">
      <c r="A28" s="23" t="s">
        <v>93</v>
      </c>
      <c r="B28" s="24">
        <f>SUM(B26:B27)</f>
        <v>2351</v>
      </c>
      <c r="C28" s="48">
        <f>SUM(C26:C27)</f>
        <v>2314</v>
      </c>
      <c r="D28" s="24">
        <f t="shared" si="0"/>
        <v>4665</v>
      </c>
      <c r="E28" s="24"/>
      <c r="F28" s="24">
        <f>SUM(F26:F27)</f>
        <v>313</v>
      </c>
      <c r="G28" s="24">
        <f>SUM(G26:G27)</f>
        <v>298</v>
      </c>
      <c r="H28" s="24">
        <f t="shared" si="1"/>
        <v>611</v>
      </c>
      <c r="I28" s="24"/>
      <c r="J28" s="24">
        <f t="shared" si="2"/>
        <v>2664</v>
      </c>
      <c r="K28" s="24">
        <f t="shared" si="3"/>
        <v>2612</v>
      </c>
      <c r="L28" s="24">
        <f t="shared" si="3"/>
        <v>5276</v>
      </c>
    </row>
    <row r="29" spans="1:12" ht="9" customHeight="1">
      <c r="A29" s="27" t="s">
        <v>94</v>
      </c>
      <c r="B29" s="29">
        <v>9381</v>
      </c>
      <c r="C29" s="47">
        <v>9563</v>
      </c>
      <c r="D29" s="29">
        <f t="shared" si="0"/>
        <v>18944</v>
      </c>
      <c r="E29" s="29"/>
      <c r="F29" s="29">
        <v>1320</v>
      </c>
      <c r="G29" s="29">
        <v>680</v>
      </c>
      <c r="H29" s="29">
        <f t="shared" si="1"/>
        <v>2000</v>
      </c>
      <c r="I29" s="29"/>
      <c r="J29" s="29">
        <f t="shared" si="2"/>
        <v>10701</v>
      </c>
      <c r="K29" s="29">
        <f t="shared" si="3"/>
        <v>10243</v>
      </c>
      <c r="L29" s="29">
        <f t="shared" si="3"/>
        <v>20944</v>
      </c>
    </row>
    <row r="30" spans="1:12" ht="9" customHeight="1">
      <c r="A30" s="27" t="s">
        <v>95</v>
      </c>
      <c r="B30" s="29">
        <v>2071</v>
      </c>
      <c r="C30" s="47">
        <v>2236</v>
      </c>
      <c r="D30" s="29">
        <f t="shared" si="0"/>
        <v>4307</v>
      </c>
      <c r="E30" s="29"/>
      <c r="F30" s="29">
        <v>280</v>
      </c>
      <c r="G30" s="29">
        <v>197</v>
      </c>
      <c r="H30" s="29">
        <f t="shared" si="1"/>
        <v>477</v>
      </c>
      <c r="I30" s="29"/>
      <c r="J30" s="29">
        <f t="shared" si="2"/>
        <v>2351</v>
      </c>
      <c r="K30" s="29">
        <f t="shared" si="3"/>
        <v>2433</v>
      </c>
      <c r="L30" s="29">
        <f t="shared" si="3"/>
        <v>4784</v>
      </c>
    </row>
    <row r="31" spans="1:12" s="26" customFormat="1" ht="9" customHeight="1">
      <c r="A31" s="27" t="s">
        <v>96</v>
      </c>
      <c r="B31" s="29">
        <v>31103</v>
      </c>
      <c r="C31" s="47">
        <v>30612</v>
      </c>
      <c r="D31" s="29">
        <f t="shared" si="0"/>
        <v>61715</v>
      </c>
      <c r="E31" s="29"/>
      <c r="F31" s="29">
        <v>2034</v>
      </c>
      <c r="G31" s="29">
        <v>1195</v>
      </c>
      <c r="H31" s="29">
        <f t="shared" si="1"/>
        <v>3229</v>
      </c>
      <c r="I31" s="29"/>
      <c r="J31" s="29">
        <f t="shared" si="2"/>
        <v>33137</v>
      </c>
      <c r="K31" s="29">
        <f t="shared" si="3"/>
        <v>31807</v>
      </c>
      <c r="L31" s="29">
        <f t="shared" si="3"/>
        <v>64944</v>
      </c>
    </row>
    <row r="32" spans="1:12" s="26" customFormat="1" ht="9" customHeight="1">
      <c r="A32" s="27" t="s">
        <v>97</v>
      </c>
      <c r="B32" s="29">
        <v>3783</v>
      </c>
      <c r="C32" s="47">
        <v>3715</v>
      </c>
      <c r="D32" s="29">
        <f t="shared" si="0"/>
        <v>7498</v>
      </c>
      <c r="E32" s="29"/>
      <c r="F32" s="29">
        <v>494</v>
      </c>
      <c r="G32" s="29">
        <v>387</v>
      </c>
      <c r="H32" s="29">
        <f t="shared" si="1"/>
        <v>881</v>
      </c>
      <c r="I32" s="29"/>
      <c r="J32" s="29">
        <f t="shared" si="2"/>
        <v>4277</v>
      </c>
      <c r="K32" s="29">
        <f t="shared" si="3"/>
        <v>4102</v>
      </c>
      <c r="L32" s="29">
        <f t="shared" si="3"/>
        <v>8379</v>
      </c>
    </row>
    <row r="33" spans="1:12" ht="9" customHeight="1">
      <c r="A33" s="27" t="s">
        <v>98</v>
      </c>
      <c r="B33" s="29">
        <v>9329</v>
      </c>
      <c r="C33" s="47">
        <v>9136</v>
      </c>
      <c r="D33" s="29">
        <f t="shared" si="0"/>
        <v>18465</v>
      </c>
      <c r="E33" s="29"/>
      <c r="F33" s="29">
        <v>886</v>
      </c>
      <c r="G33" s="29">
        <v>607</v>
      </c>
      <c r="H33" s="29">
        <f t="shared" si="1"/>
        <v>1493</v>
      </c>
      <c r="I33" s="29"/>
      <c r="J33" s="29">
        <f t="shared" si="2"/>
        <v>10215</v>
      </c>
      <c r="K33" s="29">
        <f t="shared" si="3"/>
        <v>9743</v>
      </c>
      <c r="L33" s="29">
        <f t="shared" si="3"/>
        <v>19958</v>
      </c>
    </row>
    <row r="34" spans="1:12" ht="9" customHeight="1">
      <c r="A34" s="23" t="s">
        <v>99</v>
      </c>
      <c r="B34" s="24">
        <f>SUM(B29:B33)</f>
        <v>55667</v>
      </c>
      <c r="C34" s="48">
        <f>SUM(C29:C33)</f>
        <v>55262</v>
      </c>
      <c r="D34" s="24">
        <f t="shared" si="0"/>
        <v>110929</v>
      </c>
      <c r="E34" s="24"/>
      <c r="F34" s="24">
        <f>SUM(F29:F33)</f>
        <v>5014</v>
      </c>
      <c r="G34" s="24">
        <f>SUM(G29:G33)</f>
        <v>3066</v>
      </c>
      <c r="H34" s="24">
        <f t="shared" si="1"/>
        <v>8080</v>
      </c>
      <c r="I34" s="24"/>
      <c r="J34" s="24">
        <f t="shared" si="2"/>
        <v>60681</v>
      </c>
      <c r="K34" s="24">
        <f t="shared" si="3"/>
        <v>58328</v>
      </c>
      <c r="L34" s="24">
        <f t="shared" si="3"/>
        <v>119009</v>
      </c>
    </row>
    <row r="35" spans="1:12" ht="9" customHeight="1">
      <c r="A35" s="27" t="s">
        <v>100</v>
      </c>
      <c r="B35" s="29">
        <v>3617</v>
      </c>
      <c r="C35" s="47">
        <v>3534</v>
      </c>
      <c r="D35" s="29">
        <f t="shared" si="0"/>
        <v>7151</v>
      </c>
      <c r="E35" s="29"/>
      <c r="F35" s="29">
        <v>657</v>
      </c>
      <c r="G35" s="29">
        <v>515</v>
      </c>
      <c r="H35" s="29">
        <f t="shared" si="1"/>
        <v>1172</v>
      </c>
      <c r="I35" s="29"/>
      <c r="J35" s="29">
        <f t="shared" si="2"/>
        <v>4274</v>
      </c>
      <c r="K35" s="29">
        <f t="shared" si="3"/>
        <v>4049</v>
      </c>
      <c r="L35" s="29">
        <f t="shared" si="3"/>
        <v>8323</v>
      </c>
    </row>
    <row r="36" spans="1:12" ht="9" customHeight="1">
      <c r="A36" s="27" t="s">
        <v>101</v>
      </c>
      <c r="B36" s="29">
        <v>9291</v>
      </c>
      <c r="C36" s="47">
        <v>8980</v>
      </c>
      <c r="D36" s="29">
        <f t="shared" si="0"/>
        <v>18271</v>
      </c>
      <c r="E36" s="29"/>
      <c r="F36" s="29">
        <v>2136</v>
      </c>
      <c r="G36" s="29">
        <v>1393</v>
      </c>
      <c r="H36" s="29">
        <f t="shared" si="1"/>
        <v>3529</v>
      </c>
      <c r="I36" s="29"/>
      <c r="J36" s="29">
        <f t="shared" si="2"/>
        <v>11427</v>
      </c>
      <c r="K36" s="29">
        <f t="shared" si="3"/>
        <v>10373</v>
      </c>
      <c r="L36" s="29">
        <f t="shared" si="3"/>
        <v>21800</v>
      </c>
    </row>
    <row r="37" spans="1:12" ht="9" customHeight="1">
      <c r="A37" s="27" t="s">
        <v>102</v>
      </c>
      <c r="B37" s="29">
        <v>3877</v>
      </c>
      <c r="C37" s="47">
        <v>3584</v>
      </c>
      <c r="D37" s="29">
        <f t="shared" si="0"/>
        <v>7461</v>
      </c>
      <c r="E37" s="29"/>
      <c r="F37" s="29">
        <v>440</v>
      </c>
      <c r="G37" s="29">
        <v>269</v>
      </c>
      <c r="H37" s="29">
        <f t="shared" si="1"/>
        <v>709</v>
      </c>
      <c r="I37" s="29"/>
      <c r="J37" s="29">
        <f t="shared" si="2"/>
        <v>4317</v>
      </c>
      <c r="K37" s="29">
        <f t="shared" si="3"/>
        <v>3853</v>
      </c>
      <c r="L37" s="29">
        <f t="shared" si="3"/>
        <v>8170</v>
      </c>
    </row>
    <row r="38" spans="1:12" s="22" customFormat="1" ht="9" customHeight="1">
      <c r="A38" s="27" t="s">
        <v>103</v>
      </c>
      <c r="B38" s="29">
        <v>1879</v>
      </c>
      <c r="C38" s="47">
        <v>1819</v>
      </c>
      <c r="D38" s="29">
        <f t="shared" si="0"/>
        <v>3698</v>
      </c>
      <c r="E38" s="29"/>
      <c r="F38" s="29">
        <v>351</v>
      </c>
      <c r="G38" s="29">
        <v>333</v>
      </c>
      <c r="H38" s="29">
        <f t="shared" si="1"/>
        <v>684</v>
      </c>
      <c r="I38" s="29"/>
      <c r="J38" s="29">
        <f t="shared" si="2"/>
        <v>2230</v>
      </c>
      <c r="K38" s="29">
        <f t="shared" si="3"/>
        <v>2152</v>
      </c>
      <c r="L38" s="29">
        <f t="shared" si="3"/>
        <v>4382</v>
      </c>
    </row>
    <row r="39" spans="1:12" s="22" customFormat="1" ht="9" customHeight="1">
      <c r="A39" s="27" t="s">
        <v>104</v>
      </c>
      <c r="B39" s="29">
        <v>5150</v>
      </c>
      <c r="C39" s="47">
        <v>5372</v>
      </c>
      <c r="D39" s="29">
        <f aca="true" t="shared" si="4" ref="D39:D64">SUM(B39:C39)</f>
        <v>10522</v>
      </c>
      <c r="E39" s="29"/>
      <c r="F39" s="29">
        <v>1148</v>
      </c>
      <c r="G39" s="29">
        <v>865</v>
      </c>
      <c r="H39" s="29">
        <f aca="true" t="shared" si="5" ref="H39:H69">SUM(F39:G39)</f>
        <v>2013</v>
      </c>
      <c r="I39" s="29"/>
      <c r="J39" s="29">
        <f aca="true" t="shared" si="6" ref="J39:J70">SUM(B39,F39)</f>
        <v>6298</v>
      </c>
      <c r="K39" s="29">
        <f t="shared" si="3"/>
        <v>6237</v>
      </c>
      <c r="L39" s="29">
        <f t="shared" si="3"/>
        <v>12535</v>
      </c>
    </row>
    <row r="40" spans="1:12" ht="9" customHeight="1">
      <c r="A40" s="23" t="s">
        <v>105</v>
      </c>
      <c r="B40" s="24">
        <f>SUM(B35:B39)</f>
        <v>23814</v>
      </c>
      <c r="C40" s="48">
        <f>SUM(C35:C39)</f>
        <v>23289</v>
      </c>
      <c r="D40" s="24">
        <f t="shared" si="4"/>
        <v>47103</v>
      </c>
      <c r="E40" s="24"/>
      <c r="F40" s="24">
        <f>SUM(F35:F39)</f>
        <v>4732</v>
      </c>
      <c r="G40" s="24">
        <f>SUM(G35:G39)</f>
        <v>3375</v>
      </c>
      <c r="H40" s="24">
        <f t="shared" si="5"/>
        <v>8107</v>
      </c>
      <c r="I40" s="24"/>
      <c r="J40" s="24">
        <f t="shared" si="6"/>
        <v>28546</v>
      </c>
      <c r="K40" s="24">
        <f t="shared" si="3"/>
        <v>26664</v>
      </c>
      <c r="L40" s="24">
        <f t="shared" si="3"/>
        <v>55210</v>
      </c>
    </row>
    <row r="41" spans="1:12" ht="9" customHeight="1">
      <c r="A41" s="27" t="s">
        <v>106</v>
      </c>
      <c r="B41" s="29">
        <v>2410</v>
      </c>
      <c r="C41" s="47">
        <v>2295</v>
      </c>
      <c r="D41" s="29">
        <f t="shared" si="4"/>
        <v>4705</v>
      </c>
      <c r="E41" s="29"/>
      <c r="F41" s="29">
        <v>351</v>
      </c>
      <c r="G41" s="29">
        <v>253</v>
      </c>
      <c r="H41" s="29">
        <f t="shared" si="5"/>
        <v>604</v>
      </c>
      <c r="I41" s="29"/>
      <c r="J41" s="29">
        <f t="shared" si="6"/>
        <v>2761</v>
      </c>
      <c r="K41" s="29">
        <f t="shared" si="3"/>
        <v>2548</v>
      </c>
      <c r="L41" s="29">
        <f t="shared" si="3"/>
        <v>5309</v>
      </c>
    </row>
    <row r="42" spans="1:12" ht="9" customHeight="1">
      <c r="A42" s="27" t="s">
        <v>107</v>
      </c>
      <c r="B42" s="29">
        <v>1071</v>
      </c>
      <c r="C42" s="47">
        <v>1018</v>
      </c>
      <c r="D42" s="29">
        <f t="shared" si="4"/>
        <v>2089</v>
      </c>
      <c r="E42" s="29"/>
      <c r="F42" s="29">
        <v>419</v>
      </c>
      <c r="G42" s="29">
        <v>166</v>
      </c>
      <c r="H42" s="29">
        <f t="shared" si="5"/>
        <v>585</v>
      </c>
      <c r="I42" s="29"/>
      <c r="J42" s="29">
        <f t="shared" si="6"/>
        <v>1490</v>
      </c>
      <c r="K42" s="29">
        <f t="shared" si="3"/>
        <v>1184</v>
      </c>
      <c r="L42" s="29">
        <f t="shared" si="3"/>
        <v>2674</v>
      </c>
    </row>
    <row r="43" spans="1:12" ht="9" customHeight="1">
      <c r="A43" s="23" t="s">
        <v>108</v>
      </c>
      <c r="B43" s="24">
        <f>SUM(B41:B42)</f>
        <v>3481</v>
      </c>
      <c r="C43" s="48">
        <f>SUM(C41:C42)</f>
        <v>3313</v>
      </c>
      <c r="D43" s="24">
        <f t="shared" si="4"/>
        <v>6794</v>
      </c>
      <c r="E43" s="24"/>
      <c r="F43" s="24">
        <f>SUM(F41:F42)</f>
        <v>770</v>
      </c>
      <c r="G43" s="24">
        <f>SUM(G41:G42)</f>
        <v>419</v>
      </c>
      <c r="H43" s="24">
        <f t="shared" si="5"/>
        <v>1189</v>
      </c>
      <c r="I43" s="24"/>
      <c r="J43" s="24">
        <f t="shared" si="6"/>
        <v>4251</v>
      </c>
      <c r="K43" s="24">
        <f t="shared" si="3"/>
        <v>3732</v>
      </c>
      <c r="L43" s="24">
        <f t="shared" si="3"/>
        <v>7983</v>
      </c>
    </row>
    <row r="44" spans="1:12" ht="9" customHeight="1">
      <c r="A44" s="27" t="s">
        <v>109</v>
      </c>
      <c r="B44" s="29">
        <v>5725</v>
      </c>
      <c r="C44" s="47">
        <v>5696</v>
      </c>
      <c r="D44" s="29">
        <f t="shared" si="4"/>
        <v>11421</v>
      </c>
      <c r="E44" s="29"/>
      <c r="F44" s="29">
        <v>765</v>
      </c>
      <c r="G44" s="29">
        <v>664</v>
      </c>
      <c r="H44" s="29">
        <f t="shared" si="5"/>
        <v>1429</v>
      </c>
      <c r="I44" s="29"/>
      <c r="J44" s="29">
        <f t="shared" si="6"/>
        <v>6490</v>
      </c>
      <c r="K44" s="29">
        <f t="shared" si="3"/>
        <v>6360</v>
      </c>
      <c r="L44" s="29">
        <f t="shared" si="3"/>
        <v>12850</v>
      </c>
    </row>
    <row r="45" spans="1:12" ht="9" customHeight="1">
      <c r="A45" s="27" t="s">
        <v>110</v>
      </c>
      <c r="B45" s="29">
        <v>1182</v>
      </c>
      <c r="C45" s="47">
        <v>1188</v>
      </c>
      <c r="D45" s="29">
        <f t="shared" si="4"/>
        <v>2370</v>
      </c>
      <c r="E45" s="29"/>
      <c r="F45" s="29">
        <v>255</v>
      </c>
      <c r="G45" s="29">
        <v>181</v>
      </c>
      <c r="H45" s="29">
        <f t="shared" si="5"/>
        <v>436</v>
      </c>
      <c r="I45" s="29"/>
      <c r="J45" s="29">
        <f t="shared" si="6"/>
        <v>1437</v>
      </c>
      <c r="K45" s="29">
        <f t="shared" si="3"/>
        <v>1369</v>
      </c>
      <c r="L45" s="29">
        <f t="shared" si="3"/>
        <v>2806</v>
      </c>
    </row>
    <row r="46" spans="1:12" ht="9" customHeight="1">
      <c r="A46" s="27" t="s">
        <v>111</v>
      </c>
      <c r="B46" s="29">
        <v>2736</v>
      </c>
      <c r="C46" s="47">
        <v>2512</v>
      </c>
      <c r="D46" s="29">
        <f t="shared" si="4"/>
        <v>5248</v>
      </c>
      <c r="E46" s="29"/>
      <c r="F46" s="29">
        <v>445</v>
      </c>
      <c r="G46" s="29">
        <v>378</v>
      </c>
      <c r="H46" s="29">
        <f t="shared" si="5"/>
        <v>823</v>
      </c>
      <c r="I46" s="29"/>
      <c r="J46" s="29">
        <f t="shared" si="6"/>
        <v>3181</v>
      </c>
      <c r="K46" s="29">
        <f t="shared" si="3"/>
        <v>2890</v>
      </c>
      <c r="L46" s="29">
        <f t="shared" si="3"/>
        <v>6071</v>
      </c>
    </row>
    <row r="47" spans="1:12" ht="9" customHeight="1">
      <c r="A47" s="27" t="s">
        <v>112</v>
      </c>
      <c r="B47" s="29">
        <v>1319</v>
      </c>
      <c r="C47" s="47">
        <v>1264</v>
      </c>
      <c r="D47" s="29">
        <f t="shared" si="4"/>
        <v>2583</v>
      </c>
      <c r="E47" s="29"/>
      <c r="F47" s="29">
        <v>187</v>
      </c>
      <c r="G47" s="29">
        <v>170</v>
      </c>
      <c r="H47" s="29">
        <f t="shared" si="5"/>
        <v>357</v>
      </c>
      <c r="I47" s="29"/>
      <c r="J47" s="29">
        <f t="shared" si="6"/>
        <v>1506</v>
      </c>
      <c r="K47" s="29">
        <f t="shared" si="3"/>
        <v>1434</v>
      </c>
      <c r="L47" s="29">
        <f t="shared" si="3"/>
        <v>2940</v>
      </c>
    </row>
    <row r="48" spans="1:12" ht="9" customHeight="1">
      <c r="A48" s="27" t="s">
        <v>113</v>
      </c>
      <c r="B48" s="29">
        <v>3556</v>
      </c>
      <c r="C48" s="47">
        <v>3264</v>
      </c>
      <c r="D48" s="29">
        <f t="shared" si="4"/>
        <v>6820</v>
      </c>
      <c r="E48" s="29"/>
      <c r="F48" s="29">
        <v>788</v>
      </c>
      <c r="G48" s="29">
        <v>470</v>
      </c>
      <c r="H48" s="29">
        <f t="shared" si="5"/>
        <v>1258</v>
      </c>
      <c r="I48" s="29"/>
      <c r="J48" s="29">
        <f t="shared" si="6"/>
        <v>4344</v>
      </c>
      <c r="K48" s="29">
        <f t="shared" si="3"/>
        <v>3734</v>
      </c>
      <c r="L48" s="29">
        <f t="shared" si="3"/>
        <v>8078</v>
      </c>
    </row>
    <row r="49" spans="1:12" ht="9" customHeight="1">
      <c r="A49" s="23" t="s">
        <v>114</v>
      </c>
      <c r="B49" s="24">
        <f>SUM(B44:B48)</f>
        <v>14518</v>
      </c>
      <c r="C49" s="48">
        <f>SUM(C44:C48)</f>
        <v>13924</v>
      </c>
      <c r="D49" s="24">
        <f t="shared" si="4"/>
        <v>28442</v>
      </c>
      <c r="E49" s="24"/>
      <c r="F49" s="24">
        <f>SUM(F44:F48)</f>
        <v>2440</v>
      </c>
      <c r="G49" s="24">
        <f>SUM(G44:G48)</f>
        <v>1863</v>
      </c>
      <c r="H49" s="24">
        <f t="shared" si="5"/>
        <v>4303</v>
      </c>
      <c r="I49" s="24"/>
      <c r="J49" s="24">
        <f t="shared" si="6"/>
        <v>16958</v>
      </c>
      <c r="K49" s="24">
        <f t="shared" si="3"/>
        <v>15787</v>
      </c>
      <c r="L49" s="24">
        <f t="shared" si="3"/>
        <v>32745</v>
      </c>
    </row>
    <row r="50" spans="1:12" ht="9" customHeight="1">
      <c r="A50" s="27" t="s">
        <v>115</v>
      </c>
      <c r="B50" s="29">
        <v>2842</v>
      </c>
      <c r="C50" s="47">
        <v>2777</v>
      </c>
      <c r="D50" s="29">
        <f t="shared" si="4"/>
        <v>5619</v>
      </c>
      <c r="E50" s="29"/>
      <c r="F50" s="29">
        <v>296</v>
      </c>
      <c r="G50" s="29">
        <v>275</v>
      </c>
      <c r="H50" s="29">
        <f t="shared" si="5"/>
        <v>571</v>
      </c>
      <c r="I50" s="29"/>
      <c r="J50" s="29">
        <f t="shared" si="6"/>
        <v>3138</v>
      </c>
      <c r="K50" s="29">
        <f t="shared" si="3"/>
        <v>3052</v>
      </c>
      <c r="L50" s="29">
        <f t="shared" si="3"/>
        <v>6190</v>
      </c>
    </row>
    <row r="51" spans="1:12" ht="9" customHeight="1">
      <c r="A51" s="27" t="s">
        <v>116</v>
      </c>
      <c r="B51" s="29">
        <v>9662</v>
      </c>
      <c r="C51" s="47">
        <v>9887</v>
      </c>
      <c r="D51" s="29">
        <f t="shared" si="4"/>
        <v>19549</v>
      </c>
      <c r="E51" s="29"/>
      <c r="F51" s="29">
        <v>1477</v>
      </c>
      <c r="G51" s="29">
        <v>1089</v>
      </c>
      <c r="H51" s="29">
        <f t="shared" si="5"/>
        <v>2566</v>
      </c>
      <c r="I51" s="29"/>
      <c r="J51" s="29">
        <f t="shared" si="6"/>
        <v>11139</v>
      </c>
      <c r="K51" s="29">
        <f t="shared" si="3"/>
        <v>10976</v>
      </c>
      <c r="L51" s="29">
        <f t="shared" si="3"/>
        <v>22115</v>
      </c>
    </row>
    <row r="52" spans="1:12" ht="9" customHeight="1">
      <c r="A52" s="27" t="s">
        <v>117</v>
      </c>
      <c r="B52" s="29">
        <v>4593</v>
      </c>
      <c r="C52" s="47">
        <v>4532</v>
      </c>
      <c r="D52" s="29">
        <f t="shared" si="4"/>
        <v>9125</v>
      </c>
      <c r="E52" s="29"/>
      <c r="F52" s="29">
        <v>846</v>
      </c>
      <c r="G52" s="29">
        <v>726</v>
      </c>
      <c r="H52" s="29">
        <f t="shared" si="5"/>
        <v>1572</v>
      </c>
      <c r="I52" s="29"/>
      <c r="J52" s="29">
        <f t="shared" si="6"/>
        <v>5439</v>
      </c>
      <c r="K52" s="29">
        <f t="shared" si="3"/>
        <v>5258</v>
      </c>
      <c r="L52" s="29">
        <f t="shared" si="3"/>
        <v>10697</v>
      </c>
    </row>
    <row r="53" spans="1:12" ht="9" customHeight="1">
      <c r="A53" s="27" t="s">
        <v>118</v>
      </c>
      <c r="B53" s="29">
        <v>2134</v>
      </c>
      <c r="C53" s="47">
        <v>2157</v>
      </c>
      <c r="D53" s="29">
        <f t="shared" si="4"/>
        <v>4291</v>
      </c>
      <c r="E53" s="29"/>
      <c r="F53" s="29">
        <v>579</v>
      </c>
      <c r="G53" s="29">
        <v>563</v>
      </c>
      <c r="H53" s="29">
        <f t="shared" si="5"/>
        <v>1142</v>
      </c>
      <c r="I53" s="29"/>
      <c r="J53" s="29">
        <f t="shared" si="6"/>
        <v>2713</v>
      </c>
      <c r="K53" s="29">
        <f t="shared" si="3"/>
        <v>2720</v>
      </c>
      <c r="L53" s="29">
        <f t="shared" si="3"/>
        <v>5433</v>
      </c>
    </row>
    <row r="54" spans="1:12" s="25" customFormat="1" ht="9" customHeight="1">
      <c r="A54" s="27" t="s">
        <v>119</v>
      </c>
      <c r="B54" s="29">
        <v>1393</v>
      </c>
      <c r="C54" s="47">
        <v>1333</v>
      </c>
      <c r="D54" s="29">
        <f t="shared" si="4"/>
        <v>2726</v>
      </c>
      <c r="E54" s="29"/>
      <c r="F54" s="29">
        <v>260</v>
      </c>
      <c r="G54" s="29">
        <v>221</v>
      </c>
      <c r="H54" s="29">
        <f t="shared" si="5"/>
        <v>481</v>
      </c>
      <c r="I54" s="29"/>
      <c r="J54" s="29">
        <f t="shared" si="6"/>
        <v>1653</v>
      </c>
      <c r="K54" s="29">
        <f t="shared" si="3"/>
        <v>1554</v>
      </c>
      <c r="L54" s="29">
        <f t="shared" si="3"/>
        <v>3207</v>
      </c>
    </row>
    <row r="55" spans="1:12" ht="9" customHeight="1">
      <c r="A55" s="27" t="s">
        <v>120</v>
      </c>
      <c r="B55" s="29">
        <v>936</v>
      </c>
      <c r="C55" s="47">
        <v>911</v>
      </c>
      <c r="D55" s="29">
        <f t="shared" si="4"/>
        <v>1847</v>
      </c>
      <c r="E55" s="29"/>
      <c r="F55" s="29">
        <v>167</v>
      </c>
      <c r="G55" s="29">
        <v>142</v>
      </c>
      <c r="H55" s="29">
        <f t="shared" si="5"/>
        <v>309</v>
      </c>
      <c r="I55" s="29"/>
      <c r="J55" s="29">
        <f t="shared" si="6"/>
        <v>1103</v>
      </c>
      <c r="K55" s="29">
        <f t="shared" si="3"/>
        <v>1053</v>
      </c>
      <c r="L55" s="29">
        <f t="shared" si="3"/>
        <v>2156</v>
      </c>
    </row>
    <row r="56" spans="1:12" ht="9" customHeight="1">
      <c r="A56" s="27" t="s">
        <v>121</v>
      </c>
      <c r="B56" s="29">
        <v>12121</v>
      </c>
      <c r="C56" s="47">
        <v>10829</v>
      </c>
      <c r="D56" s="29">
        <f t="shared" si="4"/>
        <v>22950</v>
      </c>
      <c r="E56" s="29"/>
      <c r="F56" s="29">
        <v>1031</v>
      </c>
      <c r="G56" s="29">
        <v>824</v>
      </c>
      <c r="H56" s="29">
        <f t="shared" si="5"/>
        <v>1855</v>
      </c>
      <c r="I56" s="29"/>
      <c r="J56" s="29">
        <f t="shared" si="6"/>
        <v>13152</v>
      </c>
      <c r="K56" s="29">
        <f t="shared" si="3"/>
        <v>11653</v>
      </c>
      <c r="L56" s="29">
        <f t="shared" si="3"/>
        <v>24805</v>
      </c>
    </row>
    <row r="57" spans="1:12" ht="9" customHeight="1">
      <c r="A57" s="27" t="s">
        <v>122</v>
      </c>
      <c r="B57" s="29">
        <v>1531</v>
      </c>
      <c r="C57" s="47">
        <v>1496</v>
      </c>
      <c r="D57" s="29">
        <f t="shared" si="4"/>
        <v>3027</v>
      </c>
      <c r="E57" s="29"/>
      <c r="F57" s="29">
        <v>798</v>
      </c>
      <c r="G57" s="29">
        <v>335</v>
      </c>
      <c r="H57" s="29">
        <f t="shared" si="5"/>
        <v>1133</v>
      </c>
      <c r="I57" s="29"/>
      <c r="J57" s="29">
        <f t="shared" si="6"/>
        <v>2329</v>
      </c>
      <c r="K57" s="29">
        <f t="shared" si="3"/>
        <v>1831</v>
      </c>
      <c r="L57" s="29">
        <f t="shared" si="3"/>
        <v>4160</v>
      </c>
    </row>
    <row r="58" spans="1:12" ht="9" customHeight="1">
      <c r="A58" s="27" t="s">
        <v>123</v>
      </c>
      <c r="B58" s="29">
        <v>2311</v>
      </c>
      <c r="C58" s="47">
        <v>2176</v>
      </c>
      <c r="D58" s="29">
        <f t="shared" si="4"/>
        <v>4487</v>
      </c>
      <c r="E58" s="29"/>
      <c r="F58" s="29">
        <v>305</v>
      </c>
      <c r="G58" s="29">
        <v>305</v>
      </c>
      <c r="H58" s="29">
        <f t="shared" si="5"/>
        <v>610</v>
      </c>
      <c r="I58" s="29"/>
      <c r="J58" s="29">
        <f t="shared" si="6"/>
        <v>2616</v>
      </c>
      <c r="K58" s="29">
        <f t="shared" si="3"/>
        <v>2481</v>
      </c>
      <c r="L58" s="29">
        <f t="shared" si="3"/>
        <v>5097</v>
      </c>
    </row>
    <row r="59" spans="1:12" s="26" customFormat="1" ht="9" customHeight="1">
      <c r="A59" s="23" t="s">
        <v>124</v>
      </c>
      <c r="B59" s="24">
        <f>SUM(B50:B58)</f>
        <v>37523</v>
      </c>
      <c r="C59" s="48">
        <f>SUM(C50:C58)</f>
        <v>36098</v>
      </c>
      <c r="D59" s="24">
        <f t="shared" si="4"/>
        <v>73621</v>
      </c>
      <c r="E59" s="24"/>
      <c r="F59" s="24">
        <f>SUM(F50:F58)</f>
        <v>5759</v>
      </c>
      <c r="G59" s="24">
        <f>SUM(G50:G58)</f>
        <v>4480</v>
      </c>
      <c r="H59" s="24">
        <f t="shared" si="5"/>
        <v>10239</v>
      </c>
      <c r="I59" s="24"/>
      <c r="J59" s="24">
        <f t="shared" si="6"/>
        <v>43282</v>
      </c>
      <c r="K59" s="24">
        <f t="shared" si="3"/>
        <v>40578</v>
      </c>
      <c r="L59" s="24">
        <f t="shared" si="3"/>
        <v>83860</v>
      </c>
    </row>
    <row r="60" spans="1:12" s="26" customFormat="1" ht="9" customHeight="1">
      <c r="A60" s="27" t="s">
        <v>125</v>
      </c>
      <c r="B60" s="29">
        <v>3294</v>
      </c>
      <c r="C60" s="47">
        <v>3280</v>
      </c>
      <c r="D60" s="29">
        <f t="shared" si="4"/>
        <v>6574</v>
      </c>
      <c r="E60" s="29"/>
      <c r="F60" s="29">
        <v>312</v>
      </c>
      <c r="G60" s="29">
        <v>259</v>
      </c>
      <c r="H60" s="29">
        <f t="shared" si="5"/>
        <v>571</v>
      </c>
      <c r="I60" s="29"/>
      <c r="J60" s="29">
        <f t="shared" si="6"/>
        <v>3606</v>
      </c>
      <c r="K60" s="29">
        <f t="shared" si="3"/>
        <v>3539</v>
      </c>
      <c r="L60" s="29">
        <f t="shared" si="3"/>
        <v>7145</v>
      </c>
    </row>
    <row r="61" spans="1:12" ht="9" customHeight="1">
      <c r="A61" s="27" t="s">
        <v>126</v>
      </c>
      <c r="B61" s="31">
        <v>1670</v>
      </c>
      <c r="C61" s="47">
        <v>1572</v>
      </c>
      <c r="D61" s="31">
        <f t="shared" si="4"/>
        <v>3242</v>
      </c>
      <c r="E61" s="31"/>
      <c r="F61" s="31">
        <v>159</v>
      </c>
      <c r="G61" s="31">
        <v>110</v>
      </c>
      <c r="H61" s="31">
        <f t="shared" si="5"/>
        <v>269</v>
      </c>
      <c r="I61" s="31"/>
      <c r="J61" s="31">
        <f t="shared" si="6"/>
        <v>1829</v>
      </c>
      <c r="K61" s="31">
        <f t="shared" si="3"/>
        <v>1682</v>
      </c>
      <c r="L61" s="31">
        <f t="shared" si="3"/>
        <v>3511</v>
      </c>
    </row>
    <row r="62" spans="1:12" s="28" customFormat="1" ht="9" customHeight="1">
      <c r="A62" s="27" t="s">
        <v>127</v>
      </c>
      <c r="B62" s="31">
        <v>1156</v>
      </c>
      <c r="C62" s="49">
        <v>1125</v>
      </c>
      <c r="D62" s="31">
        <f t="shared" si="4"/>
        <v>2281</v>
      </c>
      <c r="E62" s="31"/>
      <c r="F62" s="31">
        <v>71</v>
      </c>
      <c r="G62" s="31">
        <v>71</v>
      </c>
      <c r="H62" s="31">
        <f t="shared" si="5"/>
        <v>142</v>
      </c>
      <c r="I62" s="31"/>
      <c r="J62" s="31">
        <f t="shared" si="6"/>
        <v>1227</v>
      </c>
      <c r="K62" s="31">
        <f t="shared" si="3"/>
        <v>1196</v>
      </c>
      <c r="L62" s="31">
        <f t="shared" si="3"/>
        <v>2423</v>
      </c>
    </row>
    <row r="63" spans="1:12" ht="9" customHeight="1">
      <c r="A63" s="27" t="s">
        <v>128</v>
      </c>
      <c r="B63" s="29">
        <v>7366</v>
      </c>
      <c r="C63" s="47">
        <v>7252</v>
      </c>
      <c r="D63" s="29">
        <f t="shared" si="4"/>
        <v>14618</v>
      </c>
      <c r="E63" s="29"/>
      <c r="F63" s="29">
        <v>622</v>
      </c>
      <c r="G63" s="29">
        <v>387</v>
      </c>
      <c r="H63" s="29">
        <f t="shared" si="5"/>
        <v>1009</v>
      </c>
      <c r="I63" s="29"/>
      <c r="J63" s="29">
        <f t="shared" si="6"/>
        <v>7988</v>
      </c>
      <c r="K63" s="29">
        <f t="shared" si="3"/>
        <v>7639</v>
      </c>
      <c r="L63" s="29">
        <f t="shared" si="3"/>
        <v>15627</v>
      </c>
    </row>
    <row r="64" spans="1:12" ht="9" customHeight="1">
      <c r="A64" s="23" t="s">
        <v>129</v>
      </c>
      <c r="B64" s="24">
        <f>SUM(B60:B63)</f>
        <v>13486</v>
      </c>
      <c r="C64" s="50">
        <f>SUM(C60:C63)</f>
        <v>13229</v>
      </c>
      <c r="D64" s="24">
        <f t="shared" si="4"/>
        <v>26715</v>
      </c>
      <c r="E64" s="24"/>
      <c r="F64" s="24">
        <f>SUM(F60:F63)</f>
        <v>1164</v>
      </c>
      <c r="G64" s="24">
        <f>SUM(G60:G63)</f>
        <v>827</v>
      </c>
      <c r="H64" s="24">
        <f t="shared" si="5"/>
        <v>1991</v>
      </c>
      <c r="I64" s="24"/>
      <c r="J64" s="24">
        <f t="shared" si="6"/>
        <v>14650</v>
      </c>
      <c r="K64" s="24">
        <f t="shared" si="3"/>
        <v>14056</v>
      </c>
      <c r="L64" s="24">
        <f t="shared" si="3"/>
        <v>28706</v>
      </c>
    </row>
    <row r="65" spans="1:12" ht="9" customHeight="1">
      <c r="A65" s="23" t="s">
        <v>130</v>
      </c>
      <c r="B65" s="24">
        <f>SUM(tav2_3!B15,tav2_3!B16,tav2_3!B28,tav2_3!B31,tav2_3!B39,tav2_3!B44,tav2_3!B49,tav2_3!B59,tav2_3!B70,tav2_3s!B9,tav2_3s!B14,tav2_3s!B20,tav2_3s!B25,tav2_3s!B28,tav2_3s!B34,tav2_3s!B40,tav2_3s!B43,tav2_3s!B49,tav2_3s!B59,tav2_3s!B64)</f>
        <v>619644</v>
      </c>
      <c r="C65" s="50">
        <f>SUM(tav2_3!C15,tav2_3!C16,tav2_3!C28,tav2_3!C31,tav2_3!C39,tav2_3!C44,tav2_3!C49,tav2_3!C59,tav2_3!C70,tav2_3s!C9,tav2_3s!C14,tav2_3s!C20,tav2_3s!C25,tav2_3s!C28,tav2_3s!C34,tav2_3s!C40,tav2_3s!C43,tav2_3s!C49,tav2_3s!C59,tav2_3s!C64)</f>
        <v>599087</v>
      </c>
      <c r="D65" s="24">
        <f>SUM(tav2_3!D15,tav2_3!D16,tav2_3!D28,tav2_3!D31,tav2_3!D39,tav2_3!D44,tav2_3!D49,tav2_3!D59,tav2_3!D70,tav2_3s!D9,tav2_3s!D14,tav2_3s!D20,tav2_3s!D25,tav2_3s!D28,tav2_3s!D34,tav2_3s!D40,tav2_3s!D43,tav2_3s!D49,tav2_3s!D59,tav2_3s!D64)</f>
        <v>1218731</v>
      </c>
      <c r="E65" s="24"/>
      <c r="F65" s="24">
        <f>SUM(tav2_3!F15,tav2_3!F16,tav2_3!F28,tav2_3!F31,tav2_3!F39,tav2_3!F44,tav2_3!F49,tav2_3!F59,tav2_3!F70,tav2_3s!F9,tav2_3s!F14,tav2_3s!F20,tav2_3s!F25,tav2_3s!F28,tav2_3s!F34,tav2_3s!F40,tav2_3s!F43,tav2_3s!F49,tav2_3s!F59,tav2_3s!F64)</f>
        <v>96628</v>
      </c>
      <c r="G65" s="24">
        <f>SUM(tav2_3!G15,tav2_3!G16,tav2_3!G28,tav2_3!G31,tav2_3!G39,tav2_3!G44,tav2_3!G49,tav2_3!G59,tav2_3!G70,tav2_3s!G9,tav2_3s!G14,tav2_3s!G20,tav2_3s!G25,tav2_3s!G28,tav2_3s!G34,tav2_3s!G40,tav2_3s!G43,tav2_3s!G49,tav2_3s!G59,tav2_3s!G64)</f>
        <v>88424</v>
      </c>
      <c r="H65" s="24">
        <f t="shared" si="5"/>
        <v>185052</v>
      </c>
      <c r="I65" s="24"/>
      <c r="J65" s="24">
        <f t="shared" si="6"/>
        <v>716272</v>
      </c>
      <c r="K65" s="24">
        <f t="shared" si="3"/>
        <v>687511</v>
      </c>
      <c r="L65" s="45">
        <f t="shared" si="3"/>
        <v>1403783</v>
      </c>
    </row>
    <row r="66" spans="1:12" ht="9" customHeight="1">
      <c r="A66" s="23" t="s">
        <v>131</v>
      </c>
      <c r="B66" s="24">
        <f>SUM(tav2_3!B15:B16,tav2_3!B28,tav2_3!B49)</f>
        <v>216104</v>
      </c>
      <c r="C66" s="50">
        <f>SUM(tav2_3!C15:C16,tav2_3!C28,tav2_3!C49)</f>
        <v>206989</v>
      </c>
      <c r="D66" s="24">
        <f>SUM(tav2_3!D15:D16,tav2_3!D28,tav2_3!D49)</f>
        <v>423093</v>
      </c>
      <c r="E66" s="24"/>
      <c r="F66" s="24">
        <f>SUM(tav2_3!F15:F16,tav2_3!F28,tav2_3!F49)</f>
        <v>31017</v>
      </c>
      <c r="G66" s="24">
        <f>SUM(tav2_3!G15:G16,tav2_3!G28,tav2_3!G49)</f>
        <v>29298</v>
      </c>
      <c r="H66" s="24">
        <f t="shared" si="5"/>
        <v>60315</v>
      </c>
      <c r="I66" s="24"/>
      <c r="J66" s="24">
        <f t="shared" si="6"/>
        <v>247121</v>
      </c>
      <c r="K66" s="24">
        <f t="shared" si="3"/>
        <v>236287</v>
      </c>
      <c r="L66" s="24">
        <f t="shared" si="3"/>
        <v>483408</v>
      </c>
    </row>
    <row r="67" spans="1:12" ht="9" customHeight="1">
      <c r="A67" s="30" t="s">
        <v>132</v>
      </c>
      <c r="B67" s="24">
        <f>SUM(tav2_3!B31,tav2_3!B39,tav2_3!B44,tav2_3!B59)</f>
        <v>137983</v>
      </c>
      <c r="C67" s="50">
        <f>SUM(tav2_3!C31,tav2_3!C39,tav2_3!C44,tav2_3!C59)</f>
        <v>131725</v>
      </c>
      <c r="D67" s="24">
        <f>SUM(tav2_3!D31,tav2_3!D39,tav2_3!D44,tav2_3!D59)</f>
        <v>269708</v>
      </c>
      <c r="E67" s="24"/>
      <c r="F67" s="24">
        <f>SUM(tav2_3!F31,tav2_3!F39,tav2_3!F44,tav2_3!F59)</f>
        <v>22977</v>
      </c>
      <c r="G67" s="24">
        <f>SUM(tav2_3!G31,tav2_3!G39,tav2_3!G44,tav2_3!G59)</f>
        <v>22761</v>
      </c>
      <c r="H67" s="24">
        <f t="shared" si="5"/>
        <v>45738</v>
      </c>
      <c r="I67" s="24"/>
      <c r="J67" s="24">
        <f t="shared" si="6"/>
        <v>160960</v>
      </c>
      <c r="K67" s="24">
        <f t="shared" si="3"/>
        <v>154486</v>
      </c>
      <c r="L67" s="24">
        <f t="shared" si="3"/>
        <v>315446</v>
      </c>
    </row>
    <row r="68" spans="1:12" ht="9" customHeight="1">
      <c r="A68" s="23" t="s">
        <v>133</v>
      </c>
      <c r="B68" s="24">
        <f>SUM(tav2_3!B70,tav2_3s!B9,tav2_3s!B14,tav2_3s!B20)</f>
        <v>103849</v>
      </c>
      <c r="C68" s="50">
        <f>SUM(tav2_3!C70,tav2_3s!C9,tav2_3s!C14,tav2_3s!C20)</f>
        <v>101692</v>
      </c>
      <c r="D68" s="24">
        <f>SUM(tav2_3!D70,tav2_3s!D9,tav2_3s!D14,tav2_3s!D20)</f>
        <v>205541</v>
      </c>
      <c r="E68" s="24"/>
      <c r="F68" s="24">
        <f>SUM(tav2_3!F70,tav2_3s!F9,tav2_3s!F14,tav2_3s!F20)</f>
        <v>20399</v>
      </c>
      <c r="G68" s="24">
        <f>SUM(tav2_3!G70,tav2_3s!G9,tav2_3s!G14,tav2_3s!G20)</f>
        <v>20087</v>
      </c>
      <c r="H68" s="24">
        <f t="shared" si="5"/>
        <v>40486</v>
      </c>
      <c r="I68" s="24"/>
      <c r="J68" s="24">
        <f t="shared" si="6"/>
        <v>124248</v>
      </c>
      <c r="K68" s="24">
        <f t="shared" si="3"/>
        <v>121779</v>
      </c>
      <c r="L68" s="24">
        <f t="shared" si="3"/>
        <v>246027</v>
      </c>
    </row>
    <row r="69" spans="1:12" ht="9" customHeight="1">
      <c r="A69" s="23" t="s">
        <v>134</v>
      </c>
      <c r="B69" s="24">
        <f>SUM(B25,B28,B34,B40,B43,B49)</f>
        <v>110699</v>
      </c>
      <c r="C69" s="50">
        <f>SUM(C25,C28,C34,C40,C43,C49)</f>
        <v>109354</v>
      </c>
      <c r="D69" s="24">
        <f>SUM(D25,D28,D34,D40,D43,D49)</f>
        <v>220053</v>
      </c>
      <c r="E69" s="24"/>
      <c r="F69" s="24">
        <f>SUM(F25,F28,F34,F40,F43,F49)</f>
        <v>15312</v>
      </c>
      <c r="G69" s="24">
        <f>SUM(G25,G28,G34,G40,G43,G49)</f>
        <v>10971</v>
      </c>
      <c r="H69" s="24">
        <f t="shared" si="5"/>
        <v>26283</v>
      </c>
      <c r="I69" s="24"/>
      <c r="J69" s="24">
        <f t="shared" si="6"/>
        <v>126011</v>
      </c>
      <c r="K69" s="24">
        <f t="shared" si="3"/>
        <v>120325</v>
      </c>
      <c r="L69" s="24">
        <f t="shared" si="3"/>
        <v>246336</v>
      </c>
    </row>
    <row r="70" spans="1:12" ht="9" customHeight="1">
      <c r="A70" s="30" t="s">
        <v>135</v>
      </c>
      <c r="B70" s="32">
        <f>SUM(B59+B64)</f>
        <v>51009</v>
      </c>
      <c r="C70" s="51">
        <f>SUM(C59+C64)</f>
        <v>49327</v>
      </c>
      <c r="D70" s="32">
        <f>SUM(D59+D64)</f>
        <v>100336</v>
      </c>
      <c r="E70" s="32"/>
      <c r="F70" s="32">
        <f>SUM(F59+F64)</f>
        <v>6923</v>
      </c>
      <c r="G70" s="32">
        <f>SUM(G59+G64)</f>
        <v>5307</v>
      </c>
      <c r="H70" s="32">
        <f>SUM(H59+H64)</f>
        <v>12230</v>
      </c>
      <c r="I70" s="32"/>
      <c r="J70" s="32">
        <f t="shared" si="6"/>
        <v>57932</v>
      </c>
      <c r="K70" s="32">
        <f t="shared" si="3"/>
        <v>54634</v>
      </c>
      <c r="L70" s="32">
        <f t="shared" si="3"/>
        <v>112566</v>
      </c>
    </row>
    <row r="71" spans="1:12" ht="9">
      <c r="A71" s="9"/>
      <c r="B71" s="9"/>
      <c r="C71" s="44"/>
      <c r="D71" s="9"/>
      <c r="E71" s="9"/>
      <c r="F71" s="9"/>
      <c r="G71" s="9"/>
      <c r="H71" s="9"/>
      <c r="I71" s="9"/>
      <c r="J71" s="9"/>
      <c r="K71" s="9"/>
      <c r="L71" s="9"/>
    </row>
    <row r="73" spans="1:12" ht="9" customHeight="1">
      <c r="A73" s="23"/>
      <c r="B73" s="24"/>
      <c r="C73" s="42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9" customHeight="1">
      <c r="A74" s="23"/>
      <c r="B74" s="24"/>
      <c r="C74" s="42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30"/>
      <c r="B75" s="24"/>
      <c r="C75" s="42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9" customHeight="1">
      <c r="A76" s="23"/>
      <c r="B76" s="24"/>
      <c r="C76" s="42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9" customHeight="1">
      <c r="A77" s="23"/>
      <c r="B77" s="24"/>
      <c r="C77" s="42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9" customHeight="1">
      <c r="A78" s="30"/>
      <c r="B78" s="32"/>
      <c r="C78" s="43"/>
      <c r="D78" s="32"/>
      <c r="E78" s="32"/>
      <c r="F78" s="32"/>
      <c r="G78" s="32"/>
      <c r="H78" s="32"/>
      <c r="I78" s="32"/>
      <c r="J78" s="32"/>
      <c r="K78" s="32"/>
      <c r="L78" s="32"/>
    </row>
    <row r="79" spans="2:12" ht="9">
      <c r="B79" s="34"/>
      <c r="D79" s="34"/>
      <c r="E79" s="34"/>
      <c r="F79" s="34"/>
      <c r="G79" s="34"/>
      <c r="H79" s="34"/>
      <c r="I79" s="34"/>
      <c r="J79" s="34"/>
      <c r="K79" s="34"/>
      <c r="L79" s="34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2001-12-14T14:19:34Z</cp:lastPrinted>
  <dcterms:modified xsi:type="dcterms:W3CDTF">2001-11-20T16:54:56Z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