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470" windowWidth="9345" windowHeight="4665" tabRatio="569" firstSheet="3" activeTab="10"/>
  </bookViews>
  <sheets>
    <sheet name="Tav6.1" sheetId="1" r:id="rId1"/>
    <sheet name="Tav6.2" sheetId="2" r:id="rId2"/>
    <sheet name="Tav6.2 segue" sheetId="3" r:id="rId3"/>
    <sheet name="Tav 6.3" sheetId="4" r:id="rId4"/>
    <sheet name="Tav 6.4 e 6.5" sheetId="5" r:id="rId5"/>
    <sheet name="Tav6.6" sheetId="6" r:id="rId6"/>
    <sheet name="Tav6.7" sheetId="7" r:id="rId7"/>
    <sheet name="Tav6.8" sheetId="8" r:id="rId8"/>
    <sheet name="Tav6.9" sheetId="9" r:id="rId9"/>
    <sheet name="Tav6.10" sheetId="10" r:id="rId10"/>
    <sheet name="Tav6.11" sheetId="11" r:id="rId11"/>
    <sheet name="Tav6.12" sheetId="12" r:id="rId12"/>
    <sheet name="Tav6.13" sheetId="13" r:id="rId13"/>
    <sheet name="Tav6.14" sheetId="14" r:id="rId14"/>
    <sheet name="Tav6.15" sheetId="15" r:id="rId15"/>
    <sheet name="Tav6.16" sheetId="16" r:id="rId16"/>
    <sheet name="Tav6.16 segue" sheetId="17" r:id="rId17"/>
    <sheet name="Tav6.17" sheetId="18" r:id="rId18"/>
    <sheet name="Tav6.17 segue" sheetId="19" r:id="rId19"/>
    <sheet name="Tav6.18" sheetId="20" r:id="rId20"/>
    <sheet name="Tav6.19 " sheetId="21" r:id="rId21"/>
    <sheet name="Tav 6.20 e 6.21" sheetId="22" r:id="rId22"/>
    <sheet name="Tav6.22" sheetId="23" r:id="rId23"/>
    <sheet name="Tav 6.23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b">#REF!</definedName>
    <definedName name="\e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hidden="1">'[2]FPI1991'!#REF!</definedName>
    <definedName name="aaaNOME">#REF!</definedName>
    <definedName name="ABRUZZO">#REF!</definedName>
    <definedName name="AGG">#REF!</definedName>
    <definedName name="AGRIGENTO">#REF!</definedName>
    <definedName name="ALESSANDRIA">#REF!</definedName>
    <definedName name="ANCONA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_xlnm.Print_Area" localSheetId="21">'Tav 6.20 e 6.21'!$A$1:$G$55</definedName>
    <definedName name="_xlnm.Print_Area" localSheetId="23">'Tav 6.23'!$A$1:$F$77</definedName>
    <definedName name="_xlnm.Print_Area" localSheetId="3">'Tav 6.3'!$A$1:$F$76</definedName>
    <definedName name="_xlnm.Print_Area" localSheetId="0">'Tav6.1'!$A$1:$O$22</definedName>
    <definedName name="_xlnm.Print_Area" localSheetId="9">'Tav6.10'!$A$1:$G$49</definedName>
    <definedName name="_xlnm.Print_Area" localSheetId="10">'Tav6.11'!$A$1:$H$81</definedName>
    <definedName name="_xlnm.Print_Area" localSheetId="11">'Tav6.12'!$A$1:$F$29</definedName>
    <definedName name="_xlnm.Print_Area" localSheetId="12">'Tav6.13'!$A$1:$L$46</definedName>
    <definedName name="_xlnm.Print_Area" localSheetId="13">'Tav6.14'!$A$1:$L$30</definedName>
    <definedName name="_xlnm.Print_Area" localSheetId="14">'Tav6.15'!$A$1:$U$57</definedName>
    <definedName name="_xlnm.Print_Area" localSheetId="15">'Tav6.16'!$A$1:$F$70</definedName>
    <definedName name="_xlnm.Print_Area" localSheetId="16">'Tav6.16 segue'!$A$1:$F$73</definedName>
    <definedName name="_xlnm.Print_Area" localSheetId="17">'Tav6.17'!$A$1:$F$71</definedName>
    <definedName name="_xlnm.Print_Area" localSheetId="18">'Tav6.17 segue'!$A$1:$F$74</definedName>
    <definedName name="_xlnm.Print_Area" localSheetId="19">'Tav6.18'!$A$1:$I$75</definedName>
    <definedName name="_xlnm.Print_Area" localSheetId="20">'Tav6.19 '!$A$1:$F$77</definedName>
    <definedName name="_xlnm.Print_Area" localSheetId="1">'Tav6.2'!$A$1:$H$86</definedName>
    <definedName name="_xlnm.Print_Area" localSheetId="2">'Tav6.2 segue'!$A$1:$H$88</definedName>
    <definedName name="_xlnm.Print_Area" localSheetId="22">'Tav6.22'!$A$1:$E$60</definedName>
    <definedName name="_xlnm.Print_Area" localSheetId="5">'Tav6.6'!$A$1:$E$57</definedName>
    <definedName name="_xlnm.Print_Area" localSheetId="6">'Tav6.7'!$A$1:$L$43</definedName>
    <definedName name="_xlnm.Print_Area" localSheetId="7">'Tav6.8'!$A$1:$T$53</definedName>
    <definedName name="_xlnm.Print_Area" localSheetId="8">'Tav6.9'!$A$1:$L$26</definedName>
    <definedName name="AREZZO">#REF!</definedName>
    <definedName name="ASCOLI_PICENO">#REF!</definedName>
    <definedName name="ASTI">#REF!</definedName>
    <definedName name="ATTRTOT">#REF!</definedName>
    <definedName name="AVELLINO">#REF!</definedName>
    <definedName name="BARI">#REF!</definedName>
    <definedName name="BASILICATA">#REF!</definedName>
    <definedName name="BELLUNO">#REF!</definedName>
    <definedName name="BENEVENTO">#REF!</definedName>
    <definedName name="BERGAMO">#REF!</definedName>
    <definedName name="BIELLA">#REF!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ENTRO">#REF!</definedName>
    <definedName name="CHIETI">#REF!</definedName>
    <definedName name="CINQUEP">#REF!</definedName>
    <definedName name="COMO">#REF!</definedName>
    <definedName name="COSENZA">#REF!</definedName>
    <definedName name="CREMONA">#REF!</definedName>
    <definedName name="CROTONE">#REF!</definedName>
    <definedName name="CUNEO">#REF!</definedName>
    <definedName name="DATITOT">#REF!</definedName>
    <definedName name="DUEP">#REF!</definedName>
    <definedName name="EMILIA_ROMAGNA">#REF!</definedName>
    <definedName name="ENNA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>'[5]FCrI2001'!#REF!</definedName>
    <definedName name="ETIFGDI">#REF!</definedName>
    <definedName name="ETIFGI">#REF!</definedName>
    <definedName name="etiFIABS">#REF!</definedName>
    <definedName name="etiFIAF">'[4]FIBa2001'!#REF!</definedName>
    <definedName name="etiFIB">#REF!</definedName>
    <definedName name="etiFIBiS">'[6]FIBiS1999'!#REF!</definedName>
    <definedName name="ETIFIBS">#REF!</definedName>
    <definedName name="ETIFIC">#REF!</definedName>
    <definedName name="ETIFICK">#REF!</definedName>
    <definedName name="ETIFICR">#REF!</definedName>
    <definedName name="etiFICSF">'[5]FICSF2001'!#REF!</definedName>
    <definedName name="etiFID">'[4]FIBa2001'!#REF!</definedName>
    <definedName name="ETIFIDAL">#REF!</definedName>
    <definedName name="ETIFIDC">#REF!</definedName>
    <definedName name="etiFIDS">'[6]FIDS1999'!#REF!</definedName>
    <definedName name="ETIFIG">#REF!</definedName>
    <definedName name="etiFIGB">'[4]FIBa2001'!#REF!</definedName>
    <definedName name="ETIFIGC">#REF!</definedName>
    <definedName name="etiFIGeST">'[6]FIGEST1999'!#REF!</definedName>
    <definedName name="ETIFIGH">#REF!</definedName>
    <definedName name="etiFIGS">#REF!</definedName>
    <definedName name="ETIFIH">#REF!</definedName>
    <definedName name="ETIFIHP">#REF!</definedName>
    <definedName name="etiFIK">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>'[4]FIPCF2001'!#REF!</definedName>
    <definedName name="etiFIPE">#REF!</definedName>
    <definedName name="ETIFIPM">#REF!</definedName>
    <definedName name="ETIFIPS">#REF!</definedName>
    <definedName name="etiFIPT">#REF!</definedName>
    <definedName name="ETIFIR">#REF!</definedName>
    <definedName name="ETIFIS">#REF!</definedName>
    <definedName name="etiFISAPS">'[6]FISAPS1999'!#REF!</definedName>
    <definedName name="etiFISB">#REF!</definedName>
    <definedName name="ETIFISD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SS">'[6]FISS1999'!#REF!</definedName>
    <definedName name="etiFISURF">'[6]FISURF1999'!#REF!</definedName>
    <definedName name="ETIFIT">#REF!</definedName>
    <definedName name="etiFITAK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>'[6]FIWuK1999'!#REF!</definedName>
    <definedName name="ETIFMI">#REF!</definedName>
    <definedName name="ETIFMSI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FERRARA">#REF!</definedName>
    <definedName name="FIRENZE">#REF!</definedName>
    <definedName name="FOGGIA">#REF!</definedName>
    <definedName name="FORLI">#REF!</definedName>
    <definedName name="Formato_intesta">#REF!</definedName>
    <definedName name="FRIULI_V.G.">#REF!</definedName>
    <definedName name="FROSINONE">#REF!</definedName>
    <definedName name="GENOVA">#REF!</definedName>
    <definedName name="GORIZIA">#REF!</definedName>
    <definedName name="GROSSETO">#REF!</definedName>
    <definedName name="IMPERIA">#REF!</definedName>
    <definedName name="INIZIOPR">#REF!</definedName>
    <definedName name="ISERNIA">#REF!</definedName>
    <definedName name="ISOLE">#REF!</definedName>
    <definedName name="ITALIA">#REF!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DI">#REF!</definedName>
    <definedName name="LOMBARDIA">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>'[5]FCrI2001'!#REF!</definedName>
    <definedName name="nFGI">#REF!</definedName>
    <definedName name="nFIABS">#REF!</definedName>
    <definedName name="nFIAF">#REF!</definedName>
    <definedName name="nFIB">#REF!</definedName>
    <definedName name="nFIBIS">'[6]FIBiS1999'!#REF!</definedName>
    <definedName name="nFIBS">#REF!</definedName>
    <definedName name="nFIC">#REF!</definedName>
    <definedName name="nFICK">#REF!</definedName>
    <definedName name="nFICr">#REF!</definedName>
    <definedName name="nFICSF">'[5]FICSF2001'!#REF!</definedName>
    <definedName name="nFID">'[4]FIBa2001'!#REF!</definedName>
    <definedName name="nFIDAL">#REF!</definedName>
    <definedName name="nFIdC">#REF!</definedName>
    <definedName name="nFIDS">'[6]FIDS1999'!#REF!</definedName>
    <definedName name="nFIG">#REF!</definedName>
    <definedName name="nFIGB">'[4]FIBa2001'!#REF!</definedName>
    <definedName name="nFIGC">#REF!</definedName>
    <definedName name="nFIGH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APS">'[6]FISAPS1999'!#REF!</definedName>
    <definedName name="nFISB">#REF!</definedName>
    <definedName name="nFISD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SS">'[6]FISS1999'!#REF!</definedName>
    <definedName name="nFIT">#REF!</definedName>
    <definedName name="nFITA">'[4]FITa2001'!#REF!</definedName>
    <definedName name="nFITAK">#REF!</definedName>
    <definedName name="nFITARC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>'[6]FIWuK1999'!#REF!</definedName>
    <definedName name="nFMI">#REF!</definedName>
    <definedName name="nFMSI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SURF">'[6]FISURF1999'!#REF!</definedName>
    <definedName name="nUITS">#REF!</definedName>
    <definedName name="NUORO">#REF!</definedName>
    <definedName name="ORISTANO">#REF!</definedName>
    <definedName name="PADOVA">#REF!</definedName>
    <definedName name="PALERMO">#REF!</definedName>
    <definedName name="PARMA">#REF!</definedName>
    <definedName name="PAVIA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UGLIA">#REF!</definedName>
    <definedName name="QUATTROP">#REF!</definedName>
    <definedName name="Query2">#REF!</definedName>
    <definedName name="Query4">#REF!</definedName>
    <definedName name="RAGUSA">#REF!</definedName>
    <definedName name="RAVENNA">#REF!</definedName>
    <definedName name="REGGIO_CALABRIA">#REF!</definedName>
    <definedName name="REGGIO_EMILIA">#REF!</definedName>
    <definedName name="RIETI">#REF!</definedName>
    <definedName name="RIGA1TIT">#REF!</definedName>
    <definedName name="RIGA3TIT">#REF!</definedName>
    <definedName name="RIMINI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ICILIA">#REF!</definedName>
    <definedName name="SIENA">#REF!</definedName>
    <definedName name="SIRACUSA">#REF!</definedName>
    <definedName name="SONDRIO">#REF!</definedName>
    <definedName name="Stampa_NE">#REF!</definedName>
    <definedName name="STCE">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ERAMO">#REF!</definedName>
    <definedName name="TERNI">#REF!</definedName>
    <definedName name="TORINO">#REF!</definedName>
    <definedName name="TOSCANA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VALLE_D_AOSTA">#REF!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</definedNames>
  <calcPr calcMode="manual" fullCalcOnLoad="1"/>
</workbook>
</file>

<file path=xl/sharedStrings.xml><?xml version="1.0" encoding="utf-8"?>
<sst xmlns="http://schemas.openxmlformats.org/spreadsheetml/2006/main" count="1823" uniqueCount="457">
  <si>
    <t>PROVINCE</t>
  </si>
  <si>
    <t>REGIONI</t>
  </si>
  <si>
    <t xml:space="preserve"> 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</si>
  <si>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</si>
  <si>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</si>
  <si>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</si>
  <si>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</si>
  <si>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</si>
  <si>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</si>
  <si>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</si>
  <si>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</si>
  <si>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</t>
  </si>
  <si>
    <t>Valle d'Aosta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</si>
  <si>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</si>
  <si>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</si>
  <si>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</si>
  <si>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</si>
  <si>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</si>
  <si>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</si>
  <si>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</si>
  <si>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</si>
  <si>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</si>
  <si>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</si>
  <si>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</si>
  <si>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</t>
  </si>
  <si>
    <t>Bolzano-Bozen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</si>
  <si>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</si>
  <si>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</si>
  <si>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</si>
  <si>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</si>
  <si>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</si>
  <si>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</si>
  <si>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</si>
  <si>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</si>
  <si>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</si>
  <si>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</si>
  <si>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</si>
  <si>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</si>
  <si>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</si>
  <si>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</si>
  <si>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</si>
  <si>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</si>
  <si>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</si>
  <si>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</si>
  <si>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Liguria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</si>
  <si>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</si>
  <si>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</si>
  <si>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</si>
  <si>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</si>
  <si>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</si>
  <si>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</si>
  <si>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</si>
  <si>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</si>
  <si>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</si>
  <si>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Emilia-Romagna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</si>
  <si>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</si>
  <si>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</si>
  <si>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</si>
  <si>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</si>
  <si>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</si>
  <si>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</si>
  <si>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</si>
  <si>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</si>
  <si>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</si>
  <si>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</si>
  <si>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</si>
  <si>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</si>
  <si>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</si>
  <si>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</si>
  <si>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</si>
  <si>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</si>
  <si>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</si>
  <si>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e Urbino</t>
  </si>
  <si>
    <t>Marche</t>
  </si>
  <si>
    <t>Frosinone</t>
  </si>
  <si>
    <t>Latina</t>
  </si>
  <si>
    <t>Rieti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</si>
  <si>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</si>
  <si>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</si>
  <si>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</si>
  <si>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</si>
  <si>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</si>
  <si>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</si>
  <si>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</si>
  <si>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</si>
  <si>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</si>
  <si>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</si>
  <si>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</si>
  <si>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</si>
  <si>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</si>
  <si>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</si>
  <si>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</si>
  <si>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</si>
  <si>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</si>
  <si>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</si>
  <si>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</si>
  <si>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</si>
  <si>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</si>
  <si>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</si>
  <si>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</si>
  <si>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</si>
  <si>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</si>
  <si>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</si>
  <si>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</si>
  <si>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</si>
  <si>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</si>
  <si>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di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</si>
  <si>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</si>
  <si>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</si>
  <si>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</si>
  <si>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</si>
  <si>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</si>
  <si>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</si>
  <si>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</si>
  <si>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</si>
  <si>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</si>
  <si>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</si>
  <si>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</si>
  <si>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</si>
  <si>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</si>
  <si>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</si>
  <si>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</si>
  <si>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</si>
  <si>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</si>
  <si>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>ITALIA</t>
  </si>
  <si>
    <t>Verbania</t>
  </si>
  <si>
    <t>Friuli-Venezia Giulia</t>
  </si>
  <si>
    <t xml:space="preserve">Forlì </t>
  </si>
  <si>
    <t>Massa</t>
  </si>
  <si>
    <t>Pesaro</t>
  </si>
  <si>
    <t>Totale</t>
  </si>
  <si>
    <t>Film</t>
  </si>
  <si>
    <t>Sport</t>
  </si>
  <si>
    <t>-</t>
  </si>
  <si>
    <t>..</t>
  </si>
  <si>
    <t>ANNI</t>
  </si>
  <si>
    <t>%</t>
  </si>
  <si>
    <t>Rai Uno</t>
  </si>
  <si>
    <t>Rai Due</t>
  </si>
  <si>
    <t>Rai Tre</t>
  </si>
  <si>
    <t>Appalti e coproduzioni</t>
  </si>
  <si>
    <t>Italia</t>
  </si>
  <si>
    <t>Giappone</t>
  </si>
  <si>
    <t>Altri Paesi</t>
  </si>
  <si>
    <t>TV movie</t>
  </si>
  <si>
    <t>Miniserie</t>
  </si>
  <si>
    <t>Telefilm</t>
  </si>
  <si>
    <t>Soap operas</t>
  </si>
  <si>
    <t>Telenovelas</t>
  </si>
  <si>
    <t>Documentari</t>
  </si>
  <si>
    <t>News</t>
  </si>
  <si>
    <t>Quiz</t>
  </si>
  <si>
    <t>Musica</t>
  </si>
  <si>
    <t>Televendite</t>
  </si>
  <si>
    <t>Canale 5</t>
  </si>
  <si>
    <t>Italia 1</t>
  </si>
  <si>
    <t>Rete 4</t>
  </si>
  <si>
    <t>Cultura</t>
  </si>
  <si>
    <t>Intrattenimento</t>
  </si>
  <si>
    <t>Sitcom</t>
  </si>
  <si>
    <t>Talk show</t>
  </si>
  <si>
    <t>Maschi</t>
  </si>
  <si>
    <t>Femmine</t>
  </si>
  <si>
    <t>6-10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</si>
  <si>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</si>
  <si>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</si>
  <si>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</si>
  <si>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</si>
  <si>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</si>
  <si>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</si>
  <si>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</si>
  <si>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</si>
  <si>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</si>
  <si>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</si>
  <si>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</si>
  <si>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Laurea</t>
  </si>
  <si>
    <t>Canali</t>
  </si>
  <si>
    <t>TIPI DI PROGRAMMA</t>
  </si>
  <si>
    <t>Produzione interna</t>
  </si>
  <si>
    <t>Acquisti</t>
  </si>
  <si>
    <t xml:space="preserve">PAESI DI ACQUISTO  </t>
  </si>
  <si>
    <t>N.</t>
  </si>
  <si>
    <t xml:space="preserve">Piemonte                              </t>
  </si>
  <si>
    <t xml:space="preserve">Valle d'Aosta                         </t>
  </si>
  <si>
    <t xml:space="preserve">Lombardia                             </t>
  </si>
  <si>
    <t xml:space="preserve">Trentino-Alto Adige                   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</si>
  <si>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</si>
  <si>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</si>
  <si>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</si>
  <si>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</si>
  <si>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</si>
  <si>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</si>
  <si>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</si>
  <si>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</si>
  <si>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</si>
  <si>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</si>
  <si>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</si>
  <si>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</si>
  <si>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</si>
  <si>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</si>
  <si>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</si>
  <si>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</si>
  <si>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>Altri comuni</t>
  </si>
  <si>
    <t>Capoluoghi di provincia</t>
  </si>
  <si>
    <t>Spesa del pubblico</t>
  </si>
  <si>
    <t xml:space="preserve">Verbano-Cusio-Ossola </t>
  </si>
  <si>
    <t>SESSO</t>
  </si>
  <si>
    <t>TIPI DI                                     PROGRAMMA</t>
  </si>
  <si>
    <t>Aosta</t>
  </si>
  <si>
    <t xml:space="preserve">Tavola 6.1 - </t>
  </si>
  <si>
    <t xml:space="preserve">                       </t>
  </si>
  <si>
    <t xml:space="preserve">                        </t>
  </si>
  <si>
    <t>….</t>
  </si>
  <si>
    <t>3-5 anni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</si>
  <si>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</si>
  <si>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</si>
  <si>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</si>
  <si>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</si>
  <si>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</si>
  <si>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</si>
  <si>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</si>
  <si>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</si>
  <si>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</si>
  <si>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 xml:space="preserve"> Totale</t>
  </si>
  <si>
    <t>Onda media</t>
  </si>
  <si>
    <t>Onda corta</t>
  </si>
  <si>
    <t>Onda lunga</t>
  </si>
  <si>
    <t>Modulazione di frequenza</t>
  </si>
  <si>
    <t>Radio Uno</t>
  </si>
  <si>
    <t>Radio Due</t>
  </si>
  <si>
    <t>Radio Tre</t>
  </si>
  <si>
    <t>Programmi culturali</t>
  </si>
  <si>
    <t>Notiziari</t>
  </si>
  <si>
    <t xml:space="preserve">       </t>
  </si>
  <si>
    <t xml:space="preserve">CAPOLUOGHI DI PROVINCIA                              REGIONI </t>
  </si>
  <si>
    <t>Comune centro dell'area metropolitana</t>
  </si>
  <si>
    <t>Periferia delle aree metropolitane</t>
  </si>
  <si>
    <t xml:space="preserve">Comune fino a 2.000 abitanti                  </t>
  </si>
  <si>
    <t xml:space="preserve">Comune da 2.001 a 10.000 abitanti             </t>
  </si>
  <si>
    <t xml:space="preserve">Comune da 10.001 a 50.000 abitanti           </t>
  </si>
  <si>
    <t xml:space="preserve">Comune con 50.001 abitanti e più                </t>
  </si>
  <si>
    <t>TOTALE</t>
  </si>
  <si>
    <t>Nord</t>
  </si>
  <si>
    <t>Centro</t>
  </si>
  <si>
    <t>Mezzogiorno</t>
  </si>
  <si>
    <t>Per 1.000 abitanti (b)</t>
  </si>
  <si>
    <t>Per 100 famiglie (b)</t>
  </si>
  <si>
    <t>Di cui ad uso privato</t>
  </si>
  <si>
    <t xml:space="preserve">(a) </t>
  </si>
  <si>
    <t>(b)</t>
  </si>
  <si>
    <t>% su totale program-mazione</t>
  </si>
  <si>
    <t>(a)</t>
  </si>
  <si>
    <t>Giorni di spettacolo</t>
  </si>
  <si>
    <t>Biglietti venduti</t>
  </si>
  <si>
    <t>A prezzi correnti</t>
  </si>
  <si>
    <t>Licenza elementare - Nessun titolo di studio</t>
  </si>
  <si>
    <t>TIPI DI COMUNE</t>
  </si>
  <si>
    <t>Pubblicità</t>
  </si>
  <si>
    <t>Informazione</t>
  </si>
  <si>
    <t>TIPI DI PROGRAMMA (a)</t>
  </si>
  <si>
    <t>CLASSI D'ETÀ</t>
  </si>
  <si>
    <t>Bolzano - Bozen</t>
  </si>
  <si>
    <t xml:space="preserve">75 e più                             </t>
  </si>
  <si>
    <t>Fiction</t>
  </si>
  <si>
    <t>Annunci, promozioni, interruzioni</t>
  </si>
  <si>
    <t xml:space="preserve">REGIONI                            </t>
  </si>
  <si>
    <t xml:space="preserve">TIPI DI COMUNE                        </t>
  </si>
  <si>
    <t xml:space="preserve">Comune centro dell'area metropolitana </t>
  </si>
  <si>
    <t xml:space="preserve">Periferia dell'area metropolitana     </t>
  </si>
  <si>
    <t xml:space="preserve">Fino a 2.000 abitanti                 </t>
  </si>
  <si>
    <t xml:space="preserve">Da 2.001 a 10.000 abitanti            </t>
  </si>
  <si>
    <t xml:space="preserve">Da 10.001 a 50.000 abitanti           </t>
  </si>
  <si>
    <t xml:space="preserve">50.001 abitanti e più                 </t>
  </si>
  <si>
    <t xml:space="preserve">Totale                                </t>
  </si>
  <si>
    <t xml:space="preserve">      </t>
  </si>
  <si>
    <t>Europa</t>
  </si>
  <si>
    <t>Servizio (b)</t>
  </si>
  <si>
    <t>(a) Nel C.d.S. 2003-2005 è variata la tipologia dei generi.</t>
  </si>
  <si>
    <t>Intrattenimento leggero e programmi per bambini</t>
  </si>
  <si>
    <t xml:space="preserve">   </t>
  </si>
  <si>
    <t>COMPOSIZIONI PERCENTUALI</t>
  </si>
  <si>
    <t>Programmi informativo-culturali e di pubblica utilità</t>
  </si>
  <si>
    <t>Programmi politico-parlamentari</t>
  </si>
  <si>
    <t xml:space="preserve">Spesa 
(per abitante)
</t>
  </si>
  <si>
    <t>Giorni di spettacolo 
(per 100.000 ab.)</t>
  </si>
  <si>
    <t xml:space="preserve">Biglietti venduti 
(per 100.000 ab.)
</t>
  </si>
  <si>
    <r>
      <t>Fonte:</t>
    </r>
    <r>
      <rPr>
        <sz val="7"/>
        <rFont val="Arial"/>
        <family val="2"/>
      </rPr>
      <t xml:space="preserve">  Rai - Radiotelevisione Italiana</t>
    </r>
  </si>
  <si>
    <t>Di cui :</t>
  </si>
  <si>
    <t>Acquisti e noleggi</t>
  </si>
  <si>
    <t>U.S.A.</t>
  </si>
  <si>
    <t>Società</t>
  </si>
  <si>
    <t>Pubblica utilità</t>
  </si>
  <si>
    <t>Intrattenimento, divulgazione</t>
  </si>
  <si>
    <t xml:space="preserve">(b) </t>
  </si>
  <si>
    <t>Altri (b)</t>
  </si>
  <si>
    <t xml:space="preserve">Tavola 6.14 - </t>
  </si>
  <si>
    <t>Valori assoluti</t>
  </si>
  <si>
    <t>Composizione percentuale</t>
  </si>
  <si>
    <t>Giochi</t>
  </si>
  <si>
    <t>Manifestazioni sportive</t>
  </si>
  <si>
    <t xml:space="preserve">Film </t>
  </si>
  <si>
    <t>Programmi informativi</t>
  </si>
  <si>
    <t>Cartoni</t>
  </si>
  <si>
    <t>Attualità</t>
  </si>
  <si>
    <t>Altro (sigle, segnale orario, ecc.)</t>
  </si>
  <si>
    <r>
      <t xml:space="preserve">Fonte: </t>
    </r>
    <r>
      <rPr>
        <sz val="7"/>
        <rFont val="Arial"/>
        <family val="2"/>
      </rPr>
      <t>La7</t>
    </r>
  </si>
  <si>
    <t>(a) Il numero di ore di trasmissione è da intendersi al netto delle interruzioni pubblicitarie.</t>
  </si>
  <si>
    <t>TIPI DI
PROGRAMMA</t>
  </si>
  <si>
    <t>Eteroproduzione</t>
  </si>
  <si>
    <t>Coproduzione</t>
  </si>
  <si>
    <t>Cartoni animati per bambini</t>
  </si>
  <si>
    <t>Comunicazione politica</t>
  </si>
  <si>
    <t>Fiction (a)</t>
  </si>
  <si>
    <t>Film (b)</t>
  </si>
  <si>
    <t>Culturali con parti autonome</t>
  </si>
  <si>
    <t>Informazione approfondimento (c)</t>
  </si>
  <si>
    <t xml:space="preserve">Totale </t>
  </si>
  <si>
    <t>(a) Telefilm.</t>
  </si>
  <si>
    <t>(b) Film, Tv movie e miniserie.</t>
  </si>
  <si>
    <t>(c) Programmi informativi e culturali.</t>
  </si>
  <si>
    <t>PAESI DI PRODUZIONE</t>
  </si>
  <si>
    <t>Informazione e approfondimento</t>
  </si>
  <si>
    <t>Francia</t>
  </si>
  <si>
    <t>Australia</t>
  </si>
  <si>
    <t>Canada</t>
  </si>
  <si>
    <t>Danimarca/Norvegia</t>
  </si>
  <si>
    <t>Danimarca</t>
  </si>
  <si>
    <t>Nuova Zelanda</t>
  </si>
  <si>
    <t xml:space="preserve">Tavola 6.10 - </t>
  </si>
  <si>
    <t>TIPI DI RETE
TIPI  DI PROGRAMMA</t>
  </si>
  <si>
    <t>PROVINCE
REGIONI</t>
  </si>
  <si>
    <t>Intrattenimento leggero e  programmi per bambini</t>
  </si>
  <si>
    <t>Informazione approfondimento (a)</t>
  </si>
  <si>
    <t>(a) Programmi informativi e culturali.</t>
  </si>
  <si>
    <t xml:space="preserve">       -</t>
  </si>
  <si>
    <t>ANNO 2004</t>
  </si>
  <si>
    <t>Teleromanzi</t>
  </si>
  <si>
    <t xml:space="preserve">Reality </t>
  </si>
  <si>
    <t>Produzione interna (a)</t>
  </si>
  <si>
    <t>Germania</t>
  </si>
  <si>
    <t>Romania</t>
  </si>
  <si>
    <r>
      <t>Fonte</t>
    </r>
    <r>
      <rPr>
        <sz val="7"/>
        <rFont val="Arial"/>
        <family val="2"/>
      </rPr>
      <t xml:space="preserve">: Siae - Società Italiana autori ed editori </t>
    </r>
  </si>
  <si>
    <t>Trasmissioni regionali</t>
  </si>
  <si>
    <r>
      <t>Trasmissioni locali</t>
    </r>
    <r>
      <rPr>
        <sz val="7"/>
        <rFont val="Arial"/>
        <family val="2"/>
      </rPr>
      <t xml:space="preserve"> (b)</t>
    </r>
  </si>
  <si>
    <r>
      <t xml:space="preserve">TOTALE </t>
    </r>
    <r>
      <rPr>
        <sz val="7"/>
        <rFont val="Arial"/>
        <family val="2"/>
      </rPr>
      <t>(b)</t>
    </r>
  </si>
  <si>
    <t>Pubblicità e annunci</t>
  </si>
  <si>
    <t xml:space="preserve">Rete 4 </t>
  </si>
  <si>
    <t>La 7</t>
  </si>
  <si>
    <t xml:space="preserve">Tavola 6.2 - </t>
  </si>
  <si>
    <t>Tavola 6.6 -</t>
  </si>
  <si>
    <t xml:space="preserve">Tavola 6.8 - </t>
  </si>
  <si>
    <t xml:space="preserve">Tavola 6.9 - </t>
  </si>
  <si>
    <t>Nord-ovest</t>
  </si>
  <si>
    <t xml:space="preserve">Nord-est </t>
  </si>
  <si>
    <t xml:space="preserve">Sud </t>
  </si>
  <si>
    <t xml:space="preserve">Isole </t>
  </si>
  <si>
    <t>Tavola 6.21 -</t>
  </si>
  <si>
    <t xml:space="preserve">Nord-ovest </t>
  </si>
  <si>
    <t>A prezzi 
costanti (a)</t>
  </si>
  <si>
    <t>Varietà (b)</t>
  </si>
  <si>
    <r>
      <t>Fonte</t>
    </r>
    <r>
      <rPr>
        <sz val="7"/>
        <rFont val="Arial"/>
        <family val="2"/>
      </rPr>
      <t>: La7</t>
    </r>
  </si>
  <si>
    <t>Shopping</t>
  </si>
  <si>
    <t>RETI
CANALI</t>
  </si>
  <si>
    <t>Trasmettitori</t>
  </si>
  <si>
    <t>CAPOLUOGHI DI PROVINCIA
REGIONI (b)</t>
  </si>
  <si>
    <t>Per 1.000 abitanti (c)</t>
  </si>
  <si>
    <t>Per 100 famiglie (c)</t>
  </si>
  <si>
    <t xml:space="preserve">(c) </t>
  </si>
  <si>
    <t>(b) I dati riportati per le regioni si riferiscono ai soli capoluoghi di provincia.</t>
  </si>
  <si>
    <t>07.00-09.00</t>
  </si>
  <si>
    <t>09.00-12.00</t>
  </si>
  <si>
    <t>12.00-15.00</t>
  </si>
  <si>
    <t>15.00-18.00</t>
  </si>
  <si>
    <t>18.00-20.30</t>
  </si>
  <si>
    <t>20.30-22.30</t>
  </si>
  <si>
    <t>22.30-02.00</t>
  </si>
  <si>
    <t>Fascia oraria</t>
  </si>
  <si>
    <t>6-10 anni</t>
  </si>
  <si>
    <t>Nord-est</t>
  </si>
  <si>
    <t>Sud</t>
  </si>
  <si>
    <t>Isole</t>
  </si>
  <si>
    <t>Prima trasmissione:</t>
  </si>
  <si>
    <t>Repliche</t>
  </si>
  <si>
    <t>Totale Rai</t>
  </si>
  <si>
    <t>Totale Mediaset</t>
  </si>
  <si>
    <t xml:space="preserve">(a) I dati si riferiscono alla trasmissione dei programmi al lordo degli inserimenti pubblicitari. </t>
  </si>
  <si>
    <t>(b) Comprende  intrattenimento leggero e "soft news".</t>
  </si>
  <si>
    <t>Altre emittenti satellitari</t>
  </si>
  <si>
    <t>Altre emittenti terrestri</t>
  </si>
  <si>
    <t>Tavola 6.22 -</t>
  </si>
  <si>
    <t>ASCOLTO MEDIO (in migliaia)</t>
  </si>
  <si>
    <t>SHARE (in valori percentuali)</t>
  </si>
  <si>
    <t>Diploma superiore</t>
  </si>
  <si>
    <t>Licenza media</t>
  </si>
  <si>
    <t>TITOLI DI STUDIO (b)</t>
  </si>
  <si>
    <t>Tavola 6.3 -</t>
  </si>
  <si>
    <t>TIPI DI TRASMISSIONE
TIPI DI PRODUZIONE</t>
  </si>
  <si>
    <t>REGIONI
RIPARTIZIONI GEOGRAFICHE</t>
  </si>
  <si>
    <t>Valle d' Aosta</t>
  </si>
  <si>
    <t>Tavola 6.7 -</t>
  </si>
  <si>
    <t xml:space="preserve">Tavola 6.11 - </t>
  </si>
  <si>
    <t>Tavola 6.13 -</t>
  </si>
  <si>
    <t xml:space="preserve">Tavola 6.15 - </t>
  </si>
  <si>
    <r>
      <t xml:space="preserve">Tavola 6.18 </t>
    </r>
    <r>
      <rPr>
        <b/>
        <sz val="10"/>
        <rFont val="Arial"/>
        <family val="2"/>
      </rPr>
      <t xml:space="preserve">- </t>
    </r>
  </si>
  <si>
    <t xml:space="preserve">Tavola 6.19 - </t>
  </si>
  <si>
    <t>(a) Dati al 31 dicembre di ciascun anno.</t>
  </si>
  <si>
    <t>(b) Di cui: 755 in tedesco, 48 in ladino, 225 in sloveno, 91 in francese.</t>
  </si>
  <si>
    <r>
      <t xml:space="preserve">Tavola 6.16 - Abbonamenti alla Rai per provincia e regione - Anno 2005 </t>
    </r>
    <r>
      <rPr>
        <sz val="9.5"/>
        <rFont val="Arial"/>
        <family val="2"/>
      </rPr>
      <t>(a)</t>
    </r>
  </si>
  <si>
    <r>
      <t xml:space="preserve">Tavola 6.16 </t>
    </r>
    <r>
      <rPr>
        <sz val="9.5"/>
        <rFont val="Arial"/>
        <family val="2"/>
      </rPr>
      <t>segue</t>
    </r>
    <r>
      <rPr>
        <b/>
        <sz val="9.5"/>
        <rFont val="Arial"/>
        <family val="2"/>
      </rPr>
      <t xml:space="preserve"> - Abbonamenti alla Rai per provincia e regione - Anno 2005</t>
    </r>
    <r>
      <rPr>
        <sz val="9.5"/>
        <rFont val="Arial"/>
        <family val="2"/>
      </rPr>
      <t xml:space="preserve"> (a)</t>
    </r>
  </si>
  <si>
    <r>
      <t>Tavola 6.17 -  Abbonamenti alla Rai per capoluogo di provincia - Anno 2005</t>
    </r>
    <r>
      <rPr>
        <sz val="9.5"/>
        <rFont val="Arial"/>
        <family val="2"/>
      </rPr>
      <t xml:space="preserve"> (a)</t>
    </r>
  </si>
  <si>
    <t>(a) Abbonamenti cumulativi alla televisione e alle radioaudizioni  Sono compresi gli abbonamenti speciali, pari a 47.469, nel 2005.</t>
  </si>
  <si>
    <t>ANNO 2005</t>
  </si>
  <si>
    <t>Eventi Religiosi</t>
  </si>
  <si>
    <t>Italia/Germania/Olanda</t>
  </si>
  <si>
    <t xml:space="preserve">(b) Al netto delle Audiodescrizioni tv (CdS art.7) trasmesse in onda media su RadioUno  per un totale di 344 ore (durata lorda). </t>
  </si>
  <si>
    <t>(c) Di cui: 4.825 ore in tedesco, 363 in ladino, 4.556 in sloveno e 154 in francese.</t>
  </si>
  <si>
    <t>Composizione % anno 2005</t>
  </si>
  <si>
    <r>
      <t xml:space="preserve">Tavola 6.5 - Trasmettitori e ripetitori televisivi della Rai per rete e canale - Anni 2001-2005 </t>
    </r>
    <r>
      <rPr>
        <sz val="9"/>
        <rFont val="Arial"/>
        <family val="2"/>
      </rPr>
      <t>(a)</t>
    </r>
  </si>
  <si>
    <t>(d) Il totale marginale di riga o di colonna può non corrisponde alla somma dei valori per effetto degli arrotondamenti dei decimali.</t>
  </si>
  <si>
    <t>2,00-2,00</t>
  </si>
  <si>
    <t xml:space="preserve">Giorni di spettacolo 
</t>
  </si>
  <si>
    <t xml:space="preserve">Biglietti venduti 
</t>
  </si>
  <si>
    <t xml:space="preserve">Spesa 
</t>
  </si>
  <si>
    <r>
      <t xml:space="preserve">Tavola 6.20 - Emittenti radiofoniche locali per regione - Anni 2001-2005 </t>
    </r>
    <r>
      <rPr>
        <sz val="9"/>
        <rFont val="Arial"/>
        <family val="2"/>
      </rPr>
      <t>(a)</t>
    </r>
  </si>
  <si>
    <r>
      <t xml:space="preserve">Tavola 6.2 </t>
    </r>
    <r>
      <rPr>
        <sz val="9.5"/>
        <rFont val="Arial"/>
        <family val="2"/>
      </rPr>
      <t>segue</t>
    </r>
  </si>
  <si>
    <r>
      <t>Fonte</t>
    </r>
    <r>
      <rPr>
        <sz val="7"/>
        <rFont val="Arial"/>
        <family val="2"/>
      </rPr>
      <t xml:space="preserve">: Istat, Indagine multiscopo </t>
    </r>
    <r>
      <rPr>
        <i/>
        <sz val="7"/>
        <rFont val="Arial"/>
        <family val="2"/>
      </rPr>
      <t>"</t>
    </r>
    <r>
      <rPr>
        <sz val="7"/>
        <rFont val="Arial"/>
        <family val="2"/>
      </rPr>
      <t>Aspetti della vita quotidiana</t>
    </r>
    <r>
      <rPr>
        <i/>
        <sz val="7"/>
        <rFont val="Arial"/>
        <family val="2"/>
      </rPr>
      <t>"</t>
    </r>
  </si>
  <si>
    <r>
      <t>Fonte:</t>
    </r>
    <r>
      <rPr>
        <sz val="7"/>
        <rFont val="Arial"/>
        <family val="2"/>
      </rPr>
      <t xml:space="preserve"> Istat, Indagine multiscopo </t>
    </r>
    <r>
      <rPr>
        <i/>
        <sz val="7"/>
        <rFont val="Arial"/>
        <family val="2"/>
      </rPr>
      <t>"</t>
    </r>
    <r>
      <rPr>
        <sz val="7"/>
        <rFont val="Arial"/>
        <family val="2"/>
      </rPr>
      <t>Aspetti della vita quotidiana</t>
    </r>
    <r>
      <rPr>
        <i/>
        <sz val="7"/>
        <rFont val="Arial"/>
        <family val="2"/>
      </rPr>
      <t>"</t>
    </r>
  </si>
  <si>
    <t xml:space="preserve">(a)  I dati relativi all'anno 2004 non sono disponibili, in quanto l'indagine non è stata effettuata. </t>
  </si>
  <si>
    <t>Tavola 6.23 -</t>
  </si>
  <si>
    <r>
      <t>Tavola 6.12 - Ore di trasmissione televisiva di La7 per tipo di programma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2004-2005 </t>
    </r>
    <r>
      <rPr>
        <sz val="9"/>
        <rFont val="Arial"/>
        <family val="2"/>
      </rPr>
      <t>(a)</t>
    </r>
  </si>
  <si>
    <r>
      <t>Fonte</t>
    </r>
    <r>
      <rPr>
        <sz val="7"/>
        <color indexed="63"/>
        <rFont val="Arial"/>
        <family val="2"/>
      </rPr>
      <t>: Elaborazioni Istat su dati Siae - Società italiana autori ed editori</t>
    </r>
  </si>
  <si>
    <t>(a) Per il calcolo degli indicatori sono stati utilizzati i dati sulla popolazione media residente al 2005.</t>
  </si>
  <si>
    <r>
      <t>Fonte</t>
    </r>
    <r>
      <rPr>
        <sz val="7"/>
        <rFont val="Arial"/>
        <family val="2"/>
      </rPr>
      <t>: Ministero delle Comunicazioni - Direzione generale concessioni e autorizzazioni</t>
    </r>
  </si>
  <si>
    <r>
      <t>Fonte:</t>
    </r>
    <r>
      <rPr>
        <sz val="7"/>
        <rFont val="Arial"/>
        <family val="2"/>
      </rPr>
      <t xml:space="preserve">  Rai - Radiotelevisione italiana</t>
    </r>
  </si>
  <si>
    <t>VALORI  ASSOLUTI</t>
  </si>
  <si>
    <t>COMPOSIZIONI  PERCENTUALI</t>
  </si>
  <si>
    <t xml:space="preserve">COMPOSIZIONI  PERCENTUALI </t>
  </si>
  <si>
    <t>Stati Uniti</t>
  </si>
  <si>
    <r>
      <t>Fonte:</t>
    </r>
    <r>
      <rPr>
        <sz val="7"/>
        <rFont val="Arial"/>
        <family val="2"/>
      </rPr>
      <t xml:space="preserve"> Elaborazioni Istat su dati  Rai - Radiotelevisione italiana</t>
    </r>
  </si>
  <si>
    <t>VALORI   ASSOLUTI</t>
  </si>
  <si>
    <r>
      <t>Fonte:</t>
    </r>
    <r>
      <rPr>
        <sz val="7"/>
        <rFont val="Arial"/>
        <family val="2"/>
      </rPr>
      <t xml:space="preserve"> Elaborazioni Istat su dati Mediaset</t>
    </r>
  </si>
  <si>
    <t>Tv movie</t>
  </si>
  <si>
    <t>Regno Unito</t>
  </si>
  <si>
    <t>Stati Uniti / Regno Unito</t>
  </si>
  <si>
    <r>
      <t>Fonte</t>
    </r>
    <r>
      <rPr>
        <sz val="7"/>
        <rFont val="Arial"/>
        <family val="2"/>
      </rPr>
      <t xml:space="preserve">: Elaborazione Istat su dati Rai  </t>
    </r>
  </si>
  <si>
    <r>
      <t>Fonte</t>
    </r>
    <r>
      <rPr>
        <sz val="7"/>
        <rFont val="Arial"/>
        <family val="2"/>
      </rPr>
      <t>: Auditel - Rai-Servizio opinioni-informazioni sull'ascolto Tv</t>
    </r>
  </si>
  <si>
    <r>
      <t>Fonte:</t>
    </r>
    <r>
      <rPr>
        <sz val="7"/>
        <rFont val="Arial"/>
        <family val="2"/>
      </rPr>
      <t xml:space="preserve"> Istat, Indagine multiscopo "Aspetti della vita quotidiana"</t>
    </r>
  </si>
  <si>
    <r>
      <t>Fonte:</t>
    </r>
    <r>
      <rPr>
        <sz val="7"/>
        <rFont val="Arial"/>
        <family val="2"/>
      </rPr>
      <t xml:space="preserve"> Ministero delle comunicazioni - Direzione generale concessioni e autorizzazioni</t>
    </r>
  </si>
  <si>
    <t>Dab</t>
  </si>
  <si>
    <r>
      <t>Fonte</t>
    </r>
    <r>
      <rPr>
        <sz val="7"/>
        <rFont val="Arial"/>
        <family val="2"/>
      </rPr>
      <t xml:space="preserve">: Rai - Radiotelevisione italiana </t>
    </r>
  </si>
  <si>
    <r>
      <t xml:space="preserve">Trasmissioni regionali e locali </t>
    </r>
    <r>
      <rPr>
        <sz val="7"/>
        <rFont val="Arial"/>
        <family val="2"/>
      </rPr>
      <t>(c)</t>
    </r>
  </si>
  <si>
    <t>Trasmissioni per l'estero</t>
  </si>
  <si>
    <t>VALORI  ASSOLUTI (d)</t>
  </si>
  <si>
    <r>
      <t xml:space="preserve">Fonte: </t>
    </r>
    <r>
      <rPr>
        <sz val="7"/>
        <rFont val="Arial"/>
        <family val="2"/>
      </rPr>
      <t xml:space="preserve">Elaborazioni Istat su dati Rai - Radiotelevisione italiana </t>
    </r>
  </si>
  <si>
    <t>COMPOSIZIONI  PERCENTUALI  PER TIPO DI PROGRAMMA</t>
  </si>
  <si>
    <t>COMPOSIZIONI  PERCENTUALI  PER CANALE</t>
  </si>
  <si>
    <t>COMPOSIZIONI  PERCENTUALI  PER PROGRAMMA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</si>
</sst>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_-* #,##0.00000_-;\-* #,##0.00000_-;_-* &quot;-&quot;_-;_-@_-"/>
    <numFmt numFmtId="177" formatCode="0.00000000"/>
    <numFmt numFmtId="178" formatCode="0.00000"/>
    <numFmt numFmtId="179" formatCode="#,##0.0"/>
    <numFmt numFmtId="180" formatCode="#,##0_ ;\-#,##0\ "/>
    <numFmt numFmtId="181" formatCode="#,##0;[Red]#,##0"/>
    <numFmt numFmtId="182" formatCode="0.0;[Red]0.0"/>
    <numFmt numFmtId="183" formatCode="#,##0.0;[Red]#,##0.0"/>
    <numFmt numFmtId="184" formatCode="_-&quot;£.&quot;\ * #,##0_-;\-&quot;£.&quot;\ * #,##0_-;_-&quot;£.&quot;\ * &quot;-&quot;_-;_-@_-"/>
    <numFmt numFmtId="185" formatCode="_-* #,##0_-;\-* #,##0_-;_-* &quot;-&quot;??_-;_-@_-"/>
    <numFmt numFmtId="186" formatCode="_-* #,##0.0_-;\-* #,##0.0_-;_-* &quot;-&quot;??_-;_-@_-"/>
    <numFmt numFmtId="187" formatCode="0.000"/>
    <numFmt numFmtId="188" formatCode="0.000000"/>
    <numFmt numFmtId="189" formatCode="0.0000000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_-;_-@_-"/>
    <numFmt numFmtId="193" formatCode="#,##0.00;[Red]#,##0.00"/>
    <numFmt numFmtId="194" formatCode="#,##0.000;[Red]#,##0.000"/>
    <numFmt numFmtId="195" formatCode="General_)"/>
    <numFmt numFmtId="196" formatCode="#,##0.000"/>
    <numFmt numFmtId="197" formatCode="0.0_ ;[Red]\-0.0\ "/>
    <numFmt numFmtId="198" formatCode="#,##0.00000"/>
    <numFmt numFmtId="199" formatCode="_-[$€]\ * #,##0.00_-;\-[$€]\ * #,##0.00_-;_-[$€]\ * &quot;-&quot;??_-;_-@_-"/>
    <numFmt numFmtId="200" formatCode="#,##0.0000"/>
    <numFmt numFmtId="201" formatCode="#,##0.0_ ;\-#,##0.0\ "/>
    <numFmt numFmtId="202" formatCode="#,##0.00_ ;\-#,##0.00\ "/>
    <numFmt numFmtId="203" formatCode="0.0%"/>
    <numFmt numFmtId="204" formatCode="0.000%"/>
    <numFmt numFmtId="205" formatCode="0.0000000000"/>
    <numFmt numFmtId="206" formatCode="0.000000000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[$€-2]\ #.##000_);[Red]\([$€-2]\ #.##000\)"/>
    <numFmt numFmtId="211" formatCode="000"/>
  </numFmts>
  <fonts count="39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i/>
      <sz val="7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8"/>
      <name val="Times New Roman"/>
      <family val="0"/>
    </font>
    <font>
      <u val="single"/>
      <sz val="7"/>
      <color indexed="12"/>
      <name val="Times New Roman"/>
      <family val="0"/>
    </font>
    <font>
      <u val="single"/>
      <sz val="7"/>
      <color indexed="36"/>
      <name val="Times New Roman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36"/>
      <name val="Arial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9.5"/>
      <color indexed="10"/>
      <name val="Arial"/>
      <family val="2"/>
    </font>
    <font>
      <i/>
      <sz val="7"/>
      <color indexed="63"/>
      <name val="Arial"/>
      <family val="2"/>
    </font>
    <font>
      <sz val="7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1">
    <xf numFmtId="0" fontId="0" fillId="0" borderId="0" xfId="0" applyAlignment="1">
      <alignment/>
    </xf>
    <xf numFmtId="0" fontId="5" fillId="2" borderId="1" xfId="40" applyNumberFormat="1" applyFont="1" applyFill="1" applyBorder="1" applyAlignment="1">
      <alignment horizontal="right" vertical="center"/>
      <protection/>
    </xf>
    <xf numFmtId="0" fontId="9" fillId="2" borderId="0" xfId="34" applyNumberFormat="1" applyFont="1" applyFill="1" applyAlignment="1">
      <alignment/>
      <protection/>
    </xf>
    <xf numFmtId="172" fontId="9" fillId="2" borderId="0" xfId="20" applyNumberFormat="1" applyFont="1" applyFill="1" applyAlignment="1">
      <alignment/>
    </xf>
    <xf numFmtId="0" fontId="9" fillId="2" borderId="0" xfId="34" applyNumberFormat="1" applyFont="1" applyFill="1">
      <alignment/>
      <protection/>
    </xf>
    <xf numFmtId="0" fontId="4" fillId="2" borderId="0" xfId="34" applyFont="1" applyFill="1">
      <alignment/>
      <protection/>
    </xf>
    <xf numFmtId="172" fontId="5" fillId="2" borderId="2" xfId="20" applyNumberFormat="1" applyFont="1" applyFill="1" applyBorder="1" applyAlignment="1">
      <alignment horizontal="right" vertical="center"/>
    </xf>
    <xf numFmtId="0" fontId="4" fillId="2" borderId="0" xfId="34" applyFont="1" applyFill="1" applyAlignment="1">
      <alignment horizontal="right"/>
      <protection/>
    </xf>
    <xf numFmtId="0" fontId="4" fillId="2" borderId="0" xfId="34" applyNumberFormat="1" applyFont="1" applyFill="1">
      <alignment/>
      <protection/>
    </xf>
    <xf numFmtId="172" fontId="4" fillId="2" borderId="0" xfId="20" applyNumberFormat="1" applyFont="1" applyFill="1" applyAlignment="1">
      <alignment/>
    </xf>
    <xf numFmtId="0" fontId="5" fillId="2" borderId="0" xfId="34" applyFont="1" applyFill="1">
      <alignment/>
      <protection/>
    </xf>
    <xf numFmtId="0" fontId="5" fillId="2" borderId="0" xfId="34" applyNumberFormat="1" applyFont="1" applyFill="1" applyAlignment="1">
      <alignment/>
      <protection/>
    </xf>
    <xf numFmtId="41" fontId="6" fillId="2" borderId="0" xfId="20" applyNumberFormat="1" applyFont="1" applyFill="1" applyAlignment="1">
      <alignment horizontal="right"/>
    </xf>
    <xf numFmtId="41" fontId="6" fillId="2" borderId="0" xfId="20" applyFont="1" applyFill="1" applyAlignment="1">
      <alignment horizontal="right"/>
    </xf>
    <xf numFmtId="171" fontId="6" fillId="2" borderId="0" xfId="34" applyNumberFormat="1" applyFont="1" applyFill="1">
      <alignment/>
      <protection/>
    </xf>
    <xf numFmtId="41" fontId="6" fillId="2" borderId="0" xfId="34" applyNumberFormat="1" applyFont="1" applyFill="1">
      <alignment/>
      <protection/>
    </xf>
    <xf numFmtId="41" fontId="5" fillId="2" borderId="0" xfId="20" applyNumberFormat="1" applyFont="1" applyFill="1" applyAlignment="1">
      <alignment horizontal="right"/>
    </xf>
    <xf numFmtId="41" fontId="5" fillId="2" borderId="0" xfId="20" applyFont="1" applyFill="1" applyAlignment="1">
      <alignment horizontal="right"/>
    </xf>
    <xf numFmtId="0" fontId="6" fillId="2" borderId="0" xfId="34" applyNumberFormat="1" applyFont="1" applyFill="1" applyAlignment="1">
      <alignment/>
      <protection/>
    </xf>
    <xf numFmtId="0" fontId="6" fillId="2" borderId="0" xfId="34" applyNumberFormat="1" applyFont="1" applyFill="1" applyAlignment="1">
      <alignment horizontal="left"/>
      <protection/>
    </xf>
    <xf numFmtId="41" fontId="21" fillId="2" borderId="0" xfId="20" applyNumberFormat="1" applyFont="1" applyFill="1" applyAlignment="1">
      <alignment horizontal="right"/>
    </xf>
    <xf numFmtId="41" fontId="21" fillId="2" borderId="0" xfId="20" applyFont="1" applyFill="1" applyAlignment="1">
      <alignment horizontal="right"/>
    </xf>
    <xf numFmtId="41" fontId="5" fillId="2" borderId="0" xfId="20" applyNumberFormat="1" applyFont="1" applyFill="1" applyBorder="1" applyAlignment="1">
      <alignment horizontal="right"/>
    </xf>
    <xf numFmtId="41" fontId="5" fillId="2" borderId="0" xfId="20" applyFont="1" applyFill="1" applyBorder="1" applyAlignment="1">
      <alignment horizontal="right"/>
    </xf>
    <xf numFmtId="0" fontId="5" fillId="2" borderId="0" xfId="34" applyNumberFormat="1" applyFont="1" applyFill="1">
      <alignment/>
      <protection/>
    </xf>
    <xf numFmtId="172" fontId="5" fillId="2" borderId="0" xfId="20" applyNumberFormat="1" applyFont="1" applyFill="1" applyAlignment="1">
      <alignment horizontal="right"/>
    </xf>
    <xf numFmtId="172" fontId="6" fillId="2" borderId="0" xfId="20" applyNumberFormat="1" applyFont="1" applyFill="1" applyAlignment="1">
      <alignment horizontal="right"/>
    </xf>
    <xf numFmtId="172" fontId="5" fillId="2" borderId="0" xfId="20" applyNumberFormat="1" applyFont="1" applyFill="1" applyAlignment="1">
      <alignment/>
    </xf>
    <xf numFmtId="171" fontId="4" fillId="2" borderId="0" xfId="34" applyNumberFormat="1" applyFont="1" applyFill="1">
      <alignment/>
      <protection/>
    </xf>
    <xf numFmtId="0" fontId="12" fillId="2" borderId="2" xfId="34" applyNumberFormat="1" applyFont="1" applyFill="1" applyBorder="1" applyAlignment="1">
      <alignment horizontal="left" vertical="center" indent="1"/>
      <protection/>
    </xf>
    <xf numFmtId="172" fontId="12" fillId="2" borderId="2" xfId="20" applyNumberFormat="1" applyFont="1" applyFill="1" applyBorder="1" applyAlignment="1">
      <alignment/>
    </xf>
    <xf numFmtId="0" fontId="12" fillId="2" borderId="0" xfId="34" applyNumberFormat="1" applyFont="1" applyFill="1" applyBorder="1" applyAlignment="1">
      <alignment horizontal="left" vertical="center" indent="1"/>
      <protection/>
    </xf>
    <xf numFmtId="172" fontId="12" fillId="2" borderId="0" xfId="20" applyNumberFormat="1" applyFont="1" applyFill="1" applyBorder="1" applyAlignment="1">
      <alignment/>
    </xf>
    <xf numFmtId="172" fontId="5" fillId="2" borderId="0" xfId="20" applyNumberFormat="1" applyFont="1" applyFill="1" applyBorder="1" applyAlignment="1">
      <alignment/>
    </xf>
    <xf numFmtId="171" fontId="4" fillId="2" borderId="0" xfId="34" applyNumberFormat="1" applyFont="1" applyFill="1" applyBorder="1">
      <alignment/>
      <protection/>
    </xf>
    <xf numFmtId="0" fontId="4" fillId="2" borderId="0" xfId="34" applyFont="1" applyFill="1" applyBorder="1">
      <alignment/>
      <protection/>
    </xf>
    <xf numFmtId="0" fontId="12" fillId="2" borderId="0" xfId="36" applyNumberFormat="1" applyFont="1" applyFill="1" applyBorder="1" applyAlignment="1">
      <alignment vertical="center"/>
      <protection/>
    </xf>
    <xf numFmtId="0" fontId="5" fillId="2" borderId="0" xfId="34" applyNumberFormat="1" applyFont="1" applyFill="1" applyAlignment="1">
      <alignment horizontal="left"/>
      <protection/>
    </xf>
    <xf numFmtId="0" fontId="23" fillId="2" borderId="0" xfId="42" applyFont="1" applyFill="1" applyBorder="1">
      <alignment/>
      <protection/>
    </xf>
    <xf numFmtId="172" fontId="4" fillId="2" borderId="0" xfId="20" applyNumberFormat="1" applyFont="1" applyFill="1" applyBorder="1" applyAlignment="1">
      <alignment/>
    </xf>
    <xf numFmtId="3" fontId="5" fillId="2" borderId="0" xfId="20" applyNumberFormat="1" applyFont="1" applyFill="1" applyBorder="1" applyAlignment="1">
      <alignment horizontal="right"/>
    </xf>
    <xf numFmtId="3" fontId="5" fillId="2" borderId="0" xfId="18" applyNumberFormat="1" applyFont="1" applyFill="1" applyBorder="1" applyAlignment="1">
      <alignment/>
    </xf>
    <xf numFmtId="0" fontId="4" fillId="2" borderId="0" xfId="30" applyFont="1" applyFill="1">
      <alignment/>
      <protection/>
    </xf>
    <xf numFmtId="0" fontId="4" fillId="2" borderId="0" xfId="30" applyFont="1" applyFill="1" applyBorder="1">
      <alignment/>
      <protection/>
    </xf>
    <xf numFmtId="0" fontId="4" fillId="2" borderId="0" xfId="30" applyNumberFormat="1" applyFont="1" applyFill="1">
      <alignment/>
      <protection/>
    </xf>
    <xf numFmtId="0" fontId="5" fillId="2" borderId="1" xfId="30" applyNumberFormat="1" applyFont="1" applyFill="1" applyBorder="1" applyAlignment="1">
      <alignment vertical="center"/>
      <protection/>
    </xf>
    <xf numFmtId="0" fontId="5" fillId="2" borderId="1" xfId="30" applyNumberFormat="1" applyFont="1" applyFill="1" applyBorder="1" applyAlignment="1">
      <alignment horizontal="right" vertical="center"/>
      <protection/>
    </xf>
    <xf numFmtId="0" fontId="4" fillId="2" borderId="0" xfId="30" applyFont="1" applyFill="1" applyBorder="1" applyAlignment="1">
      <alignment vertical="center"/>
      <protection/>
    </xf>
    <xf numFmtId="0" fontId="4" fillId="2" borderId="0" xfId="30" applyFont="1" applyFill="1" applyAlignment="1">
      <alignment vertical="center"/>
      <protection/>
    </xf>
    <xf numFmtId="0" fontId="6" fillId="2" borderId="0" xfId="30" applyNumberFormat="1" applyFont="1" applyFill="1">
      <alignment/>
      <protection/>
    </xf>
    <xf numFmtId="0" fontId="5" fillId="2" borderId="0" xfId="30" applyNumberFormat="1" applyFont="1" applyFill="1" applyBorder="1" applyAlignment="1">
      <alignment horizontal="center" vertical="center"/>
      <protection/>
    </xf>
    <xf numFmtId="0" fontId="5" fillId="2" borderId="0" xfId="30" applyFont="1" applyFill="1" applyBorder="1" applyAlignment="1">
      <alignment horizontal="right" vertical="center"/>
      <protection/>
    </xf>
    <xf numFmtId="0" fontId="5" fillId="2" borderId="0" xfId="29" applyNumberFormat="1" applyFont="1" applyFill="1" applyAlignment="1">
      <alignment horizontal="center" vertical="center"/>
      <protection/>
    </xf>
    <xf numFmtId="0" fontId="7" fillId="2" borderId="0" xfId="30" applyNumberFormat="1" applyFont="1" applyFill="1" applyBorder="1" applyAlignment="1">
      <alignment vertical="center"/>
      <protection/>
    </xf>
    <xf numFmtId="0" fontId="7" fillId="2" borderId="0" xfId="30" applyNumberFormat="1" applyFont="1" applyFill="1" applyBorder="1" applyAlignment="1">
      <alignment horizontal="center" vertical="center"/>
      <protection/>
    </xf>
    <xf numFmtId="0" fontId="7" fillId="2" borderId="0" xfId="30" applyFont="1" applyFill="1" applyBorder="1" applyAlignment="1">
      <alignment horizontal="right" vertical="center"/>
      <protection/>
    </xf>
    <xf numFmtId="3" fontId="5" fillId="2" borderId="0" xfId="0" applyNumberFormat="1" applyFont="1" applyFill="1" applyBorder="1" applyAlignment="1">
      <alignment vertical="center"/>
    </xf>
    <xf numFmtId="41" fontId="5" fillId="2" borderId="0" xfId="20" applyFont="1" applyFill="1" applyAlignment="1">
      <alignment horizontal="right" vertical="center"/>
    </xf>
    <xf numFmtId="41" fontId="5" fillId="2" borderId="0" xfId="20" applyFont="1" applyFill="1" applyBorder="1" applyAlignment="1">
      <alignment horizontal="right" vertical="center"/>
    </xf>
    <xf numFmtId="185" fontId="5" fillId="2" borderId="0" xfId="18" applyNumberFormat="1" applyFont="1" applyFill="1" applyAlignment="1">
      <alignment vertical="center"/>
    </xf>
    <xf numFmtId="0" fontId="6" fillId="2" borderId="0" xfId="30" applyNumberFormat="1" applyFont="1" applyFill="1" applyBorder="1" applyAlignment="1">
      <alignment vertical="center"/>
      <protection/>
    </xf>
    <xf numFmtId="3" fontId="6" fillId="2" borderId="0" xfId="0" applyNumberFormat="1" applyFont="1" applyFill="1" applyBorder="1" applyAlignment="1">
      <alignment vertical="center"/>
    </xf>
    <xf numFmtId="0" fontId="8" fillId="2" borderId="0" xfId="30" applyFont="1" applyFill="1" applyBorder="1">
      <alignment/>
      <protection/>
    </xf>
    <xf numFmtId="0" fontId="8" fillId="2" borderId="0" xfId="30" applyFont="1" applyFill="1">
      <alignment/>
      <protection/>
    </xf>
    <xf numFmtId="0" fontId="5" fillId="2" borderId="0" xfId="29" applyNumberFormat="1" applyFont="1" applyFill="1" applyAlignment="1">
      <alignment horizontal="center"/>
      <protection/>
    </xf>
    <xf numFmtId="172" fontId="5" fillId="2" borderId="0" xfId="30" applyNumberFormat="1" applyFont="1" applyFill="1" applyBorder="1" applyAlignment="1">
      <alignment vertical="center"/>
      <protection/>
    </xf>
    <xf numFmtId="171" fontId="5" fillId="2" borderId="0" xfId="30" applyNumberFormat="1" applyFont="1" applyFill="1" applyBorder="1" applyAlignment="1">
      <alignment vertical="center"/>
      <protection/>
    </xf>
    <xf numFmtId="0" fontId="5" fillId="2" borderId="0" xfId="0" applyFont="1" applyFill="1" applyBorder="1" applyAlignment="1">
      <alignment vertical="center"/>
    </xf>
    <xf numFmtId="171" fontId="5" fillId="2" borderId="0" xfId="30" applyNumberFormat="1" applyFont="1" applyFill="1" applyBorder="1" applyAlignment="1">
      <alignment horizontal="right" vertical="center"/>
      <protection/>
    </xf>
    <xf numFmtId="41" fontId="5" fillId="2" borderId="0" xfId="20" applyFont="1" applyFill="1" applyBorder="1" applyAlignment="1">
      <alignment vertical="center"/>
    </xf>
    <xf numFmtId="0" fontId="8" fillId="2" borderId="0" xfId="30" applyFont="1" applyFill="1" applyAlignment="1">
      <alignment vertical="center"/>
      <protection/>
    </xf>
    <xf numFmtId="171" fontId="6" fillId="2" borderId="0" xfId="30" applyNumberFormat="1" applyFont="1" applyFill="1" applyBorder="1" applyAlignment="1">
      <alignment vertical="center"/>
      <protection/>
    </xf>
    <xf numFmtId="172" fontId="6" fillId="2" borderId="0" xfId="30" applyNumberFormat="1" applyFont="1" applyFill="1" applyBorder="1" applyAlignment="1">
      <alignment vertical="center"/>
      <protection/>
    </xf>
    <xf numFmtId="0" fontId="8" fillId="2" borderId="0" xfId="30" applyFont="1" applyFill="1" applyBorder="1" applyAlignment="1">
      <alignment vertical="center"/>
      <protection/>
    </xf>
    <xf numFmtId="4" fontId="6" fillId="2" borderId="0" xfId="30" applyNumberFormat="1" applyFont="1" applyFill="1" applyBorder="1" applyAlignment="1">
      <alignment horizontal="right" vertical="center"/>
      <protection/>
    </xf>
    <xf numFmtId="0" fontId="7" fillId="2" borderId="0" xfId="30" applyFont="1" applyFill="1" applyBorder="1" applyAlignment="1">
      <alignment vertical="center"/>
      <protection/>
    </xf>
    <xf numFmtId="0" fontId="4" fillId="2" borderId="2" xfId="30" applyNumberFormat="1" applyFont="1" applyFill="1" applyBorder="1" applyAlignment="1">
      <alignment vertical="center"/>
      <protection/>
    </xf>
    <xf numFmtId="0" fontId="4" fillId="2" borderId="2" xfId="30" applyFont="1" applyFill="1" applyBorder="1" applyAlignment="1">
      <alignment vertical="center"/>
      <protection/>
    </xf>
    <xf numFmtId="171" fontId="5" fillId="2" borderId="2" xfId="30" applyNumberFormat="1" applyFont="1" applyFill="1" applyBorder="1" applyAlignment="1">
      <alignment vertical="center"/>
      <protection/>
    </xf>
    <xf numFmtId="0" fontId="4" fillId="2" borderId="0" xfId="30" applyNumberFormat="1" applyFont="1" applyFill="1" applyBorder="1" applyAlignment="1">
      <alignment vertical="center"/>
      <protection/>
    </xf>
    <xf numFmtId="0" fontId="5" fillId="2" borderId="0" xfId="30" applyNumberFormat="1" applyFont="1" applyFill="1">
      <alignment/>
      <protection/>
    </xf>
    <xf numFmtId="0" fontId="9" fillId="2" borderId="0" xfId="28" applyFont="1" applyFill="1">
      <alignment/>
      <protection/>
    </xf>
    <xf numFmtId="0" fontId="4" fillId="2" borderId="0" xfId="28" applyFont="1" applyFill="1">
      <alignment/>
      <protection/>
    </xf>
    <xf numFmtId="0" fontId="8" fillId="2" borderId="0" xfId="28" applyFont="1" applyFill="1">
      <alignment/>
      <protection/>
    </xf>
    <xf numFmtId="0" fontId="18" fillId="2" borderId="0" xfId="28" applyFont="1" applyFill="1">
      <alignment/>
      <protection/>
    </xf>
    <xf numFmtId="0" fontId="5" fillId="2" borderId="3" xfId="28" applyNumberFormat="1" applyFont="1" applyFill="1" applyBorder="1" applyAlignment="1">
      <alignment vertical="center"/>
      <protection/>
    </xf>
    <xf numFmtId="0" fontId="7" fillId="2" borderId="0" xfId="28" applyFont="1" applyFill="1">
      <alignment/>
      <protection/>
    </xf>
    <xf numFmtId="0" fontId="5" fillId="2" borderId="2" xfId="28" applyNumberFormat="1" applyFont="1" applyFill="1" applyBorder="1" applyAlignment="1">
      <alignment vertical="center"/>
      <protection/>
    </xf>
    <xf numFmtId="0" fontId="5" fillId="2" borderId="2" xfId="28" applyNumberFormat="1" applyFont="1" applyFill="1" applyBorder="1" applyAlignment="1">
      <alignment horizontal="right" vertical="center"/>
      <protection/>
    </xf>
    <xf numFmtId="0" fontId="5" fillId="2" borderId="2" xfId="28" applyNumberFormat="1" applyFont="1" applyFill="1" applyBorder="1" applyAlignment="1">
      <alignment horizontal="centerContinuous" vertical="center"/>
      <protection/>
    </xf>
    <xf numFmtId="0" fontId="4" fillId="2" borderId="0" xfId="28" applyFont="1" applyFill="1" applyAlignment="1">
      <alignment horizontal="right"/>
      <protection/>
    </xf>
    <xf numFmtId="176" fontId="5" fillId="2" borderId="0" xfId="20" applyNumberFormat="1" applyFont="1" applyFill="1" applyAlignment="1">
      <alignment horizontal="right"/>
    </xf>
    <xf numFmtId="171" fontId="4" fillId="2" borderId="0" xfId="28" applyNumberFormat="1" applyFont="1" applyFill="1" applyAlignment="1">
      <alignment horizontal="right"/>
      <protection/>
    </xf>
    <xf numFmtId="0" fontId="8" fillId="2" borderId="0" xfId="28" applyFont="1" applyFill="1" applyAlignment="1">
      <alignment horizontal="right"/>
      <protection/>
    </xf>
    <xf numFmtId="171" fontId="8" fillId="2" borderId="0" xfId="28" applyNumberFormat="1" applyFont="1" applyFill="1" applyAlignment="1">
      <alignment horizontal="right"/>
      <protection/>
    </xf>
    <xf numFmtId="0" fontId="14" fillId="2" borderId="0" xfId="28" applyFont="1" applyFill="1">
      <alignment/>
      <protection/>
    </xf>
    <xf numFmtId="0" fontId="5" fillId="2" borderId="0" xfId="28" applyFont="1" applyFill="1">
      <alignment/>
      <protection/>
    </xf>
    <xf numFmtId="177" fontId="19" fillId="2" borderId="0" xfId="28" applyNumberFormat="1" applyFont="1" applyFill="1">
      <alignment/>
      <protection/>
    </xf>
    <xf numFmtId="185" fontId="5" fillId="2" borderId="0" xfId="18" applyNumberFormat="1" applyFont="1" applyFill="1" applyAlignment="1">
      <alignment/>
    </xf>
    <xf numFmtId="0" fontId="4" fillId="2" borderId="2" xfId="28" applyFont="1" applyFill="1" applyBorder="1">
      <alignment/>
      <protection/>
    </xf>
    <xf numFmtId="172" fontId="5" fillId="2" borderId="2" xfId="28" applyNumberFormat="1" applyFont="1" applyFill="1" applyBorder="1">
      <alignment/>
      <protection/>
    </xf>
    <xf numFmtId="0" fontId="5" fillId="2" borderId="2" xfId="28" applyFont="1" applyFill="1" applyBorder="1">
      <alignment/>
      <protection/>
    </xf>
    <xf numFmtId="41" fontId="5" fillId="2" borderId="2" xfId="28" applyNumberFormat="1" applyFont="1" applyFill="1" applyBorder="1">
      <alignment/>
      <protection/>
    </xf>
    <xf numFmtId="179" fontId="5" fillId="2" borderId="2" xfId="20" applyNumberFormat="1" applyFont="1" applyFill="1" applyBorder="1" applyAlignment="1">
      <alignment horizontal="right"/>
    </xf>
    <xf numFmtId="0" fontId="5" fillId="2" borderId="0" xfId="39" applyNumberFormat="1" applyFont="1" applyFill="1">
      <alignment/>
      <protection/>
    </xf>
    <xf numFmtId="171" fontId="5" fillId="2" borderId="0" xfId="39" applyNumberFormat="1" applyFont="1" applyFill="1">
      <alignment/>
      <protection/>
    </xf>
    <xf numFmtId="0" fontId="9" fillId="2" borderId="0" xfId="41" applyFont="1" applyFill="1">
      <alignment/>
      <protection/>
    </xf>
    <xf numFmtId="0" fontId="10" fillId="2" borderId="0" xfId="41" applyFont="1" applyFill="1">
      <alignment/>
      <protection/>
    </xf>
    <xf numFmtId="0" fontId="9" fillId="2" borderId="0" xfId="41" applyNumberFormat="1" applyFont="1" applyFill="1" applyAlignment="1">
      <alignment/>
      <protection/>
    </xf>
    <xf numFmtId="0" fontId="6" fillId="2" borderId="0" xfId="41" applyNumberFormat="1" applyFont="1" applyFill="1" applyAlignment="1">
      <alignment/>
      <protection/>
    </xf>
    <xf numFmtId="0" fontId="5" fillId="2" borderId="0" xfId="41" applyFont="1" applyFill="1">
      <alignment/>
      <protection/>
    </xf>
    <xf numFmtId="0" fontId="9" fillId="2" borderId="2" xfId="41" applyNumberFormat="1" applyFont="1" applyFill="1" applyBorder="1">
      <alignment/>
      <protection/>
    </xf>
    <xf numFmtId="0" fontId="5" fillId="2" borderId="0" xfId="41" applyFont="1" applyFill="1" applyBorder="1">
      <alignment/>
      <protection/>
    </xf>
    <xf numFmtId="0" fontId="7" fillId="2" borderId="0" xfId="41" applyFont="1" applyFill="1" applyBorder="1">
      <alignment/>
      <protection/>
    </xf>
    <xf numFmtId="0" fontId="7" fillId="2" borderId="0" xfId="41" applyNumberFormat="1" applyFont="1" applyFill="1" applyBorder="1" applyAlignment="1">
      <alignment/>
      <protection/>
    </xf>
    <xf numFmtId="0" fontId="7" fillId="2" borderId="0" xfId="41" applyFont="1" applyFill="1" applyBorder="1" applyAlignment="1">
      <alignment horizontal="center"/>
      <protection/>
    </xf>
    <xf numFmtId="0" fontId="5" fillId="2" borderId="0" xfId="41" applyNumberFormat="1" applyFont="1" applyFill="1">
      <alignment/>
      <protection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2" fillId="2" borderId="0" xfId="43" applyFont="1" applyFill="1">
      <alignment/>
      <protection/>
    </xf>
    <xf numFmtId="0" fontId="9" fillId="2" borderId="0" xfId="35" applyFont="1" applyFill="1">
      <alignment/>
      <protection/>
    </xf>
    <xf numFmtId="0" fontId="4" fillId="2" borderId="0" xfId="35" applyFont="1" applyFill="1">
      <alignment/>
      <protection/>
    </xf>
    <xf numFmtId="0" fontId="4" fillId="2" borderId="0" xfId="35" applyNumberFormat="1" applyFont="1" applyFill="1">
      <alignment/>
      <protection/>
    </xf>
    <xf numFmtId="0" fontId="9" fillId="2" borderId="0" xfId="35" applyNumberFormat="1" applyFont="1" applyFill="1">
      <alignment/>
      <protection/>
    </xf>
    <xf numFmtId="0" fontId="5" fillId="2" borderId="1" xfId="35" applyNumberFormat="1" applyFont="1" applyFill="1" applyBorder="1" applyAlignment="1">
      <alignment vertical="center"/>
      <protection/>
    </xf>
    <xf numFmtId="0" fontId="5" fillId="2" borderId="1" xfId="35" applyNumberFormat="1" applyFont="1" applyFill="1" applyBorder="1" applyAlignment="1">
      <alignment horizontal="right" vertical="center"/>
      <protection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35" applyNumberFormat="1" applyFont="1" applyFill="1" applyAlignment="1">
      <alignment vertical="center"/>
      <protection/>
    </xf>
    <xf numFmtId="0" fontId="6" fillId="2" borderId="0" xfId="35" applyNumberFormat="1" applyFont="1" applyFill="1" applyAlignment="1">
      <alignment vertical="center"/>
      <protection/>
    </xf>
    <xf numFmtId="41" fontId="6" fillId="2" borderId="0" xfId="20" applyFont="1" applyFill="1" applyAlignment="1">
      <alignment horizontal="right" vertical="center"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/>
    </xf>
    <xf numFmtId="186" fontId="5" fillId="2" borderId="0" xfId="18" applyNumberFormat="1" applyFont="1" applyFill="1" applyBorder="1" applyAlignment="1">
      <alignment/>
    </xf>
    <xf numFmtId="186" fontId="6" fillId="2" borderId="0" xfId="18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37" applyFont="1" applyFill="1">
      <alignment/>
      <protection/>
    </xf>
    <xf numFmtId="0" fontId="10" fillId="2" borderId="0" xfId="37" applyFont="1" applyFill="1">
      <alignment/>
      <protection/>
    </xf>
    <xf numFmtId="0" fontId="5" fillId="2" borderId="0" xfId="37" applyFont="1" applyFill="1">
      <alignment/>
      <protection/>
    </xf>
    <xf numFmtId="0" fontId="5" fillId="2" borderId="0" xfId="37" applyFont="1" applyFill="1" applyBorder="1" applyAlignment="1">
      <alignment horizontal="right"/>
      <protection/>
    </xf>
    <xf numFmtId="41" fontId="5" fillId="2" borderId="0" xfId="20" applyFont="1" applyFill="1" applyBorder="1" applyAlignment="1">
      <alignment/>
    </xf>
    <xf numFmtId="0" fontId="5" fillId="2" borderId="2" xfId="37" applyFont="1" applyFill="1" applyBorder="1">
      <alignment/>
      <protection/>
    </xf>
    <xf numFmtId="0" fontId="4" fillId="2" borderId="0" xfId="37" applyFont="1" applyFill="1">
      <alignment/>
      <protection/>
    </xf>
    <xf numFmtId="0" fontId="5" fillId="2" borderId="0" xfId="40" applyFont="1" applyFill="1" applyBorder="1">
      <alignment/>
      <protection/>
    </xf>
    <xf numFmtId="0" fontId="5" fillId="2" borderId="0" xfId="40" applyNumberFormat="1" applyFont="1" applyFill="1" applyBorder="1">
      <alignment/>
      <protection/>
    </xf>
    <xf numFmtId="0" fontId="6" fillId="2" borderId="0" xfId="0" applyNumberFormat="1" applyFont="1" applyFill="1" applyAlignment="1">
      <alignment/>
    </xf>
    <xf numFmtId="186" fontId="5" fillId="2" borderId="0" xfId="18" applyNumberFormat="1" applyFont="1" applyFill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0" fontId="5" fillId="2" borderId="0" xfId="40" applyNumberFormat="1" applyFont="1" applyFill="1" applyBorder="1" applyAlignment="1">
      <alignment vertical="center"/>
      <protection/>
    </xf>
    <xf numFmtId="0" fontId="5" fillId="2" borderId="0" xfId="40" applyFont="1" applyFill="1" applyBorder="1" applyAlignment="1">
      <alignment vertical="center"/>
      <protection/>
    </xf>
    <xf numFmtId="0" fontId="9" fillId="2" borderId="0" xfId="40" applyNumberFormat="1" applyFont="1" applyFill="1" applyBorder="1">
      <alignment/>
      <protection/>
    </xf>
    <xf numFmtId="0" fontId="4" fillId="2" borderId="0" xfId="27" applyFont="1" applyFill="1">
      <alignment/>
      <protection/>
    </xf>
    <xf numFmtId="0" fontId="4" fillId="2" borderId="0" xfId="27" applyFont="1" applyFill="1" applyAlignment="1">
      <alignment vertical="center"/>
      <protection/>
    </xf>
    <xf numFmtId="171" fontId="5" fillId="2" borderId="0" xfId="40" applyNumberFormat="1" applyFont="1" applyFill="1" applyBorder="1" applyAlignment="1">
      <alignment vertical="center"/>
      <protection/>
    </xf>
    <xf numFmtId="0" fontId="5" fillId="2" borderId="0" xfId="27" applyFont="1" applyFill="1" applyAlignment="1">
      <alignment vertical="center"/>
      <protection/>
    </xf>
    <xf numFmtId="171" fontId="5" fillId="2" borderId="0" xfId="27" applyNumberFormat="1" applyFont="1" applyFill="1" applyAlignment="1">
      <alignment vertical="center"/>
      <protection/>
    </xf>
    <xf numFmtId="0" fontId="5" fillId="2" borderId="0" xfId="41" applyNumberFormat="1" applyFont="1" applyFill="1" applyAlignment="1">
      <alignment vertical="center"/>
      <protection/>
    </xf>
    <xf numFmtId="0" fontId="5" fillId="2" borderId="0" xfId="27" applyNumberFormat="1" applyFont="1" applyFill="1">
      <alignment/>
      <protection/>
    </xf>
    <xf numFmtId="49" fontId="4" fillId="2" borderId="0" xfId="27" applyNumberFormat="1" applyFont="1" applyFill="1">
      <alignment/>
      <protection/>
    </xf>
    <xf numFmtId="0" fontId="5" fillId="2" borderId="0" xfId="43" applyFont="1" applyFill="1" applyBorder="1" applyAlignment="1">
      <alignment vertical="top"/>
      <protection/>
    </xf>
    <xf numFmtId="0" fontId="5" fillId="2" borderId="0" xfId="43" applyFont="1" applyFill="1" applyAlignment="1">
      <alignment vertical="center"/>
      <protection/>
    </xf>
    <xf numFmtId="171" fontId="5" fillId="2" borderId="0" xfId="20" applyNumberFormat="1" applyFont="1" applyFill="1" applyAlignment="1">
      <alignment horizontal="right" vertical="center"/>
    </xf>
    <xf numFmtId="171" fontId="5" fillId="2" borderId="0" xfId="43" applyNumberFormat="1" applyFont="1" applyFill="1" applyAlignment="1">
      <alignment vertical="center"/>
      <protection/>
    </xf>
    <xf numFmtId="171" fontId="5" fillId="2" borderId="0" xfId="43" applyNumberFormat="1" applyFont="1" applyFill="1" applyAlignment="1">
      <alignment horizontal="right" vertical="center"/>
      <protection/>
    </xf>
    <xf numFmtId="0" fontId="12" fillId="2" borderId="0" xfId="43" applyFont="1" applyFill="1" applyAlignment="1">
      <alignment vertical="center"/>
      <protection/>
    </xf>
    <xf numFmtId="171" fontId="12" fillId="2" borderId="0" xfId="43" applyNumberFormat="1" applyFont="1" applyFill="1" applyAlignment="1">
      <alignment horizontal="right" vertical="center"/>
      <protection/>
    </xf>
    <xf numFmtId="0" fontId="12" fillId="2" borderId="0" xfId="43" applyFont="1" applyFill="1" applyAlignment="1">
      <alignment horizontal="left" vertical="center"/>
      <protection/>
    </xf>
    <xf numFmtId="0" fontId="6" fillId="2" borderId="0" xfId="40" applyNumberFormat="1" applyFont="1" applyFill="1" applyBorder="1" applyAlignment="1">
      <alignment vertical="center"/>
      <protection/>
    </xf>
    <xf numFmtId="0" fontId="4" fillId="2" borderId="0" xfId="43" applyFill="1" applyAlignment="1">
      <alignment vertical="center"/>
      <protection/>
    </xf>
    <xf numFmtId="0" fontId="5" fillId="2" borderId="0" xfId="43" applyFont="1" applyFill="1">
      <alignment/>
      <protection/>
    </xf>
    <xf numFmtId="171" fontId="5" fillId="2" borderId="0" xfId="43" applyNumberFormat="1" applyFont="1" applyFill="1">
      <alignment/>
      <protection/>
    </xf>
    <xf numFmtId="0" fontId="6" fillId="2" borderId="0" xfId="43" applyFont="1" applyFill="1" applyBorder="1" applyAlignment="1">
      <alignment vertical="center"/>
      <protection/>
    </xf>
    <xf numFmtId="171" fontId="6" fillId="2" borderId="0" xfId="43" applyNumberFormat="1" applyFont="1" applyFill="1" applyBorder="1" applyAlignment="1">
      <alignment vertical="center"/>
      <protection/>
    </xf>
    <xf numFmtId="0" fontId="6" fillId="2" borderId="2" xfId="43" applyFont="1" applyFill="1" applyBorder="1" applyAlignment="1">
      <alignment vertical="center"/>
      <protection/>
    </xf>
    <xf numFmtId="171" fontId="5" fillId="2" borderId="2" xfId="43" applyNumberFormat="1" applyFont="1" applyFill="1" applyBorder="1" applyAlignment="1">
      <alignment vertical="center"/>
      <protection/>
    </xf>
    <xf numFmtId="0" fontId="4" fillId="2" borderId="2" xfId="27" applyFont="1" applyFill="1" applyBorder="1" applyAlignment="1">
      <alignment vertical="center"/>
      <protection/>
    </xf>
    <xf numFmtId="171" fontId="5" fillId="2" borderId="0" xfId="43" applyNumberFormat="1" applyFont="1" applyFill="1" applyAlignment="1">
      <alignment vertical="top"/>
      <protection/>
    </xf>
    <xf numFmtId="0" fontId="4" fillId="2" borderId="0" xfId="27" applyNumberFormat="1" applyFont="1" applyFill="1">
      <alignment/>
      <protection/>
    </xf>
    <xf numFmtId="0" fontId="9" fillId="2" borderId="0" xfId="31" applyFont="1" applyFill="1">
      <alignment/>
      <protection/>
    </xf>
    <xf numFmtId="0" fontId="5" fillId="2" borderId="0" xfId="31" applyFont="1" applyFill="1" applyAlignment="1">
      <alignment horizontal="left"/>
      <protection/>
    </xf>
    <xf numFmtId="0" fontId="9" fillId="2" borderId="0" xfId="0" applyFont="1" applyFill="1" applyAlignment="1">
      <alignment/>
    </xf>
    <xf numFmtId="0" fontId="5" fillId="2" borderId="0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0" fontId="5" fillId="2" borderId="0" xfId="0" applyNumberFormat="1" applyFont="1" applyFill="1" applyAlignment="1">
      <alignment/>
    </xf>
    <xf numFmtId="3" fontId="6" fillId="2" borderId="2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/>
    </xf>
    <xf numFmtId="0" fontId="5" fillId="2" borderId="2" xfId="0" applyNumberFormat="1" applyFont="1" applyFill="1" applyBorder="1" applyAlignment="1">
      <alignment/>
    </xf>
    <xf numFmtId="0" fontId="20" fillId="2" borderId="0" xfId="0" applyNumberFormat="1" applyFont="1" applyFill="1" applyBorder="1" applyAlignment="1">
      <alignment/>
    </xf>
    <xf numFmtId="41" fontId="5" fillId="2" borderId="0" xfId="20" applyFont="1" applyFill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NumberFormat="1" applyFont="1" applyFill="1" applyAlignment="1">
      <alignment vertical="center"/>
    </xf>
    <xf numFmtId="0" fontId="5" fillId="2" borderId="3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/>
    </xf>
    <xf numFmtId="0" fontId="24" fillId="2" borderId="0" xfId="0" applyNumberFormat="1" applyFont="1" applyFill="1" applyBorder="1" applyAlignment="1">
      <alignment vertical="center"/>
    </xf>
    <xf numFmtId="41" fontId="9" fillId="2" borderId="0" xfId="20" applyFont="1" applyFill="1" applyAlignment="1">
      <alignment/>
    </xf>
    <xf numFmtId="41" fontId="5" fillId="2" borderId="0" xfId="20" applyNumberFormat="1" applyFont="1" applyFill="1" applyAlignment="1">
      <alignment/>
    </xf>
    <xf numFmtId="0" fontId="9" fillId="2" borderId="0" xfId="29" applyFont="1" applyFill="1" applyAlignment="1">
      <alignment vertical="top"/>
      <protection/>
    </xf>
    <xf numFmtId="0" fontId="9" fillId="2" borderId="0" xfId="29" applyFont="1" applyFill="1">
      <alignment/>
      <protection/>
    </xf>
    <xf numFmtId="0" fontId="4" fillId="2" borderId="0" xfId="29" applyNumberFormat="1" applyFont="1" applyFill="1" applyBorder="1">
      <alignment/>
      <protection/>
    </xf>
    <xf numFmtId="0" fontId="4" fillId="2" borderId="0" xfId="29" applyFont="1" applyFill="1" applyBorder="1">
      <alignment/>
      <protection/>
    </xf>
    <xf numFmtId="0" fontId="4" fillId="2" borderId="0" xfId="29" applyFont="1" applyFill="1">
      <alignment/>
      <protection/>
    </xf>
    <xf numFmtId="0" fontId="7" fillId="2" borderId="0" xfId="29" applyFont="1" applyFill="1" applyBorder="1" applyAlignment="1">
      <alignment horizontal="right" vertical="center"/>
      <protection/>
    </xf>
    <xf numFmtId="0" fontId="7" fillId="2" borderId="0" xfId="29" applyFont="1" applyFill="1" applyBorder="1" applyAlignment="1">
      <alignment horizontal="right" vertical="center" wrapText="1"/>
      <protection/>
    </xf>
    <xf numFmtId="0" fontId="4" fillId="2" borderId="0" xfId="29" applyFont="1" applyFill="1" applyAlignment="1">
      <alignment vertical="center"/>
      <protection/>
    </xf>
    <xf numFmtId="0" fontId="4" fillId="2" borderId="0" xfId="29" applyNumberFormat="1" applyFont="1" applyFill="1">
      <alignment/>
      <protection/>
    </xf>
    <xf numFmtId="173" fontId="5" fillId="2" borderId="0" xfId="20" applyNumberFormat="1" applyFont="1" applyFill="1" applyAlignment="1">
      <alignment horizontal="right"/>
    </xf>
    <xf numFmtId="173" fontId="6" fillId="2" borderId="0" xfId="20" applyNumberFormat="1" applyFont="1" applyFill="1" applyAlignment="1">
      <alignment horizontal="right"/>
    </xf>
    <xf numFmtId="0" fontId="5" fillId="2" borderId="0" xfId="39" applyFont="1" applyFill="1">
      <alignment/>
      <protection/>
    </xf>
    <xf numFmtId="0" fontId="9" fillId="2" borderId="0" xfId="39" applyNumberFormat="1" applyFont="1" applyFill="1">
      <alignment/>
      <protection/>
    </xf>
    <xf numFmtId="0" fontId="5" fillId="2" borderId="0" xfId="39" applyFont="1" applyFill="1" applyBorder="1">
      <alignment/>
      <protection/>
    </xf>
    <xf numFmtId="0" fontId="6" fillId="2" borderId="0" xfId="39" applyFont="1" applyFill="1">
      <alignment/>
      <protection/>
    </xf>
    <xf numFmtId="0" fontId="5" fillId="2" borderId="1" xfId="39" applyNumberFormat="1" applyFont="1" applyFill="1" applyBorder="1" applyAlignment="1">
      <alignment horizontal="centerContinuous" vertical="center"/>
      <protection/>
    </xf>
    <xf numFmtId="0" fontId="5" fillId="2" borderId="1" xfId="39" applyNumberFormat="1" applyFont="1" applyFill="1" applyBorder="1" applyAlignment="1">
      <alignment horizontal="centerContinuous"/>
      <protection/>
    </xf>
    <xf numFmtId="0" fontId="5" fillId="2" borderId="3" xfId="39" applyNumberFormat="1" applyFont="1" applyFill="1" applyBorder="1">
      <alignment/>
      <protection/>
    </xf>
    <xf numFmtId="0" fontId="7" fillId="2" borderId="0" xfId="39" applyFont="1" applyFill="1" applyBorder="1">
      <alignment/>
      <protection/>
    </xf>
    <xf numFmtId="0" fontId="7" fillId="2" borderId="0" xfId="39" applyFont="1" applyFill="1">
      <alignment/>
      <protection/>
    </xf>
    <xf numFmtId="0" fontId="5" fillId="2" borderId="0" xfId="39" applyNumberFormat="1" applyFont="1" applyFill="1" applyBorder="1" applyAlignment="1">
      <alignment horizontal="right" vertical="top"/>
      <protection/>
    </xf>
    <xf numFmtId="0" fontId="5" fillId="2" borderId="2" xfId="39" applyNumberFormat="1" applyFont="1" applyFill="1" applyBorder="1" applyAlignment="1">
      <alignment horizontal="right" vertical="top"/>
      <protection/>
    </xf>
    <xf numFmtId="0" fontId="5" fillId="2" borderId="0" xfId="39" applyNumberFormat="1" applyFont="1" applyFill="1" applyAlignment="1">
      <alignment horizontal="center"/>
      <protection/>
    </xf>
    <xf numFmtId="3" fontId="5" fillId="2" borderId="0" xfId="39" applyNumberFormat="1" applyFont="1" applyFill="1" applyAlignment="1">
      <alignment vertical="top"/>
      <protection/>
    </xf>
    <xf numFmtId="0" fontId="5" fillId="2" borderId="0" xfId="34" applyNumberFormat="1" applyFont="1" applyFill="1" applyAlignment="1">
      <alignment horizontal="justify" vertical="center"/>
      <protection/>
    </xf>
    <xf numFmtId="0" fontId="6" fillId="2" borderId="0" xfId="39" applyNumberFormat="1" applyFont="1" applyFill="1" applyAlignment="1">
      <alignment vertical="center" wrapText="1"/>
      <protection/>
    </xf>
    <xf numFmtId="0" fontId="6" fillId="2" borderId="0" xfId="39" applyFont="1" applyFill="1" applyBorder="1">
      <alignment/>
      <protection/>
    </xf>
    <xf numFmtId="0" fontId="5" fillId="2" borderId="0" xfId="39" applyNumberFormat="1" applyFont="1" applyFill="1" applyAlignment="1">
      <alignment vertical="center" wrapText="1"/>
      <protection/>
    </xf>
    <xf numFmtId="41" fontId="5" fillId="2" borderId="0" xfId="39" applyNumberFormat="1" applyFont="1" applyFill="1" applyAlignment="1">
      <alignment vertical="center"/>
      <protection/>
    </xf>
    <xf numFmtId="0" fontId="5" fillId="2" borderId="0" xfId="39" applyFont="1" applyFill="1" applyAlignment="1">
      <alignment vertical="center"/>
      <protection/>
    </xf>
    <xf numFmtId="0" fontId="5" fillId="2" borderId="0" xfId="39" applyNumberFormat="1" applyFont="1" applyFill="1" applyAlignment="1">
      <alignment horizontal="center" vertical="center"/>
      <protection/>
    </xf>
    <xf numFmtId="0" fontId="5" fillId="2" borderId="0" xfId="39" applyNumberFormat="1" applyFont="1" applyFill="1" applyAlignment="1">
      <alignment vertical="center"/>
      <protection/>
    </xf>
    <xf numFmtId="0" fontId="5" fillId="2" borderId="0" xfId="34" applyNumberFormat="1" applyFont="1" applyFill="1" applyAlignment="1">
      <alignment horizontal="justify" vertical="distributed"/>
      <protection/>
    </xf>
    <xf numFmtId="171" fontId="5" fillId="2" borderId="0" xfId="39" applyNumberFormat="1" applyFont="1" applyFill="1" applyBorder="1">
      <alignment/>
      <protection/>
    </xf>
    <xf numFmtId="0" fontId="5" fillId="2" borderId="2" xfId="39" applyNumberFormat="1" applyFont="1" applyFill="1" applyBorder="1">
      <alignment/>
      <protection/>
    </xf>
    <xf numFmtId="172" fontId="5" fillId="2" borderId="2" xfId="39" applyNumberFormat="1" applyFont="1" applyFill="1" applyBorder="1">
      <alignment/>
      <protection/>
    </xf>
    <xf numFmtId="0" fontId="5" fillId="2" borderId="2" xfId="39" applyFont="1" applyFill="1" applyBorder="1">
      <alignment/>
      <protection/>
    </xf>
    <xf numFmtId="0" fontId="5" fillId="2" borderId="0" xfId="39" applyNumberFormat="1" applyFont="1" applyFill="1" applyBorder="1">
      <alignment/>
      <protection/>
    </xf>
    <xf numFmtId="0" fontId="9" fillId="2" borderId="0" xfId="38" applyNumberFormat="1" applyFont="1" applyFill="1">
      <alignment/>
      <protection/>
    </xf>
    <xf numFmtId="0" fontId="4" fillId="2" borderId="0" xfId="38" applyFont="1" applyFill="1">
      <alignment/>
      <protection/>
    </xf>
    <xf numFmtId="0" fontId="4" fillId="2" borderId="0" xfId="38" applyNumberFormat="1" applyFont="1" applyFill="1">
      <alignment/>
      <protection/>
    </xf>
    <xf numFmtId="0" fontId="5" fillId="2" borderId="3" xfId="38" applyNumberFormat="1" applyFont="1" applyFill="1" applyBorder="1" applyAlignment="1">
      <alignment horizontal="centerContinuous"/>
      <protection/>
    </xf>
    <xf numFmtId="0" fontId="7" fillId="2" borderId="0" xfId="38" applyFont="1" applyFill="1">
      <alignment/>
      <protection/>
    </xf>
    <xf numFmtId="0" fontId="5" fillId="2" borderId="1" xfId="38" applyNumberFormat="1" applyFont="1" applyFill="1" applyBorder="1" applyAlignment="1">
      <alignment horizontal="right" vertical="top" wrapText="1"/>
      <protection/>
    </xf>
    <xf numFmtId="0" fontId="5" fillId="2" borderId="2" xfId="38" applyNumberFormat="1" applyFont="1" applyFill="1" applyBorder="1" applyAlignment="1">
      <alignment horizontal="right" vertical="top"/>
      <protection/>
    </xf>
    <xf numFmtId="0" fontId="4" fillId="2" borderId="0" xfId="38" applyFont="1" applyFill="1" applyAlignment="1">
      <alignment horizontal="right"/>
      <protection/>
    </xf>
    <xf numFmtId="179" fontId="6" fillId="2" borderId="0" xfId="38" applyNumberFormat="1" applyFont="1" applyFill="1" applyAlignment="1">
      <alignment horizontal="right"/>
      <protection/>
    </xf>
    <xf numFmtId="0" fontId="6" fillId="2" borderId="0" xfId="38" applyNumberFormat="1" applyFont="1" applyFill="1" applyAlignment="1">
      <alignment vertical="center"/>
      <protection/>
    </xf>
    <xf numFmtId="0" fontId="5" fillId="2" borderId="0" xfId="38" applyFont="1" applyFill="1">
      <alignment/>
      <protection/>
    </xf>
    <xf numFmtId="0" fontId="5" fillId="2" borderId="0" xfId="38" applyNumberFormat="1" applyFont="1" applyFill="1" applyBorder="1">
      <alignment/>
      <protection/>
    </xf>
    <xf numFmtId="3" fontId="5" fillId="2" borderId="0" xfId="38" applyNumberFormat="1" applyFont="1" applyFill="1" applyBorder="1" applyAlignment="1">
      <alignment horizontal="right"/>
      <protection/>
    </xf>
    <xf numFmtId="0" fontId="5" fillId="2" borderId="0" xfId="38" applyFont="1" applyFill="1" applyBorder="1" applyAlignment="1">
      <alignment horizontal="right"/>
      <protection/>
    </xf>
    <xf numFmtId="0" fontId="5" fillId="2" borderId="0" xfId="38" applyNumberFormat="1" applyFont="1" applyFill="1">
      <alignment/>
      <protection/>
    </xf>
    <xf numFmtId="46" fontId="5" fillId="2" borderId="0" xfId="38" applyNumberFormat="1" applyFont="1" applyFill="1">
      <alignment/>
      <protection/>
    </xf>
    <xf numFmtId="179" fontId="5" fillId="2" borderId="0" xfId="38" applyNumberFormat="1" applyFont="1" applyFill="1" applyAlignment="1">
      <alignment horizontal="right"/>
      <protection/>
    </xf>
    <xf numFmtId="0" fontId="5" fillId="2" borderId="0" xfId="38" applyFont="1" applyFill="1" applyAlignment="1">
      <alignment horizontal="right"/>
      <protection/>
    </xf>
    <xf numFmtId="179" fontId="4" fillId="2" borderId="0" xfId="38" applyNumberFormat="1" applyFont="1" applyFill="1">
      <alignment/>
      <protection/>
    </xf>
    <xf numFmtId="171" fontId="5" fillId="2" borderId="0" xfId="18" applyNumberFormat="1" applyFont="1" applyFill="1" applyAlignment="1">
      <alignment/>
    </xf>
    <xf numFmtId="0" fontId="5" fillId="2" borderId="0" xfId="34" applyNumberFormat="1" applyFont="1" applyFill="1" applyAlignment="1">
      <alignment vertical="center"/>
      <protection/>
    </xf>
    <xf numFmtId="0" fontId="7" fillId="2" borderId="0" xfId="36" applyNumberFormat="1" applyFont="1" applyFill="1" applyBorder="1" applyAlignment="1">
      <alignment horizontal="right" vertical="center"/>
      <protection/>
    </xf>
    <xf numFmtId="0" fontId="11" fillId="2" borderId="0" xfId="23" applyFont="1" applyFill="1">
      <alignment/>
      <protection/>
    </xf>
    <xf numFmtId="0" fontId="11" fillId="2" borderId="2" xfId="23" applyFont="1" applyFill="1" applyBorder="1">
      <alignment/>
      <protection/>
    </xf>
    <xf numFmtId="0" fontId="5" fillId="2" borderId="0" xfId="23" applyFont="1" applyFill="1">
      <alignment/>
      <protection/>
    </xf>
    <xf numFmtId="0" fontId="5" fillId="2" borderId="0" xfId="0" applyFont="1" applyFill="1" applyAlignment="1">
      <alignment vertical="center"/>
    </xf>
    <xf numFmtId="171" fontId="6" fillId="2" borderId="0" xfId="20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24" fillId="2" borderId="0" xfId="33" applyFont="1" applyFill="1">
      <alignment/>
      <protection/>
    </xf>
    <xf numFmtId="0" fontId="9" fillId="2" borderId="0" xfId="33" applyFont="1" applyFill="1">
      <alignment/>
      <protection/>
    </xf>
    <xf numFmtId="0" fontId="9" fillId="2" borderId="0" xfId="33" applyFont="1" applyFill="1" applyBorder="1" applyAlignment="1">
      <alignment vertical="center"/>
      <protection/>
    </xf>
    <xf numFmtId="0" fontId="9" fillId="2" borderId="0" xfId="33" applyFont="1" applyFill="1" applyAlignment="1">
      <alignment vertical="center"/>
      <protection/>
    </xf>
    <xf numFmtId="0" fontId="7" fillId="2" borderId="0" xfId="33" applyFont="1" applyFill="1">
      <alignment/>
      <protection/>
    </xf>
    <xf numFmtId="0" fontId="5" fillId="2" borderId="0" xfId="33" applyFont="1" applyFill="1" applyBorder="1" applyAlignment="1">
      <alignment horizontal="right" vertical="center"/>
      <protection/>
    </xf>
    <xf numFmtId="0" fontId="7" fillId="2" borderId="0" xfId="33" applyFont="1" applyFill="1" applyAlignment="1">
      <alignment horizontal="right"/>
      <protection/>
    </xf>
    <xf numFmtId="0" fontId="7" fillId="2" borderId="0" xfId="33" applyFont="1" applyFill="1" applyBorder="1" applyAlignment="1">
      <alignment horizontal="right"/>
      <protection/>
    </xf>
    <xf numFmtId="0" fontId="5" fillId="2" borderId="2" xfId="33" applyFont="1" applyFill="1" applyBorder="1" applyAlignment="1">
      <alignment horizontal="right" vertical="center"/>
      <protection/>
    </xf>
    <xf numFmtId="0" fontId="7" fillId="2" borderId="0" xfId="33" applyFont="1" applyFill="1" applyBorder="1" applyAlignment="1">
      <alignment horizontal="right" vertical="center"/>
      <protection/>
    </xf>
    <xf numFmtId="0" fontId="10" fillId="2" borderId="0" xfId="33" applyFont="1" applyFill="1">
      <alignment/>
      <protection/>
    </xf>
    <xf numFmtId="0" fontId="5" fillId="2" borderId="0" xfId="33" applyFont="1" applyFill="1">
      <alignment/>
      <protection/>
    </xf>
    <xf numFmtId="0" fontId="6" fillId="2" borderId="0" xfId="33" applyFont="1" applyFill="1">
      <alignment/>
      <protection/>
    </xf>
    <xf numFmtId="0" fontId="6" fillId="2" borderId="0" xfId="33" applyFont="1" applyFill="1" applyAlignment="1">
      <alignment vertical="center"/>
      <protection/>
    </xf>
    <xf numFmtId="0" fontId="12" fillId="2" borderId="0" xfId="23" applyFont="1" applyFill="1">
      <alignment/>
      <protection/>
    </xf>
    <xf numFmtId="0" fontId="5" fillId="2" borderId="0" xfId="23" applyFont="1" applyFill="1" applyBorder="1">
      <alignment/>
      <protection/>
    </xf>
    <xf numFmtId="0" fontId="9" fillId="2" borderId="0" xfId="23" applyFont="1" applyFill="1">
      <alignment/>
      <protection/>
    </xf>
    <xf numFmtId="0" fontId="9" fillId="2" borderId="0" xfId="23" applyNumberFormat="1" applyFont="1" applyFill="1">
      <alignment/>
      <protection/>
    </xf>
    <xf numFmtId="185" fontId="9" fillId="2" borderId="0" xfId="18" applyNumberFormat="1" applyFont="1" applyFill="1" applyAlignment="1">
      <alignment/>
    </xf>
    <xf numFmtId="0" fontId="11" fillId="2" borderId="0" xfId="23" applyNumberFormat="1" applyFont="1" applyFill="1" applyBorder="1" applyAlignment="1">
      <alignment vertical="top"/>
      <protection/>
    </xf>
    <xf numFmtId="0" fontId="11" fillId="2" borderId="0" xfId="23" applyNumberFormat="1" applyFont="1" applyFill="1" applyBorder="1">
      <alignment/>
      <protection/>
    </xf>
    <xf numFmtId="0" fontId="11" fillId="2" borderId="2" xfId="23" applyNumberFormat="1" applyFont="1" applyFill="1" applyBorder="1">
      <alignment/>
      <protection/>
    </xf>
    <xf numFmtId="0" fontId="11" fillId="2" borderId="0" xfId="23" applyFont="1" applyFill="1" applyBorder="1">
      <alignment/>
      <protection/>
    </xf>
    <xf numFmtId="185" fontId="11" fillId="2" borderId="0" xfId="23" applyNumberFormat="1" applyFont="1" applyFill="1" applyBorder="1">
      <alignment/>
      <protection/>
    </xf>
    <xf numFmtId="0" fontId="5" fillId="2" borderId="3" xfId="23" applyNumberFormat="1" applyFont="1" applyFill="1" applyBorder="1" applyAlignment="1">
      <alignment vertical="center"/>
      <protection/>
    </xf>
    <xf numFmtId="0" fontId="5" fillId="2" borderId="1" xfId="23" applyFont="1" applyFill="1" applyBorder="1" applyAlignment="1">
      <alignment horizontal="centerContinuous" vertical="center"/>
      <protection/>
    </xf>
    <xf numFmtId="0" fontId="5" fillId="2" borderId="3" xfId="23" applyFont="1" applyFill="1" applyBorder="1" applyAlignment="1">
      <alignment vertical="center"/>
      <protection/>
    </xf>
    <xf numFmtId="0" fontId="7" fillId="2" borderId="0" xfId="23" applyFont="1" applyFill="1" applyBorder="1" applyAlignment="1">
      <alignment horizontal="center" vertical="center"/>
      <protection/>
    </xf>
    <xf numFmtId="0" fontId="7" fillId="2" borderId="0" xfId="23" applyFont="1" applyFill="1">
      <alignment/>
      <protection/>
    </xf>
    <xf numFmtId="0" fontId="5" fillId="2" borderId="0" xfId="23" applyNumberFormat="1" applyFont="1" applyFill="1" applyBorder="1" applyAlignment="1">
      <alignment vertical="center"/>
      <protection/>
    </xf>
    <xf numFmtId="0" fontId="5" fillId="2" borderId="0" xfId="23" applyFont="1" applyFill="1" applyBorder="1" applyAlignment="1">
      <alignment horizontal="right"/>
      <protection/>
    </xf>
    <xf numFmtId="0" fontId="5" fillId="2" borderId="3" xfId="23" applyFont="1" applyFill="1" applyBorder="1" applyAlignment="1">
      <alignment horizontal="right" vertical="top"/>
      <protection/>
    </xf>
    <xf numFmtId="0" fontId="7" fillId="2" borderId="0" xfId="23" applyFont="1" applyFill="1" applyBorder="1" applyAlignment="1">
      <alignment horizontal="left"/>
      <protection/>
    </xf>
    <xf numFmtId="185" fontId="7" fillId="2" borderId="0" xfId="23" applyNumberFormat="1" applyFont="1" applyFill="1">
      <alignment/>
      <protection/>
    </xf>
    <xf numFmtId="0" fontId="5" fillId="2" borderId="0" xfId="23" applyFont="1" applyFill="1" applyBorder="1" applyAlignment="1">
      <alignment horizontal="right" vertical="top"/>
      <protection/>
    </xf>
    <xf numFmtId="0" fontId="7" fillId="2" borderId="0" xfId="23" applyFont="1" applyFill="1" applyBorder="1" applyAlignment="1">
      <alignment horizontal="right" vertical="center"/>
      <protection/>
    </xf>
    <xf numFmtId="0" fontId="5" fillId="2" borderId="2" xfId="23" applyNumberFormat="1" applyFont="1" applyFill="1" applyBorder="1" applyAlignment="1">
      <alignment vertical="center"/>
      <protection/>
    </xf>
    <xf numFmtId="0" fontId="5" fillId="2" borderId="2" xfId="23" applyFont="1" applyFill="1" applyBorder="1" applyAlignment="1">
      <alignment horizontal="right"/>
      <protection/>
    </xf>
    <xf numFmtId="0" fontId="5" fillId="2" borderId="2" xfId="23" applyFont="1" applyFill="1" applyBorder="1">
      <alignment/>
      <protection/>
    </xf>
    <xf numFmtId="0" fontId="7" fillId="2" borderId="0" xfId="23" applyFont="1" applyFill="1" applyBorder="1" applyAlignment="1">
      <alignment horizontal="right" vertical="justify"/>
      <protection/>
    </xf>
    <xf numFmtId="0" fontId="5" fillId="2" borderId="0" xfId="23" applyNumberFormat="1" applyFont="1" applyFill="1">
      <alignment/>
      <protection/>
    </xf>
    <xf numFmtId="0" fontId="5" fillId="2" borderId="0" xfId="0" applyFont="1" applyFill="1" applyBorder="1" applyAlignment="1">
      <alignment horizontal="left" vertical="center"/>
    </xf>
    <xf numFmtId="41" fontId="5" fillId="2" borderId="0" xfId="23" applyNumberFormat="1" applyFont="1" applyFill="1">
      <alignment/>
      <protection/>
    </xf>
    <xf numFmtId="185" fontId="5" fillId="2" borderId="0" xfId="0" applyNumberFormat="1" applyFont="1" applyFill="1" applyAlignment="1">
      <alignment horizontal="left"/>
    </xf>
    <xf numFmtId="185" fontId="5" fillId="2" borderId="0" xfId="18" applyNumberFormat="1" applyFont="1" applyFill="1" applyAlignment="1">
      <alignment horizontal="center"/>
    </xf>
    <xf numFmtId="185" fontId="5" fillId="2" borderId="0" xfId="0" applyNumberFormat="1" applyFont="1" applyFill="1" applyBorder="1" applyAlignment="1">
      <alignment horizontal="left"/>
    </xf>
    <xf numFmtId="185" fontId="0" fillId="2" borderId="0" xfId="18" applyNumberFormat="1" applyFill="1" applyAlignment="1">
      <alignment horizontal="center"/>
    </xf>
    <xf numFmtId="0" fontId="5" fillId="2" borderId="0" xfId="23" applyFont="1" applyFill="1" applyAlignment="1">
      <alignment horizontal="left"/>
      <protection/>
    </xf>
    <xf numFmtId="0" fontId="5" fillId="2" borderId="2" xfId="23" applyNumberFormat="1" applyFont="1" applyFill="1" applyBorder="1" applyAlignment="1">
      <alignment horizontal="left"/>
      <protection/>
    </xf>
    <xf numFmtId="181" fontId="5" fillId="2" borderId="2" xfId="20" applyNumberFormat="1" applyFont="1" applyFill="1" applyBorder="1" applyAlignment="1">
      <alignment/>
    </xf>
    <xf numFmtId="181" fontId="5" fillId="2" borderId="2" xfId="23" applyNumberFormat="1" applyFont="1" applyFill="1" applyBorder="1">
      <alignment/>
      <protection/>
    </xf>
    <xf numFmtId="181" fontId="5" fillId="2" borderId="0" xfId="20" applyNumberFormat="1" applyFont="1" applyFill="1" applyBorder="1" applyAlignment="1">
      <alignment/>
    </xf>
    <xf numFmtId="185" fontId="0" fillId="2" borderId="0" xfId="18" applyNumberFormat="1" applyFont="1" applyFill="1" applyAlignment="1">
      <alignment/>
    </xf>
    <xf numFmtId="0" fontId="5" fillId="2" borderId="0" xfId="23" applyNumberFormat="1" applyFont="1" applyFill="1" applyBorder="1" applyAlignment="1">
      <alignment horizontal="left"/>
      <protection/>
    </xf>
    <xf numFmtId="181" fontId="5" fillId="2" borderId="0" xfId="23" applyNumberFormat="1" applyFont="1" applyFill="1" applyBorder="1">
      <alignment/>
      <protection/>
    </xf>
    <xf numFmtId="185" fontId="5" fillId="2" borderId="0" xfId="23" applyNumberFormat="1" applyFont="1" applyFill="1">
      <alignment/>
      <protection/>
    </xf>
    <xf numFmtId="0" fontId="22" fillId="2" borderId="0" xfId="23" applyFont="1" applyFill="1">
      <alignment/>
      <protection/>
    </xf>
    <xf numFmtId="3" fontId="5" fillId="2" borderId="0" xfId="23" applyNumberFormat="1" applyFont="1" applyFill="1">
      <alignment/>
      <protection/>
    </xf>
    <xf numFmtId="43" fontId="5" fillId="2" borderId="0" xfId="18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41" fontId="5" fillId="2" borderId="0" xfId="23" applyNumberFormat="1" applyFont="1" applyFill="1" applyBorder="1" applyAlignment="1">
      <alignment horizontal="left"/>
      <protection/>
    </xf>
    <xf numFmtId="174" fontId="5" fillId="2" borderId="0" xfId="20" applyNumberFormat="1" applyFont="1" applyFill="1" applyAlignment="1">
      <alignment/>
    </xf>
    <xf numFmtId="0" fontId="5" fillId="2" borderId="0" xfId="23" applyFont="1" applyFill="1" applyBorder="1" applyAlignment="1">
      <alignment horizontal="center"/>
      <protection/>
    </xf>
    <xf numFmtId="0" fontId="6" fillId="2" borderId="0" xfId="23" applyFont="1" applyFill="1">
      <alignment/>
      <protection/>
    </xf>
    <xf numFmtId="0" fontId="20" fillId="2" borderId="0" xfId="23" applyFont="1" applyFill="1">
      <alignment/>
      <protection/>
    </xf>
    <xf numFmtId="41" fontId="20" fillId="2" borderId="0" xfId="20" applyFont="1" applyFill="1" applyAlignment="1">
      <alignment/>
    </xf>
    <xf numFmtId="171" fontId="20" fillId="2" borderId="0" xfId="23" applyNumberFormat="1" applyFont="1" applyFill="1">
      <alignment/>
      <protection/>
    </xf>
    <xf numFmtId="0" fontId="5" fillId="2" borderId="2" xfId="37" applyNumberFormat="1" applyFont="1" applyFill="1" applyBorder="1" applyAlignment="1">
      <alignment horizontal="right" vertical="top" wrapText="1"/>
      <protection/>
    </xf>
    <xf numFmtId="0" fontId="9" fillId="2" borderId="0" xfId="35" applyNumberFormat="1" applyFont="1" applyFill="1" applyAlignment="1">
      <alignment vertical="top"/>
      <protection/>
    </xf>
    <xf numFmtId="3" fontId="5" fillId="2" borderId="0" xfId="18" applyNumberFormat="1" applyFont="1" applyFill="1" applyAlignment="1">
      <alignment horizontal="right" vertical="center"/>
    </xf>
    <xf numFmtId="3" fontId="5" fillId="2" borderId="0" xfId="18" applyNumberFormat="1" applyFont="1" applyFill="1" applyAlignment="1">
      <alignment/>
    </xf>
    <xf numFmtId="0" fontId="12" fillId="2" borderId="0" xfId="28" applyFont="1" applyFill="1" applyAlignment="1">
      <alignment/>
      <protection/>
    </xf>
    <xf numFmtId="0" fontId="24" fillId="2" borderId="0" xfId="40" applyNumberFormat="1" applyFont="1" applyFill="1" applyBorder="1">
      <alignment/>
      <protection/>
    </xf>
    <xf numFmtId="0" fontId="6" fillId="2" borderId="0" xfId="0" applyFont="1" applyFill="1" applyAlignment="1">
      <alignment horizontal="right"/>
    </xf>
    <xf numFmtId="185" fontId="5" fillId="2" borderId="0" xfId="18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24" fillId="2" borderId="0" xfId="30" applyNumberFormat="1" applyFont="1" applyFill="1">
      <alignment/>
      <protection/>
    </xf>
    <xf numFmtId="0" fontId="5" fillId="2" borderId="0" xfId="27" applyFont="1" applyFill="1">
      <alignment/>
      <protection/>
    </xf>
    <xf numFmtId="0" fontId="9" fillId="2" borderId="0" xfId="38" applyNumberFormat="1" applyFont="1" applyFill="1" applyAlignment="1">
      <alignment vertical="top"/>
      <protection/>
    </xf>
    <xf numFmtId="0" fontId="5" fillId="2" borderId="0" xfId="39" applyNumberFormat="1" applyFont="1" applyFill="1" applyBorder="1" applyAlignment="1">
      <alignment vertical="center" wrapText="1"/>
      <protection/>
    </xf>
    <xf numFmtId="0" fontId="9" fillId="2" borderId="0" xfId="26" applyFont="1" applyFill="1">
      <alignment/>
      <protection/>
    </xf>
    <xf numFmtId="0" fontId="5" fillId="2" borderId="0" xfId="22" applyFont="1" applyFill="1">
      <alignment/>
      <protection/>
    </xf>
    <xf numFmtId="0" fontId="5" fillId="2" borderId="2" xfId="22" applyFont="1" applyFill="1" applyBorder="1">
      <alignment/>
      <protection/>
    </xf>
    <xf numFmtId="0" fontId="5" fillId="2" borderId="0" xfId="22" applyFont="1" applyFill="1" applyAlignment="1">
      <alignment vertical="center"/>
      <protection/>
    </xf>
    <xf numFmtId="0" fontId="5" fillId="2" borderId="2" xfId="26" applyFont="1" applyFill="1" applyBorder="1" applyAlignment="1">
      <alignment horizontal="centerContinuous" vertical="center"/>
      <protection/>
    </xf>
    <xf numFmtId="0" fontId="5" fillId="2" borderId="2" xfId="22" applyFont="1" applyFill="1" applyBorder="1" applyAlignment="1">
      <alignment horizontal="right" vertical="center"/>
      <protection/>
    </xf>
    <xf numFmtId="3" fontId="5" fillId="2" borderId="0" xfId="18" applyNumberFormat="1" applyFont="1" applyFill="1" applyAlignment="1">
      <alignment horizontal="right"/>
    </xf>
    <xf numFmtId="171" fontId="5" fillId="2" borderId="0" xfId="18" applyNumberFormat="1" applyFont="1" applyFill="1" applyAlignment="1">
      <alignment horizontal="right"/>
    </xf>
    <xf numFmtId="0" fontId="12" fillId="2" borderId="0" xfId="22" applyFont="1" applyFill="1">
      <alignment/>
      <protection/>
    </xf>
    <xf numFmtId="0" fontId="6" fillId="2" borderId="0" xfId="22" applyFont="1" applyFill="1">
      <alignment/>
      <protection/>
    </xf>
    <xf numFmtId="3" fontId="6" fillId="2" borderId="0" xfId="18" applyNumberFormat="1" applyFont="1" applyFill="1" applyAlignment="1">
      <alignment/>
    </xf>
    <xf numFmtId="0" fontId="5" fillId="2" borderId="0" xfId="22" applyFont="1" applyFill="1" applyBorder="1">
      <alignment/>
      <protection/>
    </xf>
    <xf numFmtId="0" fontId="12" fillId="2" borderId="0" xfId="22" applyFont="1" applyFill="1" applyBorder="1" applyAlignment="1">
      <alignment vertical="center"/>
      <protection/>
    </xf>
    <xf numFmtId="3" fontId="5" fillId="2" borderId="0" xfId="39" applyNumberFormat="1" applyFont="1" applyFill="1">
      <alignment/>
      <protection/>
    </xf>
    <xf numFmtId="171" fontId="5" fillId="2" borderId="0" xfId="39" applyNumberFormat="1" applyFont="1" applyFill="1" applyAlignment="1">
      <alignment horizontal="right"/>
      <protection/>
    </xf>
    <xf numFmtId="171" fontId="5" fillId="2" borderId="0" xfId="39" applyNumberFormat="1" applyFont="1" applyFill="1" applyBorder="1" applyAlignment="1">
      <alignment horizontal="right"/>
      <protection/>
    </xf>
    <xf numFmtId="0" fontId="5" fillId="2" borderId="3" xfId="39" applyNumberFormat="1" applyFont="1" applyFill="1" applyBorder="1" applyAlignment="1">
      <alignment horizontal="center" vertical="center"/>
      <protection/>
    </xf>
    <xf numFmtId="171" fontId="5" fillId="2" borderId="2" xfId="39" applyNumberFormat="1" applyFont="1" applyFill="1" applyBorder="1" applyAlignment="1">
      <alignment horizontal="right" vertical="top"/>
      <protection/>
    </xf>
    <xf numFmtId="181" fontId="5" fillId="2" borderId="0" xfId="18" applyNumberFormat="1" applyFont="1" applyFill="1" applyAlignment="1">
      <alignment horizontal="right" vertical="center"/>
    </xf>
    <xf numFmtId="186" fontId="5" fillId="2" borderId="0" xfId="18" applyNumberFormat="1" applyFont="1" applyFill="1" applyAlignment="1">
      <alignment horizontal="right" vertical="center"/>
    </xf>
    <xf numFmtId="3" fontId="6" fillId="2" borderId="0" xfId="18" applyNumberFormat="1" applyFont="1" applyFill="1" applyAlignment="1">
      <alignment horizontal="right" vertical="center"/>
    </xf>
    <xf numFmtId="171" fontId="6" fillId="2" borderId="0" xfId="18" applyNumberFormat="1" applyFont="1" applyFill="1" applyAlignment="1">
      <alignment horizontal="right"/>
    </xf>
    <xf numFmtId="186" fontId="6" fillId="2" borderId="0" xfId="18" applyNumberFormat="1" applyFont="1" applyFill="1" applyAlignment="1">
      <alignment horizontal="right" vertical="center"/>
    </xf>
    <xf numFmtId="3" fontId="6" fillId="2" borderId="0" xfId="39" applyNumberFormat="1" applyFont="1" applyFill="1">
      <alignment/>
      <protection/>
    </xf>
    <xf numFmtId="181" fontId="6" fillId="2" borderId="0" xfId="18" applyNumberFormat="1" applyFont="1" applyFill="1" applyAlignment="1">
      <alignment horizontal="right" vertical="center"/>
    </xf>
    <xf numFmtId="3" fontId="6" fillId="2" borderId="0" xfId="18" applyNumberFormat="1" applyFont="1" applyFill="1" applyAlignment="1">
      <alignment horizontal="right"/>
    </xf>
    <xf numFmtId="3" fontId="6" fillId="2" borderId="0" xfId="20" applyNumberFormat="1" applyFont="1" applyFill="1" applyAlignment="1">
      <alignment horizontal="right" vertical="center"/>
    </xf>
    <xf numFmtId="171" fontId="6" fillId="2" borderId="0" xfId="39" applyNumberFormat="1" applyFont="1" applyFill="1" applyAlignment="1">
      <alignment horizontal="right"/>
      <protection/>
    </xf>
    <xf numFmtId="0" fontId="5" fillId="2" borderId="0" xfId="39" applyNumberFormat="1" applyFont="1" applyFill="1" applyAlignment="1">
      <alignment horizontal="left"/>
      <protection/>
    </xf>
    <xf numFmtId="185" fontId="5" fillId="2" borderId="0" xfId="18" applyNumberFormat="1" applyFont="1" applyFill="1" applyAlignment="1">
      <alignment horizontal="right" vertical="center"/>
    </xf>
    <xf numFmtId="0" fontId="5" fillId="2" borderId="0" xfId="39" applyNumberFormat="1" applyFont="1" applyFill="1" applyBorder="1" applyAlignment="1">
      <alignment vertical="center"/>
      <protection/>
    </xf>
    <xf numFmtId="186" fontId="5" fillId="2" borderId="0" xfId="18" applyNumberFormat="1" applyFont="1" applyFill="1" applyBorder="1" applyAlignment="1">
      <alignment horizontal="right" vertical="center"/>
    </xf>
    <xf numFmtId="3" fontId="5" fillId="2" borderId="0" xfId="18" applyNumberFormat="1" applyFont="1" applyFill="1" applyBorder="1" applyAlignment="1">
      <alignment horizontal="right" vertical="center"/>
    </xf>
    <xf numFmtId="186" fontId="5" fillId="2" borderId="0" xfId="18" applyNumberFormat="1" applyFont="1" applyFill="1" applyAlignment="1">
      <alignment vertical="center"/>
    </xf>
    <xf numFmtId="3" fontId="5" fillId="2" borderId="0" xfId="18" applyNumberFormat="1" applyFont="1" applyFill="1" applyAlignment="1">
      <alignment vertical="center"/>
    </xf>
    <xf numFmtId="0" fontId="6" fillId="2" borderId="0" xfId="39" applyNumberFormat="1" applyFont="1" applyFill="1" applyAlignment="1">
      <alignment horizontal="left"/>
      <protection/>
    </xf>
    <xf numFmtId="0" fontId="5" fillId="2" borderId="2" xfId="39" applyNumberFormat="1" applyFont="1" applyFill="1" applyBorder="1" applyAlignment="1">
      <alignment horizontal="left"/>
      <protection/>
    </xf>
    <xf numFmtId="3" fontId="5" fillId="2" borderId="2" xfId="20" applyNumberFormat="1" applyFont="1" applyFill="1" applyBorder="1" applyAlignment="1">
      <alignment horizontal="right" vertical="center"/>
    </xf>
    <xf numFmtId="171" fontId="5" fillId="2" borderId="2" xfId="18" applyNumberFormat="1" applyFont="1" applyFill="1" applyBorder="1" applyAlignment="1">
      <alignment horizontal="right" vertical="center"/>
    </xf>
    <xf numFmtId="185" fontId="5" fillId="2" borderId="2" xfId="18" applyNumberFormat="1" applyFont="1" applyFill="1" applyBorder="1" applyAlignment="1">
      <alignment horizontal="right" vertical="center"/>
    </xf>
    <xf numFmtId="3" fontId="5" fillId="2" borderId="2" xfId="18" applyNumberFormat="1" applyFont="1" applyFill="1" applyBorder="1" applyAlignment="1">
      <alignment horizontal="right" vertical="center"/>
    </xf>
    <xf numFmtId="171" fontId="5" fillId="2" borderId="2" xfId="20" applyNumberFormat="1" applyFont="1" applyFill="1" applyBorder="1" applyAlignment="1">
      <alignment horizontal="right" vertical="center"/>
    </xf>
    <xf numFmtId="41" fontId="5" fillId="2" borderId="2" xfId="20" applyFont="1" applyFill="1" applyBorder="1" applyAlignment="1">
      <alignment horizontal="right" vertical="center"/>
    </xf>
    <xf numFmtId="171" fontId="5" fillId="2" borderId="0" xfId="18" applyNumberFormat="1" applyFont="1" applyFill="1" applyAlignment="1">
      <alignment horizontal="right" vertical="center"/>
    </xf>
    <xf numFmtId="3" fontId="5" fillId="2" borderId="0" xfId="20" applyNumberFormat="1" applyFont="1" applyFill="1" applyAlignment="1">
      <alignment horizontal="right" vertical="center"/>
    </xf>
    <xf numFmtId="0" fontId="12" fillId="2" borderId="0" xfId="39" applyNumberFormat="1" applyFont="1" applyFill="1">
      <alignment/>
      <protection/>
    </xf>
    <xf numFmtId="171" fontId="6" fillId="2" borderId="0" xfId="18" applyNumberFormat="1" applyFont="1" applyFill="1" applyAlignment="1">
      <alignment horizontal="right" vertical="center"/>
    </xf>
    <xf numFmtId="185" fontId="6" fillId="2" borderId="0" xfId="18" applyNumberFormat="1" applyFont="1" applyFill="1" applyAlignment="1">
      <alignment horizontal="right" vertical="center"/>
    </xf>
    <xf numFmtId="0" fontId="5" fillId="2" borderId="0" xfId="39" applyNumberFormat="1" applyFont="1" applyFill="1" applyAlignment="1">
      <alignment horizontal="centerContinuous" vertical="center"/>
      <protection/>
    </xf>
    <xf numFmtId="3" fontId="5" fillId="2" borderId="0" xfId="39" applyNumberFormat="1" applyFont="1" applyFill="1" applyAlignment="1">
      <alignment horizontal="centerContinuous" vertical="center"/>
      <protection/>
    </xf>
    <xf numFmtId="171" fontId="5" fillId="2" borderId="0" xfId="39" applyNumberFormat="1" applyFont="1" applyFill="1" applyAlignment="1">
      <alignment horizontal="right" vertical="center"/>
      <protection/>
    </xf>
    <xf numFmtId="0" fontId="5" fillId="2" borderId="0" xfId="39" applyFont="1" applyFill="1" applyAlignment="1">
      <alignment horizontal="centerContinuous" vertical="center"/>
      <protection/>
    </xf>
    <xf numFmtId="3" fontId="5" fillId="2" borderId="0" xfId="39" applyNumberFormat="1" applyFont="1" applyFill="1" applyAlignment="1">
      <alignment vertical="center"/>
      <protection/>
    </xf>
    <xf numFmtId="0" fontId="5" fillId="2" borderId="0" xfId="39" applyNumberFormat="1" applyFont="1" applyFill="1" applyBorder="1" applyAlignment="1">
      <alignment horizontal="left"/>
      <protection/>
    </xf>
    <xf numFmtId="3" fontId="5" fillId="2" borderId="0" xfId="20" applyNumberFormat="1" applyFont="1" applyFill="1" applyBorder="1" applyAlignment="1">
      <alignment horizontal="right" vertical="center"/>
    </xf>
    <xf numFmtId="171" fontId="5" fillId="2" borderId="0" xfId="20" applyNumberFormat="1" applyFont="1" applyFill="1" applyBorder="1" applyAlignment="1">
      <alignment horizontal="right" vertical="center"/>
    </xf>
    <xf numFmtId="171" fontId="5" fillId="2" borderId="0" xfId="18" applyNumberFormat="1" applyFont="1" applyFill="1" applyBorder="1" applyAlignment="1">
      <alignment horizontal="right" vertical="center"/>
    </xf>
    <xf numFmtId="0" fontId="6" fillId="2" borderId="0" xfId="39" applyNumberFormat="1" applyFont="1" applyFill="1" applyBorder="1" applyAlignment="1">
      <alignment vertical="center" wrapText="1"/>
      <protection/>
    </xf>
    <xf numFmtId="3" fontId="6" fillId="2" borderId="0" xfId="20" applyNumberFormat="1" applyFont="1" applyFill="1" applyBorder="1" applyAlignment="1">
      <alignment horizontal="right" vertical="center"/>
    </xf>
    <xf numFmtId="171" fontId="6" fillId="2" borderId="0" xfId="20" applyNumberFormat="1" applyFont="1" applyFill="1" applyBorder="1" applyAlignment="1">
      <alignment horizontal="right" vertical="center"/>
    </xf>
    <xf numFmtId="41" fontId="6" fillId="2" borderId="0" xfId="20" applyFont="1" applyFill="1" applyBorder="1" applyAlignment="1">
      <alignment horizontal="right" vertical="center"/>
    </xf>
    <xf numFmtId="3" fontId="6" fillId="2" borderId="0" xfId="18" applyNumberFormat="1" applyFont="1" applyFill="1" applyBorder="1" applyAlignment="1">
      <alignment/>
    </xf>
    <xf numFmtId="3" fontId="6" fillId="2" borderId="0" xfId="18" applyNumberFormat="1" applyFont="1" applyFill="1" applyBorder="1" applyAlignment="1">
      <alignment horizontal="right" vertical="center"/>
    </xf>
    <xf numFmtId="171" fontId="6" fillId="2" borderId="0" xfId="18" applyNumberFormat="1" applyFont="1" applyFill="1" applyBorder="1" applyAlignment="1">
      <alignment horizontal="right" vertical="center"/>
    </xf>
    <xf numFmtId="3" fontId="5" fillId="2" borderId="0" xfId="39" applyNumberFormat="1" applyFont="1" applyFill="1" applyBorder="1">
      <alignment/>
      <protection/>
    </xf>
    <xf numFmtId="0" fontId="12" fillId="2" borderId="0" xfId="39" applyNumberFormat="1" applyFont="1" applyFill="1" applyBorder="1">
      <alignment/>
      <protection/>
    </xf>
    <xf numFmtId="171" fontId="5" fillId="2" borderId="0" xfId="20" applyNumberFormat="1" applyFont="1" applyFill="1" applyBorder="1" applyAlignment="1">
      <alignment horizontal="right"/>
    </xf>
    <xf numFmtId="3" fontId="5" fillId="2" borderId="0" xfId="39" applyNumberFormat="1" applyFont="1" applyFill="1" applyAlignment="1">
      <alignment horizontal="right"/>
      <protection/>
    </xf>
    <xf numFmtId="3" fontId="5" fillId="2" borderId="1" xfId="39" applyNumberFormat="1" applyFont="1" applyFill="1" applyBorder="1" applyAlignment="1">
      <alignment horizontal="right" vertical="center" wrapText="1"/>
      <protection/>
    </xf>
    <xf numFmtId="171" fontId="5" fillId="2" borderId="1" xfId="39" applyNumberFormat="1" applyFont="1" applyFill="1" applyBorder="1" applyAlignment="1">
      <alignment horizontal="right" vertical="center" wrapText="1"/>
      <protection/>
    </xf>
    <xf numFmtId="3" fontId="5" fillId="2" borderId="0" xfId="39" applyNumberFormat="1" applyFont="1" applyFill="1" applyAlignment="1">
      <alignment horizontal="right" wrapText="1"/>
      <protection/>
    </xf>
    <xf numFmtId="171" fontId="5" fillId="2" borderId="0" xfId="39" applyNumberFormat="1" applyFont="1" applyFill="1" applyAlignment="1">
      <alignment horizontal="right" wrapText="1"/>
      <protection/>
    </xf>
    <xf numFmtId="0" fontId="5" fillId="2" borderId="0" xfId="39" applyFont="1" applyFill="1" applyAlignment="1">
      <alignment wrapText="1"/>
      <protection/>
    </xf>
    <xf numFmtId="0" fontId="5" fillId="2" borderId="0" xfId="39" applyNumberFormat="1" applyFont="1" applyFill="1" applyAlignment="1">
      <alignment/>
      <protection/>
    </xf>
    <xf numFmtId="186" fontId="5" fillId="2" borderId="0" xfId="18" applyNumberFormat="1" applyFont="1" applyFill="1" applyAlignment="1">
      <alignment/>
    </xf>
    <xf numFmtId="186" fontId="6" fillId="2" borderId="0" xfId="18" applyNumberFormat="1" applyFont="1" applyFill="1" applyAlignment="1">
      <alignment/>
    </xf>
    <xf numFmtId="0" fontId="6" fillId="2" borderId="0" xfId="39" applyNumberFormat="1" applyFont="1" applyFill="1" applyBorder="1" applyAlignment="1">
      <alignment vertical="center"/>
      <protection/>
    </xf>
    <xf numFmtId="3" fontId="6" fillId="2" borderId="0" xfId="39" applyNumberFormat="1" applyFont="1" applyFill="1" applyBorder="1" applyAlignment="1">
      <alignment horizontal="right" vertical="center"/>
      <protection/>
    </xf>
    <xf numFmtId="171" fontId="6" fillId="2" borderId="0" xfId="39" applyNumberFormat="1" applyFont="1" applyFill="1" applyBorder="1" applyAlignment="1">
      <alignment horizontal="right" vertical="center"/>
      <protection/>
    </xf>
    <xf numFmtId="171" fontId="6" fillId="2" borderId="0" xfId="39" applyNumberFormat="1" applyFont="1" applyFill="1" applyBorder="1" applyAlignment="1">
      <alignment vertical="center"/>
      <protection/>
    </xf>
    <xf numFmtId="3" fontId="5" fillId="2" borderId="0" xfId="39" applyNumberFormat="1" applyFont="1" applyFill="1" applyAlignment="1">
      <alignment horizontal="right" vertical="center"/>
      <protection/>
    </xf>
    <xf numFmtId="172" fontId="5" fillId="2" borderId="0" xfId="20" applyNumberFormat="1" applyFont="1" applyFill="1" applyAlignment="1">
      <alignment vertical="center"/>
    </xf>
    <xf numFmtId="172" fontId="6" fillId="2" borderId="0" xfId="20" applyNumberFormat="1" applyFont="1" applyFill="1" applyAlignment="1">
      <alignment vertical="center"/>
    </xf>
    <xf numFmtId="3" fontId="5" fillId="2" borderId="2" xfId="39" applyNumberFormat="1" applyFont="1" applyFill="1" applyBorder="1" applyAlignment="1">
      <alignment horizontal="right"/>
      <protection/>
    </xf>
    <xf numFmtId="171" fontId="5" fillId="2" borderId="2" xfId="39" applyNumberFormat="1" applyFont="1" applyFill="1" applyBorder="1" applyAlignment="1">
      <alignment horizontal="right"/>
      <protection/>
    </xf>
    <xf numFmtId="3" fontId="5" fillId="2" borderId="0" xfId="39" applyNumberFormat="1" applyFont="1" applyFill="1" applyBorder="1" applyAlignment="1">
      <alignment horizontal="right"/>
      <protection/>
    </xf>
    <xf numFmtId="181" fontId="5" fillId="2" borderId="0" xfId="39" applyNumberFormat="1" applyFont="1" applyFill="1" applyAlignment="1">
      <alignment horizontal="right"/>
      <protection/>
    </xf>
    <xf numFmtId="181" fontId="0" fillId="2" borderId="0" xfId="0" applyNumberFormat="1" applyFill="1" applyBorder="1" applyAlignment="1">
      <alignment horizontal="right" vertical="center" wrapText="1"/>
    </xf>
    <xf numFmtId="171" fontId="5" fillId="2" borderId="0" xfId="39" applyNumberFormat="1" applyFont="1" applyFill="1" applyBorder="1" applyAlignment="1">
      <alignment horizontal="right" vertical="top"/>
      <protection/>
    </xf>
    <xf numFmtId="0" fontId="5" fillId="2" borderId="0" xfId="39" applyNumberFormat="1" applyFont="1" applyFill="1" applyBorder="1" applyAlignment="1">
      <alignment vertical="top"/>
      <protection/>
    </xf>
    <xf numFmtId="171" fontId="5" fillId="2" borderId="0" xfId="39" applyNumberFormat="1" applyFont="1" applyFill="1" applyBorder="1" applyAlignment="1">
      <alignment horizontal="right" vertical="center"/>
      <protection/>
    </xf>
    <xf numFmtId="0" fontId="5" fillId="2" borderId="0" xfId="39" applyNumberFormat="1" applyFont="1" applyFill="1" applyBorder="1" applyAlignment="1">
      <alignment horizontal="right" vertical="center"/>
      <protection/>
    </xf>
    <xf numFmtId="171" fontId="0" fillId="2" borderId="0" xfId="0" applyNumberFormat="1" applyFill="1" applyBorder="1" applyAlignment="1">
      <alignment horizontal="right" vertical="center" wrapText="1"/>
    </xf>
    <xf numFmtId="181" fontId="5" fillId="2" borderId="0" xfId="18" applyNumberFormat="1" applyFont="1" applyFill="1" applyAlignment="1">
      <alignment horizontal="right"/>
    </xf>
    <xf numFmtId="181" fontId="5" fillId="2" borderId="0" xfId="39" applyNumberFormat="1" applyFont="1" applyFill="1" applyAlignment="1">
      <alignment horizontal="right" vertical="center"/>
      <protection/>
    </xf>
    <xf numFmtId="181" fontId="5" fillId="2" borderId="0" xfId="18" applyNumberFormat="1" applyFont="1" applyFill="1" applyBorder="1" applyAlignment="1">
      <alignment horizontal="right"/>
    </xf>
    <xf numFmtId="0" fontId="6" fillId="2" borderId="0" xfId="39" applyNumberFormat="1" applyFont="1" applyFill="1" applyBorder="1" applyAlignment="1">
      <alignment horizontal="left"/>
      <protection/>
    </xf>
    <xf numFmtId="181" fontId="6" fillId="2" borderId="0" xfId="18" applyNumberFormat="1" applyFont="1" applyFill="1" applyBorder="1" applyAlignment="1">
      <alignment horizontal="right"/>
    </xf>
    <xf numFmtId="171" fontId="6" fillId="2" borderId="0" xfId="18" applyNumberFormat="1" applyFont="1" applyFill="1" applyBorder="1" applyAlignment="1">
      <alignment horizontal="right"/>
    </xf>
    <xf numFmtId="181" fontId="20" fillId="2" borderId="2" xfId="39" applyNumberFormat="1" applyFont="1" applyFill="1" applyBorder="1" applyAlignment="1">
      <alignment horizontal="right"/>
      <protection/>
    </xf>
    <xf numFmtId="181" fontId="5" fillId="2" borderId="2" xfId="39" applyNumberFormat="1" applyFont="1" applyFill="1" applyBorder="1" applyAlignment="1">
      <alignment horizontal="right"/>
      <protection/>
    </xf>
    <xf numFmtId="181" fontId="5" fillId="2" borderId="0" xfId="39" applyNumberFormat="1" applyFont="1" applyFill="1" applyBorder="1" applyAlignment="1">
      <alignment horizontal="right"/>
      <protection/>
    </xf>
    <xf numFmtId="0" fontId="5" fillId="0" borderId="0" xfId="31" applyFont="1" applyFill="1">
      <alignment/>
      <protection/>
    </xf>
    <xf numFmtId="0" fontId="6" fillId="2" borderId="0" xfId="0" applyFont="1" applyFill="1" applyAlignment="1">
      <alignment vertical="center"/>
    </xf>
    <xf numFmtId="0" fontId="8" fillId="2" borderId="0" xfId="39" applyNumberFormat="1" applyFont="1" applyFill="1" applyAlignment="1">
      <alignment vertical="center"/>
      <protection/>
    </xf>
    <xf numFmtId="0" fontId="5" fillId="2" borderId="0" xfId="34" applyNumberFormat="1" applyFont="1" applyFill="1" applyAlignment="1">
      <alignment horizontal="justify"/>
      <protection/>
    </xf>
    <xf numFmtId="0" fontId="6" fillId="2" borderId="0" xfId="39" applyNumberFormat="1" applyFont="1" applyFill="1" applyAlignment="1">
      <alignment wrapText="1"/>
      <protection/>
    </xf>
    <xf numFmtId="0" fontId="5" fillId="2" borderId="0" xfId="39" applyFont="1" applyFill="1" applyAlignment="1">
      <alignment/>
      <protection/>
    </xf>
    <xf numFmtId="185" fontId="5" fillId="2" borderId="0" xfId="18" applyNumberFormat="1" applyFont="1" applyFill="1" applyAlignment="1">
      <alignment/>
    </xf>
    <xf numFmtId="3" fontId="6" fillId="2" borderId="0" xfId="0" applyNumberFormat="1" applyFont="1" applyFill="1" applyAlignment="1">
      <alignment vertical="center"/>
    </xf>
    <xf numFmtId="186" fontId="6" fillId="2" borderId="0" xfId="18" applyNumberFormat="1" applyFont="1" applyFill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171" fontId="6" fillId="2" borderId="0" xfId="39" applyNumberFormat="1" applyFont="1" applyFill="1">
      <alignment/>
      <protection/>
    </xf>
    <xf numFmtId="171" fontId="6" fillId="2" borderId="0" xfId="39" applyNumberFormat="1" applyFont="1" applyFill="1" applyBorder="1">
      <alignment/>
      <protection/>
    </xf>
    <xf numFmtId="0" fontId="6" fillId="2" borderId="0" xfId="28" applyFont="1" applyFill="1">
      <alignment/>
      <protection/>
    </xf>
    <xf numFmtId="0" fontId="5" fillId="2" borderId="1" xfId="22" applyFont="1" applyFill="1" applyBorder="1">
      <alignment/>
      <protection/>
    </xf>
    <xf numFmtId="185" fontId="6" fillId="2" borderId="0" xfId="39" applyNumberFormat="1" applyFont="1" applyFill="1" applyBorder="1">
      <alignment/>
      <protection/>
    </xf>
    <xf numFmtId="185" fontId="5" fillId="2" borderId="0" xfId="18" applyNumberFormat="1" applyFont="1" applyFill="1" applyBorder="1" applyAlignment="1">
      <alignment horizontal="right" vertical="center"/>
    </xf>
    <xf numFmtId="172" fontId="6" fillId="2" borderId="0" xfId="20" applyNumberFormat="1" applyFont="1" applyFill="1" applyAlignment="1">
      <alignment horizontal="right" vertical="center"/>
    </xf>
    <xf numFmtId="41" fontId="5" fillId="2" borderId="0" xfId="0" applyNumberFormat="1" applyFont="1" applyFill="1" applyAlignment="1">
      <alignment/>
    </xf>
    <xf numFmtId="183" fontId="6" fillId="2" borderId="0" xfId="18" applyNumberFormat="1" applyFont="1" applyFill="1" applyAlignment="1">
      <alignment horizontal="right" vertical="center"/>
    </xf>
    <xf numFmtId="0" fontId="5" fillId="2" borderId="0" xfId="38" applyNumberFormat="1" applyFont="1" applyFill="1" applyAlignment="1">
      <alignment/>
      <protection/>
    </xf>
    <xf numFmtId="192" fontId="5" fillId="2" borderId="0" xfId="38" applyNumberFormat="1" applyFont="1" applyFill="1">
      <alignment/>
      <protection/>
    </xf>
    <xf numFmtId="185" fontId="22" fillId="2" borderId="0" xfId="18" applyNumberFormat="1" applyFont="1" applyFill="1" applyAlignment="1">
      <alignment/>
    </xf>
    <xf numFmtId="185" fontId="7" fillId="2" borderId="0" xfId="18" applyNumberFormat="1" applyFont="1" applyFill="1" applyBorder="1" applyAlignment="1">
      <alignment horizontal="left"/>
    </xf>
    <xf numFmtId="186" fontId="6" fillId="2" borderId="0" xfId="18" applyNumberFormat="1" applyFont="1" applyFill="1" applyAlignment="1">
      <alignment horizontal="right"/>
    </xf>
    <xf numFmtId="185" fontId="32" fillId="2" borderId="0" xfId="18" applyNumberFormat="1" applyFont="1" applyFill="1" applyAlignment="1">
      <alignment/>
    </xf>
    <xf numFmtId="186" fontId="5" fillId="2" borderId="0" xfId="22" applyNumberFormat="1" applyFont="1" applyFill="1">
      <alignment/>
      <protection/>
    </xf>
    <xf numFmtId="0" fontId="5" fillId="2" borderId="0" xfId="31" applyFont="1" applyFill="1" applyBorder="1" applyAlignment="1">
      <alignment horizontal="right" vertical="center"/>
      <protection/>
    </xf>
    <xf numFmtId="0" fontId="5" fillId="2" borderId="0" xfId="31" applyFont="1" applyFill="1" applyBorder="1" applyAlignment="1">
      <alignment vertical="center" wrapText="1"/>
      <protection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5" fillId="0" borderId="0" xfId="31" applyFont="1" applyFill="1" applyBorder="1" applyAlignment="1">
      <alignment horizontal="right" vertical="center"/>
      <protection/>
    </xf>
    <xf numFmtId="1" fontId="5" fillId="2" borderId="0" xfId="23" applyNumberFormat="1" applyFont="1" applyFill="1">
      <alignment/>
      <protection/>
    </xf>
    <xf numFmtId="171" fontId="6" fillId="2" borderId="0" xfId="30" applyNumberFormat="1" applyFont="1" applyFill="1" applyBorder="1" applyAlignment="1">
      <alignment horizontal="right" vertical="center"/>
      <protection/>
    </xf>
    <xf numFmtId="0" fontId="5" fillId="2" borderId="2" xfId="39" applyNumberFormat="1" applyFont="1" applyFill="1" applyBorder="1" applyAlignment="1">
      <alignment horizontal="center" vertical="center"/>
      <protection/>
    </xf>
    <xf numFmtId="0" fontId="5" fillId="2" borderId="3" xfId="39" applyNumberFormat="1" applyFont="1" applyFill="1" applyBorder="1" applyAlignment="1">
      <alignment horizontal="center"/>
      <protection/>
    </xf>
    <xf numFmtId="0" fontId="5" fillId="2" borderId="2" xfId="39" applyNumberFormat="1" applyFont="1" applyFill="1" applyBorder="1" applyAlignment="1">
      <alignment horizontal="center"/>
      <protection/>
    </xf>
    <xf numFmtId="0" fontId="5" fillId="2" borderId="3" xfId="39" applyNumberFormat="1" applyFont="1" applyFill="1" applyBorder="1" applyAlignment="1">
      <alignment horizontal="center" vertical="center" wrapText="1"/>
      <protection/>
    </xf>
    <xf numFmtId="0" fontId="5" fillId="2" borderId="2" xfId="39" applyNumberFormat="1" applyFont="1" applyFill="1" applyBorder="1" applyAlignment="1">
      <alignment horizontal="center" vertical="center" wrapText="1"/>
      <protection/>
    </xf>
    <xf numFmtId="0" fontId="5" fillId="2" borderId="3" xfId="39" applyNumberFormat="1" applyFont="1" applyFill="1" applyBorder="1" applyAlignment="1">
      <alignment horizontal="center" vertical="top"/>
      <protection/>
    </xf>
    <xf numFmtId="0" fontId="5" fillId="2" borderId="2" xfId="39" applyNumberFormat="1" applyFont="1" applyFill="1" applyBorder="1" applyAlignment="1">
      <alignment horizontal="center" vertical="top"/>
      <protection/>
    </xf>
    <xf numFmtId="0" fontId="4" fillId="2" borderId="0" xfId="36" applyFont="1" applyFill="1" applyBorder="1" applyAlignment="1">
      <alignment vertical="center"/>
      <protection/>
    </xf>
    <xf numFmtId="0" fontId="4" fillId="2" borderId="0" xfId="36" applyFont="1" applyFill="1" applyAlignment="1">
      <alignment vertical="center"/>
      <protection/>
    </xf>
    <xf numFmtId="0" fontId="5" fillId="2" borderId="0" xfId="36" applyFont="1" applyFill="1" applyBorder="1" applyAlignment="1">
      <alignment horizontal="left" vertical="center"/>
      <protection/>
    </xf>
    <xf numFmtId="3" fontId="5" fillId="2" borderId="0" xfId="20" applyNumberFormat="1" applyFont="1" applyFill="1" applyBorder="1" applyAlignment="1">
      <alignment vertical="center"/>
    </xf>
    <xf numFmtId="0" fontId="4" fillId="2" borderId="0" xfId="36" applyNumberFormat="1" applyFont="1" applyFill="1" applyBorder="1" applyAlignment="1">
      <alignment vertical="center"/>
      <protection/>
    </xf>
    <xf numFmtId="180" fontId="5" fillId="2" borderId="0" xfId="20" applyNumberFormat="1" applyFont="1" applyFill="1" applyBorder="1" applyAlignment="1">
      <alignment vertical="center"/>
    </xf>
    <xf numFmtId="0" fontId="5" fillId="2" borderId="0" xfId="36" applyNumberFormat="1" applyFont="1" applyFill="1" applyBorder="1" applyAlignment="1">
      <alignment horizontal="left" vertical="center"/>
      <protection/>
    </xf>
    <xf numFmtId="0" fontId="9" fillId="2" borderId="0" xfId="36" applyFont="1" applyFill="1" applyAlignment="1">
      <alignment vertical="center"/>
      <protection/>
    </xf>
    <xf numFmtId="0" fontId="12" fillId="2" borderId="0" xfId="28" applyFont="1" applyFill="1" applyAlignment="1">
      <alignment vertical="center"/>
      <protection/>
    </xf>
    <xf numFmtId="0" fontId="4" fillId="2" borderId="0" xfId="28" applyFont="1" applyFill="1" applyAlignment="1">
      <alignment vertical="center"/>
      <protection/>
    </xf>
    <xf numFmtId="171" fontId="5" fillId="2" borderId="0" xfId="18" applyNumberFormat="1" applyFont="1" applyFill="1" applyAlignment="1">
      <alignment vertical="center"/>
    </xf>
    <xf numFmtId="0" fontId="5" fillId="0" borderId="0" xfId="26" applyFont="1" applyAlignment="1">
      <alignment vertical="center"/>
      <protection/>
    </xf>
    <xf numFmtId="3" fontId="5" fillId="0" borderId="0" xfId="20" applyNumberFormat="1" applyFont="1" applyAlignment="1">
      <alignment vertical="center"/>
    </xf>
    <xf numFmtId="41" fontId="5" fillId="2" borderId="0" xfId="30" applyNumberFormat="1" applyFont="1" applyFill="1" applyBorder="1" applyAlignment="1">
      <alignment vertical="center"/>
      <protection/>
    </xf>
    <xf numFmtId="171" fontId="7" fillId="2" borderId="0" xfId="30" applyNumberFormat="1" applyFont="1" applyFill="1" applyBorder="1" applyAlignment="1">
      <alignment vertical="center"/>
      <protection/>
    </xf>
    <xf numFmtId="3" fontId="6" fillId="2" borderId="0" xfId="22" applyNumberFormat="1" applyFont="1" applyFill="1">
      <alignment/>
      <protection/>
    </xf>
    <xf numFmtId="3" fontId="15" fillId="2" borderId="0" xfId="20" applyNumberFormat="1" applyFont="1" applyFill="1" applyBorder="1" applyAlignment="1">
      <alignment/>
    </xf>
    <xf numFmtId="3" fontId="13" fillId="2" borderId="2" xfId="20" applyNumberFormat="1" applyFont="1" applyFill="1" applyBorder="1" applyAlignment="1">
      <alignment horizontal="right" vertical="center"/>
    </xf>
    <xf numFmtId="3" fontId="13" fillId="2" borderId="0" xfId="20" applyNumberFormat="1" applyFont="1" applyFill="1" applyAlignment="1">
      <alignment/>
    </xf>
    <xf numFmtId="3" fontId="16" fillId="2" borderId="2" xfId="20" applyNumberFormat="1" applyFont="1" applyFill="1" applyBorder="1" applyAlignment="1">
      <alignment/>
    </xf>
    <xf numFmtId="3" fontId="13" fillId="0" borderId="0" xfId="20" applyNumberFormat="1" applyFont="1" applyFill="1" applyAlignment="1">
      <alignment/>
    </xf>
    <xf numFmtId="3" fontId="10" fillId="2" borderId="0" xfId="20" applyNumberFormat="1" applyFont="1" applyFill="1" applyBorder="1" applyAlignment="1">
      <alignment/>
    </xf>
    <xf numFmtId="3" fontId="5" fillId="2" borderId="0" xfId="20" applyNumberFormat="1" applyFont="1" applyFill="1" applyAlignment="1">
      <alignment/>
    </xf>
    <xf numFmtId="3" fontId="16" fillId="2" borderId="0" xfId="20" applyNumberFormat="1" applyFont="1" applyFill="1" applyAlignment="1">
      <alignment/>
    </xf>
    <xf numFmtId="3" fontId="5" fillId="0" borderId="0" xfId="2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3" fontId="17" fillId="2" borderId="0" xfId="20" applyNumberFormat="1" applyFont="1" applyFill="1" applyAlignment="1">
      <alignment/>
    </xf>
    <xf numFmtId="3" fontId="9" fillId="2" borderId="0" xfId="2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3" fontId="13" fillId="2" borderId="4" xfId="20" applyNumberFormat="1" applyFont="1" applyFill="1" applyBorder="1" applyAlignment="1">
      <alignment/>
    </xf>
    <xf numFmtId="3" fontId="5" fillId="2" borderId="4" xfId="2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 horizontal="centerContinuous" vertical="center"/>
    </xf>
    <xf numFmtId="3" fontId="5" fillId="2" borderId="2" xfId="0" applyNumberFormat="1" applyFont="1" applyFill="1" applyBorder="1" applyAlignment="1">
      <alignment horizontal="center" vertical="center"/>
    </xf>
    <xf numFmtId="3" fontId="6" fillId="2" borderId="0" xfId="20" applyNumberFormat="1" applyFont="1" applyFill="1" applyAlignment="1">
      <alignment/>
    </xf>
    <xf numFmtId="3" fontId="13" fillId="2" borderId="2" xfId="2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13" fillId="2" borderId="0" xfId="20" applyNumberFormat="1" applyFont="1" applyFill="1" applyAlignment="1">
      <alignment/>
    </xf>
    <xf numFmtId="3" fontId="5" fillId="2" borderId="0" xfId="2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31" applyFont="1" applyFill="1" applyBorder="1" applyAlignment="1">
      <alignment horizontal="center" vertical="center"/>
      <protection/>
    </xf>
    <xf numFmtId="3" fontId="9" fillId="0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Continuous" vertical="center"/>
    </xf>
    <xf numFmtId="3" fontId="13" fillId="0" borderId="2" xfId="20" applyNumberFormat="1" applyFont="1" applyFill="1" applyBorder="1" applyAlignment="1">
      <alignment horizontal="right" vertical="center"/>
    </xf>
    <xf numFmtId="3" fontId="22" fillId="2" borderId="0" xfId="20" applyNumberFormat="1" applyFont="1" applyFill="1" applyAlignment="1">
      <alignment/>
    </xf>
    <xf numFmtId="3" fontId="16" fillId="0" borderId="0" xfId="20" applyNumberFormat="1" applyFont="1" applyFill="1" applyAlignment="1">
      <alignment/>
    </xf>
    <xf numFmtId="3" fontId="5" fillId="0" borderId="4" xfId="0" applyNumberFormat="1" applyFont="1" applyFill="1" applyBorder="1" applyAlignment="1">
      <alignment/>
    </xf>
    <xf numFmtId="3" fontId="16" fillId="0" borderId="2" xfId="20" applyNumberFormat="1" applyFont="1" applyFill="1" applyBorder="1" applyAlignment="1">
      <alignment/>
    </xf>
    <xf numFmtId="0" fontId="10" fillId="2" borderId="0" xfId="31" applyFont="1" applyFill="1" applyBorder="1" applyAlignment="1">
      <alignment horizontal="right" vertical="center"/>
      <protection/>
    </xf>
    <xf numFmtId="0" fontId="10" fillId="0" borderId="0" xfId="31" applyFont="1" applyFill="1" applyBorder="1" applyAlignment="1">
      <alignment horizontal="right" vertical="center"/>
      <protection/>
    </xf>
    <xf numFmtId="0" fontId="5" fillId="2" borderId="0" xfId="31" applyFont="1" applyFill="1" applyAlignment="1">
      <alignment vertical="center"/>
      <protection/>
    </xf>
    <xf numFmtId="0" fontId="5" fillId="0" borderId="0" xfId="31" applyFont="1" applyFill="1" applyAlignment="1">
      <alignment vertical="center"/>
      <protection/>
    </xf>
    <xf numFmtId="0" fontId="5" fillId="2" borderId="0" xfId="0" applyNumberFormat="1" applyFont="1" applyFill="1" applyAlignment="1">
      <alignment vertical="center"/>
    </xf>
    <xf numFmtId="3" fontId="16" fillId="2" borderId="0" xfId="20" applyNumberFormat="1" applyFont="1" applyFill="1" applyAlignment="1">
      <alignment vertical="center"/>
    </xf>
    <xf numFmtId="3" fontId="16" fillId="0" borderId="0" xfId="2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10" fillId="2" borderId="0" xfId="33" applyFont="1" applyFill="1" applyAlignment="1">
      <alignment vertical="center"/>
      <protection/>
    </xf>
    <xf numFmtId="0" fontId="5" fillId="2" borderId="0" xfId="33" applyFont="1" applyFill="1" applyAlignment="1">
      <alignment vertical="center"/>
      <protection/>
    </xf>
    <xf numFmtId="41" fontId="5" fillId="2" borderId="0" xfId="33" applyNumberFormat="1" applyFont="1" applyFill="1" applyBorder="1" applyAlignment="1">
      <alignment vertical="center"/>
      <protection/>
    </xf>
    <xf numFmtId="173" fontId="5" fillId="2" borderId="0" xfId="33" applyNumberFormat="1" applyFont="1" applyFill="1" applyBorder="1" applyAlignment="1">
      <alignment vertical="center"/>
      <protection/>
    </xf>
    <xf numFmtId="0" fontId="5" fillId="2" borderId="0" xfId="21" applyFont="1" applyFill="1" applyAlignment="1">
      <alignment vertical="center"/>
      <protection/>
    </xf>
    <xf numFmtId="41" fontId="6" fillId="2" borderId="0" xfId="20" applyFont="1" applyFill="1" applyBorder="1" applyAlignment="1">
      <alignment vertical="center"/>
    </xf>
    <xf numFmtId="41" fontId="6" fillId="2" borderId="0" xfId="33" applyNumberFormat="1" applyFont="1" applyFill="1" applyBorder="1" applyAlignment="1">
      <alignment vertical="center"/>
      <protection/>
    </xf>
    <xf numFmtId="173" fontId="6" fillId="2" borderId="0" xfId="33" applyNumberFormat="1" applyFont="1" applyFill="1" applyBorder="1" applyAlignment="1">
      <alignment vertical="center"/>
      <protection/>
    </xf>
    <xf numFmtId="41" fontId="6" fillId="2" borderId="0" xfId="33" applyNumberFormat="1" applyFont="1" applyFill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0" fontId="7" fillId="2" borderId="0" xfId="21" applyFont="1" applyFill="1" applyAlignment="1">
      <alignment vertical="center"/>
      <protection/>
    </xf>
    <xf numFmtId="0" fontId="5" fillId="2" borderId="0" xfId="33" applyFont="1" applyFill="1" applyBorder="1" applyAlignment="1">
      <alignment vertical="center"/>
      <protection/>
    </xf>
    <xf numFmtId="41" fontId="5" fillId="2" borderId="0" xfId="20" applyFont="1" applyFill="1" applyAlignment="1">
      <alignment vertical="center"/>
    </xf>
    <xf numFmtId="41" fontId="5" fillId="2" borderId="0" xfId="33" applyNumberFormat="1" applyFont="1" applyFill="1" applyAlignment="1">
      <alignment vertical="center"/>
      <protection/>
    </xf>
    <xf numFmtId="43" fontId="5" fillId="2" borderId="0" xfId="18" applyFont="1" applyFill="1" applyAlignment="1">
      <alignment vertical="center"/>
    </xf>
    <xf numFmtId="0" fontId="6" fillId="2" borderId="0" xfId="33" applyFont="1" applyFill="1" applyBorder="1" applyAlignment="1">
      <alignment vertical="center"/>
      <protection/>
    </xf>
    <xf numFmtId="41" fontId="6" fillId="2" borderId="0" xfId="20" applyFont="1" applyFill="1" applyAlignment="1">
      <alignment vertical="center"/>
    </xf>
    <xf numFmtId="41" fontId="5" fillId="2" borderId="2" xfId="33" applyNumberFormat="1" applyFont="1" applyFill="1" applyBorder="1" applyAlignment="1">
      <alignment vertical="center"/>
      <protection/>
    </xf>
    <xf numFmtId="41" fontId="5" fillId="2" borderId="2" xfId="20" applyFont="1" applyFill="1" applyBorder="1" applyAlignment="1">
      <alignment vertical="center"/>
    </xf>
    <xf numFmtId="0" fontId="12" fillId="2" borderId="0" xfId="23" applyFont="1" applyFill="1" applyAlignment="1">
      <alignment vertical="center"/>
      <protection/>
    </xf>
    <xf numFmtId="0" fontId="5" fillId="2" borderId="0" xfId="23" applyFont="1" applyFill="1" applyAlignment="1">
      <alignment vertical="center"/>
      <protection/>
    </xf>
    <xf numFmtId="171" fontId="6" fillId="2" borderId="0" xfId="43" applyNumberFormat="1" applyFont="1" applyFill="1" applyAlignment="1">
      <alignment vertical="center"/>
      <protection/>
    </xf>
    <xf numFmtId="0" fontId="5" fillId="2" borderId="0" xfId="31" applyFont="1" applyFill="1" applyAlignment="1">
      <alignment horizontal="left" vertical="center"/>
      <protection/>
    </xf>
    <xf numFmtId="3" fontId="5" fillId="0" borderId="0" xfId="18" applyNumberFormat="1" applyFont="1" applyFill="1" applyAlignment="1">
      <alignment vertical="center"/>
    </xf>
    <xf numFmtId="185" fontId="6" fillId="2" borderId="0" xfId="18" applyNumberFormat="1" applyFont="1" applyFill="1" applyAlignment="1">
      <alignment vertical="center"/>
    </xf>
    <xf numFmtId="3" fontId="5" fillId="0" borderId="0" xfId="18" applyNumberFormat="1" applyFont="1" applyFill="1" applyAlignment="1">
      <alignment horizontal="right" vertical="center"/>
    </xf>
    <xf numFmtId="3" fontId="5" fillId="2" borderId="0" xfId="31" applyNumberFormat="1" applyFont="1" applyFill="1" applyAlignment="1">
      <alignment horizontal="right" vertical="center"/>
      <protection/>
    </xf>
    <xf numFmtId="3" fontId="5" fillId="0" borderId="0" xfId="31" applyNumberFormat="1" applyFont="1" applyFill="1" applyAlignment="1">
      <alignment horizontal="right" vertical="center"/>
      <protection/>
    </xf>
    <xf numFmtId="181" fontId="6" fillId="2" borderId="0" xfId="31" applyNumberFormat="1" applyFont="1" applyFill="1" applyAlignment="1">
      <alignment horizontal="right" vertical="center"/>
      <protection/>
    </xf>
    <xf numFmtId="0" fontId="6" fillId="2" borderId="0" xfId="31" applyFont="1" applyFill="1" applyAlignment="1">
      <alignment vertical="center"/>
      <protection/>
    </xf>
    <xf numFmtId="181" fontId="5" fillId="2" borderId="0" xfId="31" applyNumberFormat="1" applyFont="1" applyFill="1" applyAlignment="1">
      <alignment horizontal="right" vertical="center"/>
      <protection/>
    </xf>
    <xf numFmtId="181" fontId="5" fillId="0" borderId="0" xfId="31" applyNumberFormat="1" applyFont="1" applyFill="1" applyAlignment="1">
      <alignment horizontal="right" vertical="center"/>
      <protection/>
    </xf>
    <xf numFmtId="183" fontId="5" fillId="2" borderId="0" xfId="0" applyNumberFormat="1" applyFont="1" applyFill="1" applyAlignment="1">
      <alignment vertical="center"/>
    </xf>
    <xf numFmtId="183" fontId="5" fillId="2" borderId="0" xfId="31" applyNumberFormat="1" applyFont="1" applyFill="1" applyAlignment="1">
      <alignment horizontal="right" vertical="center"/>
      <protection/>
    </xf>
    <xf numFmtId="183" fontId="6" fillId="2" borderId="0" xfId="31" applyNumberFormat="1" applyFont="1" applyFill="1" applyAlignment="1">
      <alignment horizontal="right" vertical="center"/>
      <protection/>
    </xf>
    <xf numFmtId="183" fontId="5" fillId="0" borderId="0" xfId="31" applyNumberFormat="1" applyFont="1" applyFill="1" applyAlignment="1">
      <alignment horizontal="right" vertical="center"/>
      <protection/>
    </xf>
    <xf numFmtId="183" fontId="6" fillId="2" borderId="0" xfId="0" applyNumberFormat="1" applyFont="1" applyFill="1" applyAlignment="1">
      <alignment vertical="center"/>
    </xf>
    <xf numFmtId="0" fontId="6" fillId="0" borderId="0" xfId="31" applyFont="1" applyFill="1" applyAlignment="1">
      <alignment vertical="center"/>
      <protection/>
    </xf>
    <xf numFmtId="3" fontId="6" fillId="2" borderId="0" xfId="18" applyNumberFormat="1" applyFont="1" applyFill="1" applyAlignment="1">
      <alignment vertical="center"/>
    </xf>
    <xf numFmtId="3" fontId="6" fillId="0" borderId="0" xfId="18" applyNumberFormat="1" applyFont="1" applyFill="1" applyAlignment="1">
      <alignment horizontal="right" vertical="center"/>
    </xf>
    <xf numFmtId="171" fontId="5" fillId="0" borderId="0" xfId="18" applyNumberFormat="1" applyFont="1" applyFill="1" applyAlignment="1">
      <alignment vertical="center"/>
    </xf>
    <xf numFmtId="186" fontId="5" fillId="2" borderId="0" xfId="0" applyNumberFormat="1" applyFont="1" applyFill="1" applyAlignment="1">
      <alignment vertical="center"/>
    </xf>
    <xf numFmtId="171" fontId="6" fillId="0" borderId="0" xfId="18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83" fontId="6" fillId="0" borderId="0" xfId="31" applyNumberFormat="1" applyFont="1" applyFill="1" applyBorder="1" applyAlignment="1">
      <alignment horizontal="right" vertical="center"/>
      <protection/>
    </xf>
    <xf numFmtId="0" fontId="12" fillId="2" borderId="0" xfId="31" applyFont="1" applyFill="1" applyBorder="1" applyAlignment="1">
      <alignment vertical="center"/>
      <protection/>
    </xf>
    <xf numFmtId="0" fontId="12" fillId="2" borderId="0" xfId="37" applyFont="1" applyFill="1" applyAlignment="1">
      <alignment vertical="center"/>
      <protection/>
    </xf>
    <xf numFmtId="186" fontId="6" fillId="2" borderId="0" xfId="0" applyNumberFormat="1" applyFont="1" applyFill="1" applyAlignment="1">
      <alignment vertical="center"/>
    </xf>
    <xf numFmtId="172" fontId="5" fillId="2" borderId="0" xfId="0" applyNumberFormat="1" applyFont="1" applyFill="1" applyAlignment="1">
      <alignment vertical="center"/>
    </xf>
    <xf numFmtId="192" fontId="5" fillId="2" borderId="0" xfId="0" applyNumberFormat="1" applyFont="1" applyFill="1" applyAlignment="1">
      <alignment vertical="center"/>
    </xf>
    <xf numFmtId="172" fontId="6" fillId="2" borderId="0" xfId="0" applyNumberFormat="1" applyFont="1" applyFill="1" applyAlignment="1">
      <alignment vertical="center"/>
    </xf>
    <xf numFmtId="0" fontId="12" fillId="2" borderId="0" xfId="35" applyNumberFormat="1" applyFont="1" applyFill="1" applyAlignment="1">
      <alignment vertical="center"/>
      <protection/>
    </xf>
    <xf numFmtId="0" fontId="9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9" fillId="2" borderId="0" xfId="31" applyFont="1" applyFill="1" applyAlignment="1">
      <alignment vertical="center"/>
      <protection/>
    </xf>
    <xf numFmtId="0" fontId="9" fillId="0" borderId="0" xfId="31" applyFont="1" applyFill="1" applyAlignment="1">
      <alignment vertical="center"/>
      <protection/>
    </xf>
    <xf numFmtId="183" fontId="5" fillId="2" borderId="0" xfId="20" applyNumberFormat="1" applyFont="1" applyFill="1" applyBorder="1" applyAlignment="1">
      <alignment/>
    </xf>
    <xf numFmtId="0" fontId="10" fillId="2" borderId="0" xfId="23" applyFont="1" applyFill="1" applyAlignment="1">
      <alignment horizontal="centerContinuous" vertical="center" wrapText="1"/>
      <protection/>
    </xf>
    <xf numFmtId="0" fontId="9" fillId="2" borderId="0" xfId="23" applyFont="1" applyFill="1" applyBorder="1" applyAlignment="1">
      <alignment/>
      <protection/>
    </xf>
    <xf numFmtId="0" fontId="10" fillId="2" borderId="0" xfId="23" applyFont="1" applyFill="1" applyAlignment="1">
      <alignment wrapText="1"/>
      <protection/>
    </xf>
    <xf numFmtId="0" fontId="9" fillId="2" borderId="0" xfId="23" applyFont="1" applyFill="1" applyAlignment="1">
      <alignment wrapText="1"/>
      <protection/>
    </xf>
    <xf numFmtId="0" fontId="18" fillId="2" borderId="0" xfId="23" applyFont="1" applyFill="1">
      <alignment/>
      <protection/>
    </xf>
    <xf numFmtId="0" fontId="10" fillId="2" borderId="2" xfId="23" applyFont="1" applyFill="1" applyBorder="1" applyAlignment="1">
      <alignment horizontal="centerContinuous" vertical="center" wrapText="1"/>
      <protection/>
    </xf>
    <xf numFmtId="0" fontId="5" fillId="2" borderId="1" xfId="24" applyNumberFormat="1" applyFont="1" applyFill="1" applyBorder="1" applyAlignment="1">
      <alignment horizontal="left" vertical="center" wrapText="1"/>
      <protection/>
    </xf>
    <xf numFmtId="0" fontId="5" fillId="2" borderId="1" xfId="23" applyFont="1" applyFill="1" applyBorder="1" applyAlignment="1">
      <alignment horizontal="right" vertical="center"/>
      <protection/>
    </xf>
    <xf numFmtId="0" fontId="5" fillId="2" borderId="1" xfId="23" applyFont="1" applyFill="1" applyBorder="1" applyAlignment="1">
      <alignment wrapText="1"/>
      <protection/>
    </xf>
    <xf numFmtId="0" fontId="7" fillId="2" borderId="0" xfId="23" applyFont="1" applyFill="1" applyBorder="1">
      <alignment/>
      <protection/>
    </xf>
    <xf numFmtId="0" fontId="4" fillId="2" borderId="0" xfId="23" applyFont="1" applyFill="1" applyBorder="1">
      <alignment/>
      <protection/>
    </xf>
    <xf numFmtId="0" fontId="4" fillId="2" borderId="0" xfId="23" applyFont="1" applyFill="1">
      <alignment/>
      <protection/>
    </xf>
    <xf numFmtId="171" fontId="5" fillId="2" borderId="0" xfId="24" applyNumberFormat="1" applyFont="1" applyFill="1" applyAlignment="1">
      <alignment vertical="center"/>
      <protection/>
    </xf>
    <xf numFmtId="16" fontId="5" fillId="2" borderId="0" xfId="23" applyNumberFormat="1" applyFont="1" applyFill="1" quotePrefix="1">
      <alignment/>
      <protection/>
    </xf>
    <xf numFmtId="171" fontId="5" fillId="2" borderId="0" xfId="23" applyNumberFormat="1" applyFont="1" applyFill="1">
      <alignment/>
      <protection/>
    </xf>
    <xf numFmtId="17" fontId="5" fillId="2" borderId="0" xfId="23" applyNumberFormat="1" applyFont="1" applyFill="1" quotePrefix="1">
      <alignment/>
      <protection/>
    </xf>
    <xf numFmtId="171" fontId="6" fillId="2" borderId="0" xfId="24" applyNumberFormat="1" applyFont="1" applyFill="1">
      <alignment/>
      <protection/>
    </xf>
    <xf numFmtId="0" fontId="5" fillId="2" borderId="0" xfId="24" applyFont="1" applyFill="1" applyAlignment="1">
      <alignment vertical="center"/>
      <protection/>
    </xf>
    <xf numFmtId="0" fontId="6" fillId="2" borderId="0" xfId="23" applyFont="1" applyFill="1" applyAlignment="1">
      <alignment vertical="center"/>
      <protection/>
    </xf>
    <xf numFmtId="171" fontId="6" fillId="2" borderId="0" xfId="24" applyNumberFormat="1" applyFont="1" applyFill="1" applyAlignment="1">
      <alignment vertical="center"/>
      <protection/>
    </xf>
    <xf numFmtId="0" fontId="6" fillId="2" borderId="0" xfId="24" applyFont="1" applyFill="1" applyAlignment="1">
      <alignment vertical="center"/>
      <protection/>
    </xf>
    <xf numFmtId="0" fontId="6" fillId="2" borderId="0" xfId="24" applyFont="1" applyFill="1" applyBorder="1" applyAlignment="1">
      <alignment vertical="center"/>
      <protection/>
    </xf>
    <xf numFmtId="0" fontId="5" fillId="2" borderId="2" xfId="24" applyFont="1" applyFill="1" applyBorder="1" applyAlignment="1">
      <alignment vertical="center"/>
      <protection/>
    </xf>
    <xf numFmtId="0" fontId="5" fillId="2" borderId="0" xfId="24" applyFont="1" applyFill="1">
      <alignment/>
      <protection/>
    </xf>
    <xf numFmtId="171" fontId="6" fillId="0" borderId="0" xfId="24" applyNumberFormat="1" applyFont="1" applyFill="1" applyAlignment="1">
      <alignment vertical="center"/>
      <protection/>
    </xf>
    <xf numFmtId="171" fontId="5" fillId="0" borderId="0" xfId="24" applyNumberFormat="1" applyFont="1" applyFill="1" applyAlignment="1">
      <alignment vertical="center"/>
      <protection/>
    </xf>
    <xf numFmtId="0" fontId="4" fillId="0" borderId="0" xfId="23" applyFont="1" applyFill="1">
      <alignment/>
      <protection/>
    </xf>
    <xf numFmtId="171" fontId="5" fillId="0" borderId="0" xfId="20" applyNumberFormat="1" applyFont="1" applyFill="1" applyAlignment="1">
      <alignment horizontal="right" vertical="center"/>
    </xf>
    <xf numFmtId="0" fontId="5" fillId="0" borderId="0" xfId="23" applyFont="1" applyFill="1">
      <alignment/>
      <protection/>
    </xf>
    <xf numFmtId="171" fontId="4" fillId="2" borderId="0" xfId="20" applyNumberFormat="1" applyFont="1" applyFill="1" applyAlignment="1">
      <alignment horizontal="right"/>
    </xf>
    <xf numFmtId="171" fontId="4" fillId="2" borderId="0" xfId="23" applyNumberFormat="1" applyFont="1" applyFill="1">
      <alignment/>
      <protection/>
    </xf>
    <xf numFmtId="171" fontId="5" fillId="2" borderId="0" xfId="23" applyNumberFormat="1" applyFont="1" applyFill="1" applyAlignment="1">
      <alignment vertical="center"/>
      <protection/>
    </xf>
    <xf numFmtId="171" fontId="4" fillId="0" borderId="0" xfId="23" applyNumberFormat="1" applyFont="1" applyFill="1">
      <alignment/>
      <protection/>
    </xf>
    <xf numFmtId="171" fontId="4" fillId="2" borderId="0" xfId="23" applyNumberFormat="1" applyFont="1" applyFill="1" applyBorder="1">
      <alignment/>
      <protection/>
    </xf>
    <xf numFmtId="171" fontId="5" fillId="0" borderId="0" xfId="23" applyNumberFormat="1" applyFont="1" applyFill="1" applyAlignment="1">
      <alignment vertical="center"/>
      <protection/>
    </xf>
    <xf numFmtId="171" fontId="5" fillId="0" borderId="0" xfId="23" applyNumberFormat="1" applyFont="1" applyFill="1" applyAlignment="1">
      <alignment horizontal="right" vertical="center"/>
      <protection/>
    </xf>
    <xf numFmtId="0" fontId="12" fillId="2" borderId="0" xfId="38" applyNumberFormat="1" applyFont="1" applyFill="1" applyAlignment="1">
      <alignment vertical="center"/>
      <protection/>
    </xf>
    <xf numFmtId="0" fontId="5" fillId="2" borderId="2" xfId="31" applyFont="1" applyFill="1" applyBorder="1" applyAlignment="1">
      <alignment horizontal="right" vertical="center" wrapText="1"/>
      <protection/>
    </xf>
    <xf numFmtId="0" fontId="12" fillId="2" borderId="0" xfId="0" applyFont="1" applyFill="1" applyAlignment="1">
      <alignment vertical="center"/>
    </xf>
    <xf numFmtId="0" fontId="12" fillId="0" borderId="0" xfId="31" applyFont="1" applyFill="1" applyAlignment="1">
      <alignment horizontal="left" vertical="center"/>
      <protection/>
    </xf>
    <xf numFmtId="171" fontId="12" fillId="0" borderId="0" xfId="31" applyNumberFormat="1" applyFont="1" applyFill="1" applyAlignment="1">
      <alignment vertical="center"/>
      <protection/>
    </xf>
    <xf numFmtId="0" fontId="5" fillId="0" borderId="0" xfId="31" applyFont="1" applyFill="1" applyAlignment="1">
      <alignment horizontal="left" vertical="center"/>
      <protection/>
    </xf>
    <xf numFmtId="3" fontId="12" fillId="0" borderId="0" xfId="18" applyNumberFormat="1" applyFont="1" applyFill="1" applyAlignment="1">
      <alignment horizontal="right" vertical="center"/>
    </xf>
    <xf numFmtId="0" fontId="12" fillId="0" borderId="2" xfId="31" applyFont="1" applyFill="1" applyBorder="1" applyAlignment="1">
      <alignment horizontal="left" vertical="center"/>
      <protection/>
    </xf>
    <xf numFmtId="171" fontId="12" fillId="0" borderId="2" xfId="31" applyNumberFormat="1" applyFont="1" applyFill="1" applyBorder="1" applyAlignment="1">
      <alignment vertical="center"/>
      <protection/>
    </xf>
    <xf numFmtId="0" fontId="5" fillId="2" borderId="0" xfId="27" applyNumberFormat="1" applyFont="1" applyFill="1" applyAlignment="1">
      <alignment vertical="center"/>
      <protection/>
    </xf>
    <xf numFmtId="0" fontId="5" fillId="2" borderId="0" xfId="41" applyFont="1" applyFill="1" applyAlignment="1">
      <alignment vertical="center"/>
      <protection/>
    </xf>
    <xf numFmtId="0" fontId="5" fillId="2" borderId="0" xfId="41" applyFont="1" applyFill="1" applyBorder="1" applyAlignment="1">
      <alignment vertical="center"/>
      <protection/>
    </xf>
    <xf numFmtId="171" fontId="5" fillId="2" borderId="0" xfId="20" applyNumberFormat="1" applyFont="1" applyFill="1" applyBorder="1" applyAlignment="1">
      <alignment vertical="center"/>
    </xf>
    <xf numFmtId="0" fontId="5" fillId="2" borderId="0" xfId="41" applyNumberFormat="1" applyFont="1" applyFill="1" applyAlignment="1" quotePrefix="1">
      <alignment vertical="center"/>
      <protection/>
    </xf>
    <xf numFmtId="171" fontId="5" fillId="2" borderId="0" xfId="41" applyNumberFormat="1" applyFont="1" applyFill="1" applyAlignment="1">
      <alignment vertical="center"/>
      <protection/>
    </xf>
    <xf numFmtId="0" fontId="5" fillId="2" borderId="0" xfId="41" applyNumberFormat="1" applyFont="1" applyFill="1" applyBorder="1" applyAlignment="1">
      <alignment vertical="center"/>
      <protection/>
    </xf>
    <xf numFmtId="0" fontId="6" fillId="2" borderId="0" xfId="32" applyNumberFormat="1" applyFont="1" applyFill="1" applyAlignment="1">
      <alignment vertical="center"/>
      <protection/>
    </xf>
    <xf numFmtId="171" fontId="5" fillId="2" borderId="0" xfId="39" applyNumberFormat="1" applyFont="1" applyFill="1" applyAlignment="1">
      <alignment/>
      <protection/>
    </xf>
    <xf numFmtId="171" fontId="6" fillId="2" borderId="0" xfId="39" applyNumberFormat="1" applyFont="1" applyFill="1" applyAlignment="1">
      <alignment/>
      <protection/>
    </xf>
    <xf numFmtId="0" fontId="5" fillId="2" borderId="0" xfId="20" applyNumberFormat="1" applyFont="1" applyFill="1" applyAlignment="1">
      <alignment horizontal="right"/>
    </xf>
    <xf numFmtId="0" fontId="5" fillId="2" borderId="0" xfId="34" applyNumberFormat="1" applyFont="1" applyFill="1" applyAlignment="1">
      <alignment horizontal="justify" wrapText="1"/>
      <protection/>
    </xf>
    <xf numFmtId="0" fontId="5" fillId="2" borderId="0" xfId="29" applyNumberFormat="1" applyFont="1" applyFill="1" applyBorder="1" applyAlignment="1">
      <alignment horizontal="left" vertical="center"/>
      <protection/>
    </xf>
    <xf numFmtId="0" fontId="5" fillId="2" borderId="0" xfId="29" applyFont="1" applyFill="1" applyBorder="1" applyAlignment="1">
      <alignment horizontal="right" vertical="center"/>
      <protection/>
    </xf>
    <xf numFmtId="0" fontId="5" fillId="2" borderId="0" xfId="29" applyFont="1" applyFill="1" applyBorder="1" applyAlignment="1">
      <alignment horizontal="right" vertical="center" wrapText="1"/>
      <protection/>
    </xf>
    <xf numFmtId="0" fontId="7" fillId="2" borderId="0" xfId="29" applyNumberFormat="1" applyFont="1" applyFill="1" applyBorder="1" applyAlignment="1">
      <alignment vertical="center" wrapText="1"/>
      <protection/>
    </xf>
    <xf numFmtId="0" fontId="5" fillId="2" borderId="0" xfId="29" applyNumberFormat="1" applyFont="1" applyFill="1" applyAlignment="1">
      <alignment vertical="center"/>
      <protection/>
    </xf>
    <xf numFmtId="0" fontId="5" fillId="2" borderId="0" xfId="29" applyFont="1" applyFill="1" applyAlignment="1">
      <alignment vertical="center"/>
      <protection/>
    </xf>
    <xf numFmtId="0" fontId="5" fillId="2" borderId="0" xfId="34" applyNumberFormat="1" applyFont="1" applyFill="1" applyAlignment="1">
      <alignment horizontal="left" vertical="center" wrapText="1"/>
      <protection/>
    </xf>
    <xf numFmtId="0" fontId="6" fillId="2" borderId="0" xfId="29" applyNumberFormat="1" applyFont="1" applyFill="1" applyAlignment="1">
      <alignment horizontal="left" vertical="center"/>
      <protection/>
    </xf>
    <xf numFmtId="0" fontId="8" fillId="2" borderId="0" xfId="29" applyFont="1" applyFill="1" applyAlignment="1">
      <alignment vertical="center"/>
      <protection/>
    </xf>
    <xf numFmtId="0" fontId="5" fillId="2" borderId="0" xfId="29" applyNumberFormat="1" applyFont="1" applyFill="1" applyAlignment="1">
      <alignment horizontal="left" vertical="center"/>
      <protection/>
    </xf>
    <xf numFmtId="0" fontId="5" fillId="2" borderId="0" xfId="29" applyNumberFormat="1" applyFont="1" applyFill="1" applyAlignment="1">
      <alignment horizontal="right" vertical="center"/>
      <protection/>
    </xf>
    <xf numFmtId="171" fontId="6" fillId="2" borderId="0" xfId="18" applyNumberFormat="1" applyFont="1" applyFill="1" applyAlignment="1">
      <alignment vertical="center"/>
    </xf>
    <xf numFmtId="0" fontId="4" fillId="2" borderId="0" xfId="29" applyNumberFormat="1" applyFont="1" applyFill="1" applyAlignment="1">
      <alignment vertical="center"/>
      <protection/>
    </xf>
    <xf numFmtId="0" fontId="8" fillId="2" borderId="2" xfId="29" applyNumberFormat="1" applyFont="1" applyFill="1" applyBorder="1" applyAlignment="1">
      <alignment vertical="center"/>
      <protection/>
    </xf>
    <xf numFmtId="0" fontId="5" fillId="2" borderId="1" xfId="29" applyNumberFormat="1" applyFont="1" applyFill="1" applyBorder="1" applyAlignment="1">
      <alignment vertical="center"/>
      <protection/>
    </xf>
    <xf numFmtId="0" fontId="5" fillId="2" borderId="1" xfId="29" applyFont="1" applyFill="1" applyBorder="1" applyAlignment="1">
      <alignment horizontal="right" vertical="center"/>
      <protection/>
    </xf>
    <xf numFmtId="0" fontId="5" fillId="2" borderId="1" xfId="29" applyFont="1" applyFill="1" applyBorder="1" applyAlignment="1">
      <alignment horizontal="right" vertical="center" wrapText="1"/>
      <protection/>
    </xf>
    <xf numFmtId="0" fontId="5" fillId="2" borderId="0" xfId="30" applyNumberFormat="1" applyFont="1" applyFill="1" applyAlignment="1">
      <alignment vertical="center"/>
      <protection/>
    </xf>
    <xf numFmtId="0" fontId="12" fillId="2" borderId="0" xfId="30" applyNumberFormat="1" applyFont="1" applyFill="1" applyAlignment="1">
      <alignment vertical="center"/>
      <protection/>
    </xf>
    <xf numFmtId="0" fontId="33" fillId="0" borderId="0" xfId="31" applyFont="1" applyFill="1" applyAlignment="1">
      <alignment vertical="center"/>
      <protection/>
    </xf>
    <xf numFmtId="0" fontId="6" fillId="0" borderId="0" xfId="31" applyFont="1" applyFill="1" applyBorder="1" applyAlignment="1">
      <alignment vertical="center"/>
      <protection/>
    </xf>
    <xf numFmtId="0" fontId="5" fillId="2" borderId="0" xfId="28" applyFont="1" applyFill="1" applyAlignment="1">
      <alignment horizontal="left" vertical="center"/>
      <protection/>
    </xf>
    <xf numFmtId="0" fontId="6" fillId="2" borderId="0" xfId="28" applyFont="1" applyFill="1" applyAlignment="1">
      <alignment horizontal="left" vertical="center"/>
      <protection/>
    </xf>
    <xf numFmtId="0" fontId="7" fillId="2" borderId="0" xfId="28" applyFont="1" applyFill="1" applyAlignment="1">
      <alignment vertical="center"/>
      <protection/>
    </xf>
    <xf numFmtId="171" fontId="6" fillId="0" borderId="0" xfId="23" applyNumberFormat="1" applyFont="1" applyFill="1" applyAlignment="1">
      <alignment vertical="center"/>
      <protection/>
    </xf>
    <xf numFmtId="0" fontId="4" fillId="2" borderId="0" xfId="38" applyNumberFormat="1" applyFont="1" applyFill="1" applyAlignment="1">
      <alignment/>
      <protection/>
    </xf>
    <xf numFmtId="0" fontId="4" fillId="2" borderId="0" xfId="38" applyFont="1" applyFill="1" applyAlignment="1">
      <alignment/>
      <protection/>
    </xf>
    <xf numFmtId="0" fontId="5" fillId="2" borderId="0" xfId="38" applyFont="1" applyFill="1" applyAlignment="1">
      <alignment horizontal="center" vertical="center"/>
      <protection/>
    </xf>
    <xf numFmtId="0" fontId="7" fillId="2" borderId="0" xfId="38" applyFont="1" applyFill="1" applyAlignment="1">
      <alignment vertical="center"/>
      <protection/>
    </xf>
    <xf numFmtId="179" fontId="6" fillId="2" borderId="0" xfId="38" applyNumberFormat="1" applyFont="1" applyFill="1" applyAlignment="1">
      <alignment horizontal="right" vertical="center"/>
      <protection/>
    </xf>
    <xf numFmtId="185" fontId="31" fillId="2" borderId="0" xfId="18" applyNumberFormat="1" applyFont="1" applyFill="1" applyAlignment="1">
      <alignment vertical="center"/>
    </xf>
    <xf numFmtId="0" fontId="12" fillId="2" borderId="0" xfId="38" applyNumberFormat="1" applyFont="1" applyFill="1" applyAlignment="1">
      <alignment horizontal="left" vertical="center"/>
      <protection/>
    </xf>
    <xf numFmtId="3" fontId="12" fillId="2" borderId="0" xfId="18" applyNumberFormat="1" applyFont="1" applyFill="1" applyAlignment="1">
      <alignment vertical="center"/>
    </xf>
    <xf numFmtId="179" fontId="12" fillId="2" borderId="0" xfId="38" applyNumberFormat="1" applyFont="1" applyFill="1" applyAlignment="1">
      <alignment horizontal="right" vertical="center"/>
      <protection/>
    </xf>
    <xf numFmtId="185" fontId="12" fillId="2" borderId="0" xfId="18" applyNumberFormat="1" applyFont="1" applyFill="1" applyAlignment="1">
      <alignment vertical="center"/>
    </xf>
    <xf numFmtId="0" fontId="12" fillId="2" borderId="0" xfId="38" applyFont="1" applyFill="1" applyAlignment="1">
      <alignment vertical="center"/>
      <protection/>
    </xf>
    <xf numFmtId="186" fontId="7" fillId="2" borderId="0" xfId="18" applyNumberFormat="1" applyFont="1" applyFill="1" applyAlignment="1">
      <alignment vertical="center"/>
    </xf>
    <xf numFmtId="0" fontId="18" fillId="2" borderId="0" xfId="38" applyFont="1" applyFill="1" applyAlignment="1">
      <alignment vertical="center"/>
      <protection/>
    </xf>
    <xf numFmtId="0" fontId="6" fillId="2" borderId="0" xfId="38" applyFont="1" applyFill="1" applyAlignment="1">
      <alignment vertical="center"/>
      <protection/>
    </xf>
    <xf numFmtId="186" fontId="30" fillId="2" borderId="0" xfId="18" applyNumberFormat="1" applyFont="1" applyFill="1" applyAlignment="1">
      <alignment vertical="center"/>
    </xf>
    <xf numFmtId="0" fontId="8" fillId="2" borderId="0" xfId="38" applyFont="1" applyFill="1" applyAlignment="1">
      <alignment vertical="center"/>
      <protection/>
    </xf>
    <xf numFmtId="0" fontId="5" fillId="2" borderId="0" xfId="38" applyFont="1" applyFill="1" applyAlignment="1">
      <alignment vertical="center"/>
      <protection/>
    </xf>
    <xf numFmtId="0" fontId="4" fillId="2" borderId="0" xfId="38" applyFont="1" applyFill="1" applyAlignment="1">
      <alignment vertical="center"/>
      <protection/>
    </xf>
    <xf numFmtId="3" fontId="6" fillId="2" borderId="0" xfId="38" applyNumberFormat="1" applyFont="1" applyFill="1" applyAlignment="1">
      <alignment vertical="center"/>
      <protection/>
    </xf>
    <xf numFmtId="0" fontId="5" fillId="2" borderId="0" xfId="38" applyNumberFormat="1" applyFont="1" applyFill="1" applyBorder="1" applyAlignment="1">
      <alignment vertical="center"/>
      <protection/>
    </xf>
    <xf numFmtId="3" fontId="5" fillId="2" borderId="0" xfId="38" applyNumberFormat="1" applyFont="1" applyFill="1" applyBorder="1" applyAlignment="1">
      <alignment horizontal="right" vertical="center"/>
      <protection/>
    </xf>
    <xf numFmtId="0" fontId="5" fillId="2" borderId="0" xfId="38" applyFont="1" applyFill="1" applyBorder="1" applyAlignment="1">
      <alignment horizontal="right" vertical="center"/>
      <protection/>
    </xf>
    <xf numFmtId="179" fontId="5" fillId="2" borderId="0" xfId="38" applyNumberFormat="1" applyFont="1" applyFill="1" applyBorder="1" applyAlignment="1">
      <alignment horizontal="right" vertical="center"/>
      <protection/>
    </xf>
    <xf numFmtId="186" fontId="12" fillId="2" borderId="0" xfId="18" applyNumberFormat="1" applyFont="1" applyFill="1" applyAlignment="1">
      <alignment vertical="center"/>
    </xf>
    <xf numFmtId="185" fontId="12" fillId="2" borderId="0" xfId="38" applyNumberFormat="1" applyFont="1" applyFill="1" applyAlignment="1">
      <alignment vertical="center"/>
      <protection/>
    </xf>
    <xf numFmtId="3" fontId="12" fillId="2" borderId="0" xfId="38" applyNumberFormat="1" applyFont="1" applyFill="1" applyAlignment="1">
      <alignment horizontal="right" vertical="center"/>
      <protection/>
    </xf>
    <xf numFmtId="0" fontId="12" fillId="2" borderId="0" xfId="38" applyFont="1" applyFill="1" applyAlignment="1">
      <alignment horizontal="right" vertical="center"/>
      <protection/>
    </xf>
    <xf numFmtId="185" fontId="18" fillId="2" borderId="0" xfId="38" applyNumberFormat="1" applyFont="1" applyFill="1" applyAlignment="1">
      <alignment vertical="center"/>
      <protection/>
    </xf>
    <xf numFmtId="185" fontId="5" fillId="2" borderId="0" xfId="38" applyNumberFormat="1" applyFont="1" applyFill="1" applyAlignment="1">
      <alignment vertical="center"/>
      <protection/>
    </xf>
    <xf numFmtId="3" fontId="6" fillId="2" borderId="0" xfId="38" applyNumberFormat="1" applyFont="1" applyFill="1" applyAlignment="1">
      <alignment horizontal="right" vertical="center"/>
      <protection/>
    </xf>
    <xf numFmtId="0" fontId="5" fillId="2" borderId="2" xfId="38" applyNumberFormat="1" applyFont="1" applyFill="1" applyBorder="1" applyAlignment="1">
      <alignment vertical="center"/>
      <protection/>
    </xf>
    <xf numFmtId="3" fontId="5" fillId="2" borderId="2" xfId="38" applyNumberFormat="1" applyFont="1" applyFill="1" applyBorder="1" applyAlignment="1">
      <alignment horizontal="right" vertical="center"/>
      <protection/>
    </xf>
    <xf numFmtId="0" fontId="12" fillId="2" borderId="0" xfId="38" applyNumberFormat="1" applyFont="1" applyFill="1" applyAlignment="1">
      <alignment horizontal="left" vertical="center" indent="4"/>
      <protection/>
    </xf>
    <xf numFmtId="0" fontId="5" fillId="2" borderId="0" xfId="40" applyNumberFormat="1" applyFont="1" applyFill="1" applyBorder="1" applyAlignment="1">
      <alignment horizontal="left" vertical="center"/>
      <protection/>
    </xf>
    <xf numFmtId="0" fontId="10" fillId="2" borderId="0" xfId="40" applyFont="1" applyFill="1" applyBorder="1">
      <alignment/>
      <protection/>
    </xf>
    <xf numFmtId="0" fontId="5" fillId="2" borderId="2" xfId="40" applyFont="1" applyFill="1" applyBorder="1">
      <alignment/>
      <protection/>
    </xf>
    <xf numFmtId="0" fontId="4" fillId="2" borderId="0" xfId="40" applyFont="1" applyFill="1">
      <alignment/>
      <protection/>
    </xf>
    <xf numFmtId="0" fontId="5" fillId="2" borderId="0" xfId="40" applyFont="1" applyFill="1" applyBorder="1" applyAlignment="1">
      <alignment horizontal="right" vertical="center"/>
      <protection/>
    </xf>
    <xf numFmtId="0" fontId="6" fillId="2" borderId="0" xfId="40" applyFont="1" applyFill="1" applyBorder="1">
      <alignment/>
      <protection/>
    </xf>
    <xf numFmtId="0" fontId="6" fillId="2" borderId="2" xfId="40" applyFont="1" applyFill="1" applyBorder="1">
      <alignment/>
      <protection/>
    </xf>
    <xf numFmtId="186" fontId="6" fillId="2" borderId="2" xfId="40" applyNumberFormat="1" applyFont="1" applyFill="1" applyBorder="1">
      <alignment/>
      <protection/>
    </xf>
    <xf numFmtId="0" fontId="12" fillId="2" borderId="0" xfId="40" applyFont="1" applyFill="1" applyBorder="1">
      <alignment/>
      <protection/>
    </xf>
    <xf numFmtId="0" fontId="9" fillId="2" borderId="0" xfId="40" applyNumberFormat="1" applyFont="1" applyFill="1">
      <alignment/>
      <protection/>
    </xf>
    <xf numFmtId="0" fontId="5" fillId="2" borderId="0" xfId="40" applyFont="1" applyFill="1" applyBorder="1" applyAlignment="1">
      <alignment horizontal="right"/>
      <protection/>
    </xf>
    <xf numFmtId="0" fontId="4" fillId="2" borderId="2" xfId="40" applyFont="1" applyFill="1" applyBorder="1">
      <alignment/>
      <protection/>
    </xf>
    <xf numFmtId="186" fontId="6" fillId="2" borderId="2" xfId="0" applyNumberFormat="1" applyFont="1" applyFill="1" applyBorder="1" applyAlignment="1">
      <alignment/>
    </xf>
    <xf numFmtId="0" fontId="12" fillId="2" borderId="0" xfId="40" applyNumberFormat="1" applyFont="1" applyFill="1" applyAlignment="1">
      <alignment vertical="top"/>
      <protection/>
    </xf>
    <xf numFmtId="0" fontId="4" fillId="2" borderId="0" xfId="40" applyNumberFormat="1" applyFont="1" applyFill="1">
      <alignment/>
      <protection/>
    </xf>
    <xf numFmtId="0" fontId="5" fillId="2" borderId="0" xfId="40" applyNumberFormat="1" applyFont="1" applyFill="1" applyBorder="1" applyAlignment="1">
      <alignment horizontal="left"/>
      <protection/>
    </xf>
    <xf numFmtId="0" fontId="4" fillId="2" borderId="0" xfId="40" applyFont="1" applyFill="1" applyAlignment="1">
      <alignment/>
      <protection/>
    </xf>
    <xf numFmtId="0" fontId="5" fillId="2" borderId="0" xfId="40" applyFont="1" applyFill="1" applyBorder="1" applyAlignment="1">
      <alignment/>
      <protection/>
    </xf>
    <xf numFmtId="3" fontId="5" fillId="2" borderId="0" xfId="20" applyNumberFormat="1" applyFont="1" applyFill="1" applyBorder="1" applyAlignment="1">
      <alignment/>
    </xf>
    <xf numFmtId="0" fontId="6" fillId="2" borderId="0" xfId="40" applyFont="1" applyFill="1" applyBorder="1" applyAlignment="1">
      <alignment/>
      <protection/>
    </xf>
    <xf numFmtId="3" fontId="6" fillId="2" borderId="0" xfId="18" applyNumberFormat="1" applyFont="1" applyFill="1" applyBorder="1" applyAlignment="1">
      <alignment/>
    </xf>
    <xf numFmtId="0" fontId="5" fillId="2" borderId="2" xfId="40" applyFont="1" applyFill="1" applyBorder="1" applyAlignment="1">
      <alignment/>
      <protection/>
    </xf>
    <xf numFmtId="0" fontId="6" fillId="2" borderId="0" xfId="0" applyFont="1" applyFill="1" applyAlignment="1">
      <alignment/>
    </xf>
    <xf numFmtId="0" fontId="6" fillId="2" borderId="0" xfId="0" applyNumberFormat="1" applyFont="1" applyFill="1" applyAlignment="1">
      <alignment/>
    </xf>
    <xf numFmtId="0" fontId="5" fillId="2" borderId="0" xfId="37" applyFont="1" applyFill="1" applyBorder="1" applyAlignment="1">
      <alignment horizontal="left"/>
      <protection/>
    </xf>
    <xf numFmtId="41" fontId="5" fillId="2" borderId="0" xfId="20" applyFont="1" applyFill="1" applyBorder="1" applyAlignment="1">
      <alignment/>
    </xf>
    <xf numFmtId="41" fontId="5" fillId="2" borderId="0" xfId="37" applyNumberFormat="1" applyFont="1" applyFill="1" applyAlignment="1">
      <alignment/>
      <protection/>
    </xf>
    <xf numFmtId="0" fontId="5" fillId="2" borderId="0" xfId="40" applyNumberFormat="1" applyFont="1" applyFill="1" applyBorder="1" applyAlignment="1">
      <alignment/>
      <protection/>
    </xf>
    <xf numFmtId="0" fontId="6" fillId="2" borderId="0" xfId="40" applyNumberFormat="1" applyFont="1" applyFill="1" applyBorder="1" applyAlignment="1">
      <alignment/>
      <protection/>
    </xf>
    <xf numFmtId="3" fontId="6" fillId="2" borderId="0" xfId="0" applyNumberFormat="1" applyFont="1" applyFill="1" applyAlignment="1">
      <alignment/>
    </xf>
    <xf numFmtId="0" fontId="8" fillId="2" borderId="0" xfId="40" applyFont="1" applyFill="1" applyAlignment="1">
      <alignment/>
      <protection/>
    </xf>
    <xf numFmtId="0" fontId="6" fillId="2" borderId="0" xfId="32" applyNumberFormat="1" applyFont="1" applyFill="1" applyBorder="1" applyAlignment="1">
      <alignment vertical="center"/>
      <protection/>
    </xf>
    <xf numFmtId="0" fontId="6" fillId="2" borderId="0" xfId="32" applyNumberFormat="1" applyFont="1" applyFill="1" applyAlignment="1">
      <alignment/>
      <protection/>
    </xf>
    <xf numFmtId="0" fontId="4" fillId="2" borderId="0" xfId="34" applyNumberFormat="1" applyFont="1" applyFill="1" applyAlignment="1">
      <alignment/>
      <protection/>
    </xf>
    <xf numFmtId="172" fontId="4" fillId="2" borderId="0" xfId="20" applyNumberFormat="1" applyFont="1" applyFill="1" applyAlignment="1">
      <alignment/>
    </xf>
    <xf numFmtId="0" fontId="4" fillId="2" borderId="0" xfId="34" applyFont="1" applyFill="1" applyAlignment="1">
      <alignment/>
      <protection/>
    </xf>
    <xf numFmtId="0" fontId="5" fillId="2" borderId="0" xfId="34" applyFont="1" applyFill="1" applyAlignment="1">
      <alignment/>
      <protection/>
    </xf>
    <xf numFmtId="3" fontId="6" fillId="2" borderId="0" xfId="34" applyNumberFormat="1" applyFont="1" applyFill="1" applyAlignment="1">
      <alignment/>
      <protection/>
    </xf>
    <xf numFmtId="0" fontId="6" fillId="2" borderId="0" xfId="34" applyFont="1" applyFill="1" applyAlignment="1">
      <alignment/>
      <protection/>
    </xf>
    <xf numFmtId="171" fontId="6" fillId="2" borderId="0" xfId="34" applyNumberFormat="1" applyFont="1" applyFill="1" applyAlignment="1">
      <alignment/>
      <protection/>
    </xf>
    <xf numFmtId="3" fontId="5" fillId="0" borderId="0" xfId="0" applyNumberFormat="1" applyFont="1" applyAlignment="1">
      <alignment/>
    </xf>
    <xf numFmtId="41" fontId="6" fillId="2" borderId="0" xfId="34" applyNumberFormat="1" applyFont="1" applyFill="1" applyAlignment="1">
      <alignment/>
      <protection/>
    </xf>
    <xf numFmtId="0" fontId="5" fillId="0" borderId="0" xfId="0" applyFont="1" applyAlignment="1">
      <alignment/>
    </xf>
    <xf numFmtId="41" fontId="6" fillId="2" borderId="0" xfId="2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1" fontId="21" fillId="2" borderId="0" xfId="34" applyNumberFormat="1" applyFont="1" applyFill="1" applyAlignment="1">
      <alignment/>
      <protection/>
    </xf>
    <xf numFmtId="0" fontId="21" fillId="2" borderId="0" xfId="34" applyFont="1" applyFill="1" applyAlignment="1">
      <alignment/>
      <protection/>
    </xf>
    <xf numFmtId="171" fontId="21" fillId="2" borderId="0" xfId="34" applyNumberFormat="1" applyFont="1" applyFill="1" applyAlignment="1">
      <alignment/>
      <protection/>
    </xf>
    <xf numFmtId="0" fontId="5" fillId="2" borderId="0" xfId="34" applyNumberFormat="1" applyFont="1" applyFill="1" applyBorder="1" applyAlignment="1">
      <alignment horizontal="left"/>
      <protection/>
    </xf>
    <xf numFmtId="41" fontId="5" fillId="2" borderId="0" xfId="34" applyNumberFormat="1" applyFont="1" applyFill="1" applyAlignment="1">
      <alignment/>
      <protection/>
    </xf>
    <xf numFmtId="171" fontId="5" fillId="2" borderId="0" xfId="20" applyNumberFormat="1" applyFont="1" applyFill="1" applyAlignment="1">
      <alignment/>
    </xf>
    <xf numFmtId="171" fontId="5" fillId="2" borderId="0" xfId="34" applyNumberFormat="1" applyFont="1" applyFill="1" applyAlignment="1">
      <alignment/>
      <protection/>
    </xf>
    <xf numFmtId="171" fontId="6" fillId="2" borderId="0" xfId="20" applyNumberFormat="1" applyFont="1" applyFill="1" applyAlignment="1">
      <alignment/>
    </xf>
    <xf numFmtId="171" fontId="4" fillId="2" borderId="0" xfId="34" applyNumberFormat="1" applyFont="1" applyFill="1" applyAlignment="1">
      <alignment/>
      <protection/>
    </xf>
    <xf numFmtId="172" fontId="6" fillId="2" borderId="0" xfId="20" applyNumberFormat="1" applyFont="1" applyFill="1" applyAlignment="1">
      <alignment/>
    </xf>
    <xf numFmtId="172" fontId="5" fillId="2" borderId="0" xfId="20" applyNumberFormat="1" applyFont="1" applyFill="1" applyAlignment="1">
      <alignment/>
    </xf>
    <xf numFmtId="186" fontId="6" fillId="0" borderId="0" xfId="18" applyNumberFormat="1" applyFont="1" applyAlignment="1">
      <alignment/>
    </xf>
    <xf numFmtId="0" fontId="5" fillId="2" borderId="0" xfId="37" applyFont="1" applyFill="1" applyAlignment="1">
      <alignment vertical="center"/>
      <protection/>
    </xf>
    <xf numFmtId="185" fontId="5" fillId="0" borderId="0" xfId="18" applyNumberFormat="1" applyFont="1" applyFill="1" applyAlignment="1">
      <alignment/>
    </xf>
    <xf numFmtId="185" fontId="5" fillId="0" borderId="0" xfId="18" applyNumberFormat="1" applyFont="1" applyFill="1" applyAlignment="1">
      <alignment horizontal="right"/>
    </xf>
    <xf numFmtId="3" fontId="5" fillId="0" borderId="0" xfId="20" applyNumberFormat="1" applyFont="1" applyFill="1" applyAlignment="1">
      <alignment horizontal="right"/>
    </xf>
    <xf numFmtId="185" fontId="6" fillId="0" borderId="0" xfId="26" applyNumberFormat="1" applyFont="1" applyFill="1">
      <alignment/>
      <protection/>
    </xf>
    <xf numFmtId="3" fontId="6" fillId="0" borderId="0" xfId="20" applyNumberFormat="1" applyFont="1" applyFill="1" applyAlignment="1">
      <alignment/>
    </xf>
    <xf numFmtId="170" fontId="5" fillId="2" borderId="0" xfId="30" applyNumberFormat="1" applyFont="1" applyFill="1" applyBorder="1" applyAlignment="1">
      <alignment horizontal="right" vertical="center"/>
      <protection/>
    </xf>
    <xf numFmtId="0" fontId="5" fillId="2" borderId="0" xfId="30" applyFont="1" applyFill="1">
      <alignment/>
      <protection/>
    </xf>
    <xf numFmtId="0" fontId="6" fillId="2" borderId="0" xfId="30" applyFont="1" applyFill="1">
      <alignment/>
      <protection/>
    </xf>
    <xf numFmtId="0" fontId="5" fillId="2" borderId="0" xfId="30" applyFont="1" applyFill="1" applyBorder="1" applyAlignment="1">
      <alignment vertical="center"/>
      <protection/>
    </xf>
    <xf numFmtId="171" fontId="5" fillId="2" borderId="0" xfId="30" applyNumberFormat="1" applyFont="1" applyFill="1" applyAlignment="1">
      <alignment vertical="center"/>
      <protection/>
    </xf>
    <xf numFmtId="0" fontId="6" fillId="2" borderId="0" xfId="30" applyFont="1" applyFill="1" applyBorder="1" applyAlignment="1">
      <alignment vertical="center"/>
      <protection/>
    </xf>
    <xf numFmtId="0" fontId="5" fillId="2" borderId="2" xfId="30" applyFont="1" applyFill="1" applyBorder="1" applyAlignment="1">
      <alignment vertical="center"/>
      <protection/>
    </xf>
    <xf numFmtId="0" fontId="5" fillId="2" borderId="0" xfId="30" applyFont="1" applyFill="1" applyAlignment="1">
      <alignment vertical="center"/>
      <protection/>
    </xf>
    <xf numFmtId="171" fontId="6" fillId="2" borderId="0" xfId="30" applyNumberFormat="1" applyFont="1" applyFill="1" applyAlignment="1">
      <alignment vertical="center"/>
      <protection/>
    </xf>
    <xf numFmtId="171" fontId="5" fillId="2" borderId="0" xfId="30" applyNumberFormat="1" applyFont="1" applyFill="1" applyAlignment="1">
      <alignment horizontal="right" vertical="center"/>
      <protection/>
    </xf>
    <xf numFmtId="0" fontId="5" fillId="2" borderId="0" xfId="30" applyFont="1" applyFill="1" applyBorder="1">
      <alignment/>
      <protection/>
    </xf>
    <xf numFmtId="0" fontId="6" fillId="2" borderId="0" xfId="30" applyFont="1" applyFill="1" applyBorder="1">
      <alignment/>
      <protection/>
    </xf>
    <xf numFmtId="3" fontId="15" fillId="0" borderId="0" xfId="20" applyNumberFormat="1" applyFont="1" applyFill="1" applyBorder="1" applyAlignment="1">
      <alignment/>
    </xf>
    <xf numFmtId="3" fontId="31" fillId="0" borderId="0" xfId="20" applyNumberFormat="1" applyFont="1" applyFill="1" applyBorder="1" applyAlignment="1">
      <alignment horizontal="right"/>
    </xf>
    <xf numFmtId="3" fontId="5" fillId="0" borderId="0" xfId="2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vertical="center"/>
    </xf>
    <xf numFmtId="3" fontId="13" fillId="0" borderId="0" xfId="18" applyNumberFormat="1" applyFont="1" applyFill="1" applyAlignment="1">
      <alignment/>
    </xf>
    <xf numFmtId="3" fontId="16" fillId="0" borderId="0" xfId="18" applyNumberFormat="1" applyFont="1" applyFill="1" applyAlignment="1">
      <alignment/>
    </xf>
    <xf numFmtId="3" fontId="5" fillId="0" borderId="2" xfId="20" applyNumberFormat="1" applyFont="1" applyFill="1" applyBorder="1" applyAlignment="1">
      <alignment/>
    </xf>
    <xf numFmtId="3" fontId="33" fillId="2" borderId="0" xfId="20" applyNumberFormat="1" applyFont="1" applyFill="1" applyAlignment="1">
      <alignment horizontal="right"/>
    </xf>
    <xf numFmtId="0" fontId="31" fillId="0" borderId="0" xfId="0" applyFont="1" applyAlignment="1">
      <alignment horizontal="right"/>
    </xf>
    <xf numFmtId="0" fontId="31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185" fontId="21" fillId="2" borderId="0" xfId="18" applyNumberFormat="1" applyFont="1" applyFill="1" applyAlignment="1">
      <alignment vertical="center"/>
    </xf>
    <xf numFmtId="185" fontId="6" fillId="2" borderId="0" xfId="38" applyNumberFormat="1" applyFont="1" applyFill="1" applyAlignment="1">
      <alignment vertical="center"/>
      <protection/>
    </xf>
    <xf numFmtId="0" fontId="34" fillId="2" borderId="0" xfId="38" applyFont="1" applyFill="1" applyAlignment="1">
      <alignment vertical="center"/>
      <protection/>
    </xf>
    <xf numFmtId="186" fontId="12" fillId="2" borderId="0" xfId="38" applyNumberFormat="1" applyFont="1" applyFill="1" applyAlignment="1">
      <alignment vertical="center"/>
      <protection/>
    </xf>
    <xf numFmtId="186" fontId="6" fillId="2" borderId="0" xfId="18" applyNumberFormat="1" applyFont="1" applyFill="1" applyAlignment="1">
      <alignment/>
    </xf>
    <xf numFmtId="185" fontId="6" fillId="2" borderId="0" xfId="18" applyNumberFormat="1" applyFont="1" applyFill="1" applyAlignment="1">
      <alignment/>
    </xf>
    <xf numFmtId="185" fontId="5" fillId="2" borderId="0" xfId="28" applyNumberFormat="1" applyFont="1" applyFill="1">
      <alignment/>
      <protection/>
    </xf>
    <xf numFmtId="185" fontId="6" fillId="2" borderId="0" xfId="28" applyNumberFormat="1" applyFont="1" applyFill="1">
      <alignment/>
      <protection/>
    </xf>
    <xf numFmtId="185" fontId="4" fillId="2" borderId="0" xfId="28" applyNumberFormat="1" applyFont="1" applyFill="1">
      <alignment/>
      <protection/>
    </xf>
    <xf numFmtId="0" fontId="8" fillId="2" borderId="0" xfId="29" applyFont="1" applyFill="1" applyBorder="1" applyAlignment="1">
      <alignment vertical="center"/>
      <protection/>
    </xf>
    <xf numFmtId="171" fontId="8" fillId="2" borderId="0" xfId="29" applyNumberFormat="1" applyFont="1" applyFill="1" applyBorder="1" applyAlignment="1">
      <alignment vertical="center"/>
      <protection/>
    </xf>
    <xf numFmtId="171" fontId="6" fillId="2" borderId="0" xfId="18" applyNumberFormat="1" applyFont="1" applyFill="1" applyBorder="1" applyAlignment="1">
      <alignment vertical="center"/>
    </xf>
    <xf numFmtId="0" fontId="4" fillId="2" borderId="2" xfId="29" applyFont="1" applyFill="1" applyBorder="1" applyAlignment="1">
      <alignment vertical="center"/>
      <protection/>
    </xf>
    <xf numFmtId="185" fontId="6" fillId="2" borderId="0" xfId="29" applyNumberFormat="1" applyFont="1" applyFill="1" applyAlignment="1">
      <alignment vertical="center"/>
      <protection/>
    </xf>
    <xf numFmtId="181" fontId="6" fillId="2" borderId="0" xfId="39" applyNumberFormat="1" applyFont="1" applyFill="1" applyAlignment="1">
      <alignment horizontal="right"/>
      <protection/>
    </xf>
    <xf numFmtId="185" fontId="6" fillId="2" borderId="0" xfId="18" applyNumberFormat="1" applyFont="1" applyFill="1" applyAlignment="1">
      <alignment horizontal="right"/>
    </xf>
    <xf numFmtId="186" fontId="5" fillId="2" borderId="0" xfId="18" applyNumberFormat="1" applyFont="1" applyFill="1" applyAlignment="1">
      <alignment horizontal="right"/>
    </xf>
    <xf numFmtId="43" fontId="5" fillId="2" borderId="0" xfId="18" applyNumberFormat="1" applyFont="1" applyFill="1" applyBorder="1" applyAlignment="1">
      <alignment/>
    </xf>
    <xf numFmtId="3" fontId="6" fillId="2" borderId="0" xfId="39" applyNumberFormat="1" applyFont="1" applyFill="1" applyAlignment="1">
      <alignment horizontal="right"/>
      <protection/>
    </xf>
    <xf numFmtId="1" fontId="5" fillId="2" borderId="0" xfId="39" applyNumberFormat="1" applyFont="1" applyFill="1" applyAlignment="1">
      <alignment horizontal="right"/>
      <protection/>
    </xf>
    <xf numFmtId="1" fontId="6" fillId="2" borderId="0" xfId="39" applyNumberFormat="1" applyFont="1" applyFill="1" applyAlignment="1">
      <alignment horizontal="right"/>
      <protection/>
    </xf>
    <xf numFmtId="0" fontId="22" fillId="2" borderId="0" xfId="39" applyFont="1" applyFill="1" applyBorder="1">
      <alignment/>
      <protection/>
    </xf>
    <xf numFmtId="0" fontId="22" fillId="2" borderId="0" xfId="0" applyFont="1" applyFill="1" applyAlignment="1">
      <alignment horizontal="right"/>
    </xf>
    <xf numFmtId="0" fontId="35" fillId="2" borderId="0" xfId="0" applyFont="1" applyFill="1" applyAlignment="1">
      <alignment horizontal="right"/>
    </xf>
    <xf numFmtId="181" fontId="6" fillId="0" borderId="0" xfId="31" applyNumberFormat="1" applyFont="1" applyFill="1" applyAlignment="1">
      <alignment horizontal="right" vertical="center"/>
      <protection/>
    </xf>
    <xf numFmtId="185" fontId="6" fillId="0" borderId="0" xfId="18" applyNumberFormat="1" applyFont="1" applyFill="1" applyAlignment="1">
      <alignment horizontal="right" vertical="center"/>
    </xf>
    <xf numFmtId="185" fontId="5" fillId="0" borderId="0" xfId="18" applyNumberFormat="1" applyFont="1" applyFill="1" applyAlignment="1">
      <alignment horizontal="right" vertical="center"/>
    </xf>
    <xf numFmtId="183" fontId="12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186" fontId="5" fillId="0" borderId="0" xfId="18" applyNumberFormat="1" applyFont="1" applyAlignment="1">
      <alignment/>
    </xf>
    <xf numFmtId="186" fontId="6" fillId="0" borderId="0" xfId="18" applyNumberFormat="1" applyFont="1" applyAlignment="1">
      <alignment/>
    </xf>
    <xf numFmtId="0" fontId="22" fillId="2" borderId="0" xfId="0" applyFont="1" applyFill="1" applyAlignment="1">
      <alignment vertical="center"/>
    </xf>
    <xf numFmtId="185" fontId="5" fillId="2" borderId="0" xfId="18" applyNumberFormat="1" applyFont="1" applyFill="1" applyBorder="1" applyAlignment="1">
      <alignment/>
    </xf>
    <xf numFmtId="185" fontId="6" fillId="2" borderId="0" xfId="18" applyNumberFormat="1" applyFont="1" applyFill="1" applyBorder="1" applyAlignment="1">
      <alignment/>
    </xf>
    <xf numFmtId="41" fontId="6" fillId="2" borderId="0" xfId="20" applyFont="1" applyFill="1" applyAlignment="1">
      <alignment/>
    </xf>
    <xf numFmtId="41" fontId="6" fillId="2" borderId="0" xfId="0" applyNumberFormat="1" applyFont="1" applyFill="1" applyAlignment="1">
      <alignment/>
    </xf>
    <xf numFmtId="0" fontId="31" fillId="2" borderId="0" xfId="0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20" fillId="2" borderId="0" xfId="0" applyFont="1" applyFill="1" applyAlignment="1">
      <alignment/>
    </xf>
    <xf numFmtId="185" fontId="7" fillId="2" borderId="0" xfId="18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185" fontId="6" fillId="2" borderId="0" xfId="20" applyNumberFormat="1" applyFont="1" applyFill="1" applyAlignment="1">
      <alignment vertical="center"/>
    </xf>
    <xf numFmtId="41" fontId="6" fillId="2" borderId="0" xfId="20" applyNumberFormat="1" applyFont="1" applyFill="1" applyBorder="1" applyAlignment="1">
      <alignment vertical="center"/>
    </xf>
    <xf numFmtId="41" fontId="6" fillId="2" borderId="0" xfId="18" applyNumberFormat="1" applyFont="1" applyFill="1" applyBorder="1" applyAlignment="1">
      <alignment vertical="center"/>
    </xf>
    <xf numFmtId="0" fontId="31" fillId="2" borderId="0" xfId="33" applyFont="1" applyFill="1" applyAlignment="1">
      <alignment horizontal="right"/>
      <protection/>
    </xf>
    <xf numFmtId="43" fontId="5" fillId="2" borderId="0" xfId="18" applyFont="1" applyFill="1" applyBorder="1" applyAlignment="1">
      <alignment vertical="center"/>
    </xf>
    <xf numFmtId="171" fontId="12" fillId="2" borderId="0" xfId="24" applyNumberFormat="1" applyFont="1" applyFill="1" applyAlignment="1">
      <alignment vertical="center"/>
      <protection/>
    </xf>
    <xf numFmtId="185" fontId="6" fillId="2" borderId="0" xfId="18" applyNumberFormat="1" applyFont="1" applyFill="1" applyAlignment="1">
      <alignment/>
    </xf>
    <xf numFmtId="186" fontId="5" fillId="2" borderId="0" xfId="18" applyNumberFormat="1" applyFont="1" applyFill="1" applyBorder="1" applyAlignment="1">
      <alignment/>
    </xf>
    <xf numFmtId="186" fontId="6" fillId="2" borderId="0" xfId="18" applyNumberFormat="1" applyFont="1" applyFill="1" applyBorder="1" applyAlignment="1">
      <alignment/>
    </xf>
    <xf numFmtId="0" fontId="5" fillId="2" borderId="0" xfId="40" applyFont="1" applyFill="1" applyBorder="1" applyAlignment="1">
      <alignment horizontal="right" wrapText="1"/>
      <protection/>
    </xf>
    <xf numFmtId="171" fontId="5" fillId="2" borderId="0" xfId="40" applyNumberFormat="1" applyFont="1" applyFill="1" applyAlignment="1">
      <alignment/>
      <protection/>
    </xf>
    <xf numFmtId="171" fontId="6" fillId="2" borderId="0" xfId="40" applyNumberFormat="1" applyFont="1" applyFill="1" applyAlignment="1">
      <alignment/>
      <protection/>
    </xf>
    <xf numFmtId="0" fontId="6" fillId="2" borderId="2" xfId="33" applyFont="1" applyFill="1" applyBorder="1">
      <alignment/>
      <protection/>
    </xf>
    <xf numFmtId="41" fontId="6" fillId="2" borderId="2" xfId="33" applyNumberFormat="1" applyFont="1" applyFill="1" applyBorder="1">
      <alignment/>
      <protection/>
    </xf>
    <xf numFmtId="173" fontId="6" fillId="2" borderId="2" xfId="0" applyNumberFormat="1" applyFont="1" applyFill="1" applyBorder="1" applyAlignment="1">
      <alignment/>
    </xf>
    <xf numFmtId="41" fontId="6" fillId="2" borderId="2" xfId="20" applyFont="1" applyFill="1" applyBorder="1" applyAlignment="1">
      <alignment/>
    </xf>
    <xf numFmtId="173" fontId="5" fillId="2" borderId="2" xfId="33" applyNumberFormat="1" applyFont="1" applyFill="1" applyBorder="1" applyAlignment="1">
      <alignment vertical="center"/>
      <protection/>
    </xf>
    <xf numFmtId="0" fontId="5" fillId="0" borderId="0" xfId="33" applyFont="1" applyFill="1" applyBorder="1" applyAlignment="1">
      <alignment horizontal="centerContinuous"/>
      <protection/>
    </xf>
    <xf numFmtId="0" fontId="9" fillId="2" borderId="2" xfId="33" applyFont="1" applyFill="1" applyBorder="1" applyAlignment="1">
      <alignment vertical="center"/>
      <protection/>
    </xf>
    <xf numFmtId="0" fontId="37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/>
    </xf>
    <xf numFmtId="0" fontId="10" fillId="2" borderId="0" xfId="33" applyFont="1" applyFill="1" applyBorder="1">
      <alignment/>
      <protection/>
    </xf>
    <xf numFmtId="0" fontId="6" fillId="2" borderId="2" xfId="33" applyFont="1" applyFill="1" applyBorder="1" applyAlignment="1">
      <alignment vertical="center"/>
      <protection/>
    </xf>
    <xf numFmtId="41" fontId="6" fillId="2" borderId="2" xfId="20" applyFont="1" applyFill="1" applyBorder="1" applyAlignment="1">
      <alignment vertical="center"/>
    </xf>
    <xf numFmtId="41" fontId="6" fillId="2" borderId="2" xfId="33" applyNumberFormat="1" applyFont="1" applyFill="1" applyBorder="1" applyAlignment="1">
      <alignment vertical="center"/>
      <protection/>
    </xf>
    <xf numFmtId="173" fontId="6" fillId="2" borderId="2" xfId="33" applyNumberFormat="1" applyFont="1" applyFill="1" applyBorder="1" applyAlignment="1">
      <alignment vertical="center"/>
      <protection/>
    </xf>
    <xf numFmtId="0" fontId="9" fillId="2" borderId="0" xfId="23" applyFont="1" applyFill="1" applyAlignment="1">
      <alignment vertical="top" wrapText="1"/>
      <protection/>
    </xf>
    <xf numFmtId="0" fontId="5" fillId="2" borderId="0" xfId="24" applyFont="1" applyFill="1" applyAlignment="1">
      <alignment vertical="center"/>
      <protection/>
    </xf>
    <xf numFmtId="171" fontId="5" fillId="0" borderId="0" xfId="25" applyNumberFormat="1" applyFont="1" applyAlignment="1">
      <alignment horizontal="right"/>
      <protection/>
    </xf>
    <xf numFmtId="0" fontId="12" fillId="2" borderId="0" xfId="24" applyFont="1" applyFill="1" applyAlignment="1">
      <alignment vertical="center"/>
      <protection/>
    </xf>
    <xf numFmtId="171" fontId="5" fillId="2" borderId="0" xfId="24" applyNumberFormat="1" applyFont="1" applyFill="1" applyAlignment="1">
      <alignment horizontal="right" vertical="center"/>
      <protection/>
    </xf>
    <xf numFmtId="171" fontId="5" fillId="2" borderId="0" xfId="24" applyNumberFormat="1" applyFont="1" applyFill="1" applyAlignment="1">
      <alignment vertical="center"/>
      <protection/>
    </xf>
    <xf numFmtId="171" fontId="12" fillId="2" borderId="0" xfId="24" applyNumberFormat="1" applyFont="1" applyFill="1" applyAlignment="1">
      <alignment vertical="center"/>
      <protection/>
    </xf>
    <xf numFmtId="171" fontId="6" fillId="2" borderId="0" xfId="24" applyNumberFormat="1" applyFont="1" applyFill="1" applyAlignment="1">
      <alignment vertical="center"/>
      <protection/>
    </xf>
    <xf numFmtId="0" fontId="9" fillId="2" borderId="0" xfId="41" applyFont="1" applyFill="1" applyAlignment="1">
      <alignment vertical="center"/>
      <protection/>
    </xf>
    <xf numFmtId="171" fontId="5" fillId="0" borderId="0" xfId="25" applyNumberFormat="1" applyFont="1">
      <alignment/>
      <protection/>
    </xf>
    <xf numFmtId="171" fontId="5" fillId="0" borderId="0" xfId="25" applyNumberFormat="1" applyFont="1" applyAlignment="1">
      <alignment horizontal="right"/>
      <protection/>
    </xf>
    <xf numFmtId="49" fontId="12" fillId="2" borderId="0" xfId="24" applyNumberFormat="1" applyFont="1" applyFill="1" applyAlignment="1">
      <alignment vertical="center"/>
      <protection/>
    </xf>
    <xf numFmtId="171" fontId="12" fillId="0" borderId="0" xfId="24" applyNumberFormat="1" applyFont="1" applyFill="1" applyAlignment="1">
      <alignment vertical="center"/>
      <protection/>
    </xf>
    <xf numFmtId="171" fontId="12" fillId="0" borderId="0" xfId="25" applyNumberFormat="1" applyFont="1" applyAlignment="1">
      <alignment horizontal="right"/>
      <protection/>
    </xf>
    <xf numFmtId="171" fontId="6" fillId="0" borderId="0" xfId="25" applyNumberFormat="1" applyFont="1">
      <alignment/>
      <protection/>
    </xf>
    <xf numFmtId="0" fontId="5" fillId="2" borderId="2" xfId="24" applyFont="1" applyFill="1" applyBorder="1">
      <alignment/>
      <protection/>
    </xf>
    <xf numFmtId="0" fontId="6" fillId="2" borderId="2" xfId="24" applyFont="1" applyFill="1" applyBorder="1" applyAlignment="1">
      <alignment vertical="top"/>
      <protection/>
    </xf>
    <xf numFmtId="0" fontId="5" fillId="0" borderId="0" xfId="0" applyNumberFormat="1" applyFont="1" applyAlignment="1">
      <alignment/>
    </xf>
    <xf numFmtId="0" fontId="4" fillId="2" borderId="0" xfId="30" applyNumberFormat="1" applyFont="1" applyFill="1" applyAlignment="1">
      <alignment/>
      <protection/>
    </xf>
    <xf numFmtId="1" fontId="5" fillId="2" borderId="0" xfId="39" applyNumberFormat="1" applyFont="1" applyFill="1">
      <alignment/>
      <protection/>
    </xf>
    <xf numFmtId="185" fontId="6" fillId="2" borderId="0" xfId="18" applyNumberFormat="1" applyFont="1" applyFill="1" applyBorder="1" applyAlignment="1">
      <alignment horizontal="right" vertical="center"/>
    </xf>
    <xf numFmtId="0" fontId="12" fillId="2" borderId="0" xfId="40" applyNumberFormat="1" applyFont="1" applyFill="1" applyBorder="1" applyAlignment="1">
      <alignment/>
      <protection/>
    </xf>
    <xf numFmtId="185" fontId="12" fillId="2" borderId="0" xfId="18" applyNumberFormat="1" applyFont="1" applyFill="1" applyAlignment="1">
      <alignment horizontal="right"/>
    </xf>
    <xf numFmtId="41" fontId="6" fillId="2" borderId="0" xfId="0" applyNumberFormat="1" applyFont="1" applyFill="1" applyBorder="1" applyAlignment="1">
      <alignment vertical="center"/>
    </xf>
    <xf numFmtId="179" fontId="5" fillId="2" borderId="0" xfId="27" applyNumberFormat="1" applyFont="1" applyFill="1" applyAlignment="1">
      <alignment vertical="center"/>
      <protection/>
    </xf>
    <xf numFmtId="179" fontId="12" fillId="2" borderId="0" xfId="27" applyNumberFormat="1" applyFont="1" applyFill="1" applyAlignment="1">
      <alignment vertical="center"/>
      <protection/>
    </xf>
    <xf numFmtId="179" fontId="6" fillId="2" borderId="0" xfId="43" applyNumberFormat="1" applyFont="1" applyFill="1" applyAlignment="1">
      <alignment vertical="center"/>
      <protection/>
    </xf>
    <xf numFmtId="179" fontId="5" fillId="2" borderId="0" xfId="24" applyNumberFormat="1" applyFont="1" applyFill="1" applyAlignment="1">
      <alignment vertical="center"/>
      <protection/>
    </xf>
    <xf numFmtId="179" fontId="6" fillId="0" borderId="0" xfId="24" applyNumberFormat="1" applyFont="1" applyAlignment="1">
      <alignment horizontal="right"/>
      <protection/>
    </xf>
    <xf numFmtId="179" fontId="6" fillId="2" borderId="0" xfId="24" applyNumberFormat="1" applyFont="1" applyFill="1" applyAlignment="1">
      <alignment vertical="center"/>
      <protection/>
    </xf>
    <xf numFmtId="0" fontId="5" fillId="2" borderId="0" xfId="31" applyFont="1" applyFill="1" applyBorder="1" applyAlignment="1">
      <alignment horizontal="right" vertical="center" wrapText="1"/>
      <protection/>
    </xf>
    <xf numFmtId="183" fontId="5" fillId="2" borderId="0" xfId="0" applyNumberFormat="1" applyFont="1" applyFill="1" applyBorder="1" applyAlignment="1">
      <alignment vertical="center"/>
    </xf>
    <xf numFmtId="171" fontId="5" fillId="2" borderId="0" xfId="0" applyNumberFormat="1" applyFont="1" applyFill="1" applyAlignment="1">
      <alignment vertical="center"/>
    </xf>
    <xf numFmtId="179" fontId="5" fillId="2" borderId="0" xfId="0" applyNumberFormat="1" applyFont="1" applyFill="1" applyAlignment="1">
      <alignment vertical="center"/>
    </xf>
    <xf numFmtId="0" fontId="12" fillId="2" borderId="0" xfId="40" applyFont="1" applyFill="1" applyBorder="1" applyAlignment="1">
      <alignment/>
      <protection/>
    </xf>
    <xf numFmtId="0" fontId="12" fillId="2" borderId="0" xfId="0" applyFont="1" applyFill="1" applyAlignment="1">
      <alignment horizontal="right"/>
    </xf>
    <xf numFmtId="3" fontId="12" fillId="2" borderId="0" xfId="18" applyNumberFormat="1" applyFont="1" applyFill="1" applyAlignment="1">
      <alignment/>
    </xf>
    <xf numFmtId="3" fontId="12" fillId="2" borderId="0" xfId="18" applyNumberFormat="1" applyFont="1" applyFill="1" applyAlignment="1">
      <alignment horizontal="right"/>
    </xf>
    <xf numFmtId="171" fontId="12" fillId="2" borderId="0" xfId="18" applyNumberFormat="1" applyFont="1" applyFill="1" applyAlignment="1">
      <alignment horizontal="right"/>
    </xf>
    <xf numFmtId="171" fontId="12" fillId="2" borderId="0" xfId="18" applyNumberFormat="1" applyFont="1" applyFill="1" applyAlignment="1">
      <alignment/>
    </xf>
    <xf numFmtId="0" fontId="0" fillId="0" borderId="0" xfId="0" applyFont="1" applyAlignment="1">
      <alignment/>
    </xf>
    <xf numFmtId="0" fontId="12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right" vertical="center" wrapText="1"/>
    </xf>
    <xf numFmtId="0" fontId="5" fillId="2" borderId="0" xfId="23" applyFont="1" applyFill="1" applyAlignment="1">
      <alignment horizontal="left" vertical="center"/>
      <protection/>
    </xf>
    <xf numFmtId="0" fontId="5" fillId="2" borderId="3" xfId="40" applyNumberFormat="1" applyFont="1" applyFill="1" applyBorder="1" applyAlignment="1">
      <alignment horizontal="left" vertical="center" wrapText="1"/>
      <protection/>
    </xf>
    <xf numFmtId="0" fontId="5" fillId="2" borderId="0" xfId="33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2" xfId="0" applyBorder="1" applyAlignment="1">
      <alignment/>
    </xf>
    <xf numFmtId="41" fontId="5" fillId="0" borderId="0" xfId="20" applyFont="1" applyFill="1" applyBorder="1" applyAlignment="1">
      <alignment horizontal="center" vertical="center"/>
    </xf>
    <xf numFmtId="0" fontId="5" fillId="2" borderId="0" xfId="33" applyFont="1" applyFill="1" applyBorder="1" applyAlignment="1">
      <alignment horizontal="right" vertical="center" wrapText="1"/>
      <protection/>
    </xf>
    <xf numFmtId="0" fontId="5" fillId="2" borderId="3" xfId="23" applyFont="1" applyFill="1" applyBorder="1" applyAlignment="1">
      <alignment horizontal="right" vertical="center" wrapText="1"/>
      <protection/>
    </xf>
    <xf numFmtId="0" fontId="0" fillId="2" borderId="2" xfId="0" applyFill="1" applyBorder="1" applyAlignment="1">
      <alignment horizontal="right" vertical="center" wrapText="1"/>
    </xf>
    <xf numFmtId="0" fontId="5" fillId="2" borderId="3" xfId="23" applyNumberFormat="1" applyFont="1" applyFill="1" applyBorder="1" applyAlignment="1">
      <alignment vertical="center"/>
      <protection/>
    </xf>
    <xf numFmtId="0" fontId="5" fillId="2" borderId="0" xfId="23" applyNumberFormat="1" applyFont="1" applyFill="1" applyBorder="1" applyAlignment="1">
      <alignment vertical="center"/>
      <protection/>
    </xf>
    <xf numFmtId="0" fontId="5" fillId="2" borderId="2" xfId="23" applyNumberFormat="1" applyFont="1" applyFill="1" applyBorder="1" applyAlignment="1">
      <alignment vertical="center"/>
      <protection/>
    </xf>
    <xf numFmtId="0" fontId="5" fillId="2" borderId="1" xfId="23" applyFont="1" applyFill="1" applyBorder="1" applyAlignment="1">
      <alignment horizontal="center" vertical="center"/>
      <protection/>
    </xf>
    <xf numFmtId="0" fontId="0" fillId="2" borderId="0" xfId="0" applyFill="1" applyAlignment="1">
      <alignment horizontal="right" vertical="center" wrapText="1"/>
    </xf>
    <xf numFmtId="0" fontId="5" fillId="2" borderId="0" xfId="23" applyFont="1" applyFill="1" applyBorder="1" applyAlignment="1">
      <alignment horizontal="right" vertical="center" wrapText="1"/>
      <protection/>
    </xf>
    <xf numFmtId="0" fontId="5" fillId="2" borderId="2" xfId="23" applyFont="1" applyFill="1" applyBorder="1" applyAlignment="1">
      <alignment horizontal="right" vertical="center" wrapText="1"/>
      <protection/>
    </xf>
    <xf numFmtId="0" fontId="5" fillId="2" borderId="3" xfId="23" applyFont="1" applyFill="1" applyBorder="1" applyAlignment="1">
      <alignment horizontal="center" vertical="center"/>
      <protection/>
    </xf>
    <xf numFmtId="0" fontId="5" fillId="2" borderId="0" xfId="23" applyFont="1" applyFill="1" applyBorder="1" applyAlignment="1">
      <alignment horizontal="center" vertical="center"/>
      <protection/>
    </xf>
    <xf numFmtId="0" fontId="5" fillId="2" borderId="2" xfId="23" applyFont="1" applyFill="1" applyBorder="1" applyAlignment="1">
      <alignment horizontal="center" vertical="center"/>
      <protection/>
    </xf>
    <xf numFmtId="0" fontId="5" fillId="2" borderId="2" xfId="40" applyNumberFormat="1" applyFont="1" applyFill="1" applyBorder="1" applyAlignment="1">
      <alignment horizontal="left" vertical="center"/>
      <protection/>
    </xf>
    <xf numFmtId="0" fontId="5" fillId="2" borderId="3" xfId="40" applyFont="1" applyFill="1" applyBorder="1" applyAlignment="1">
      <alignment horizontal="right" vertical="center"/>
      <protection/>
    </xf>
    <xf numFmtId="0" fontId="5" fillId="2" borderId="2" xfId="40" applyFont="1" applyFill="1" applyBorder="1" applyAlignment="1">
      <alignment horizontal="right" vertical="center"/>
      <protection/>
    </xf>
    <xf numFmtId="0" fontId="5" fillId="2" borderId="3" xfId="40" applyFont="1" applyFill="1" applyBorder="1" applyAlignment="1">
      <alignment horizontal="right" wrapText="1"/>
      <protection/>
    </xf>
    <xf numFmtId="0" fontId="5" fillId="2" borderId="2" xfId="40" applyFont="1" applyFill="1" applyBorder="1" applyAlignment="1">
      <alignment horizontal="right" wrapText="1"/>
      <protection/>
    </xf>
    <xf numFmtId="172" fontId="5" fillId="2" borderId="1" xfId="20" applyNumberFormat="1" applyFont="1" applyFill="1" applyBorder="1" applyAlignment="1">
      <alignment horizontal="center" vertical="center"/>
    </xf>
    <xf numFmtId="172" fontId="5" fillId="2" borderId="0" xfId="20" applyNumberFormat="1" applyFont="1" applyFill="1" applyAlignment="1">
      <alignment horizontal="center"/>
    </xf>
    <xf numFmtId="0" fontId="5" fillId="2" borderId="0" xfId="34" applyNumberFormat="1" applyFont="1" applyFill="1" applyAlignment="1">
      <alignment horizontal="center"/>
      <protection/>
    </xf>
    <xf numFmtId="0" fontId="5" fillId="2" borderId="3" xfId="34" applyNumberFormat="1" applyFont="1" applyFill="1" applyBorder="1" applyAlignment="1">
      <alignment horizontal="left" vertical="center" wrapText="1"/>
      <protection/>
    </xf>
    <xf numFmtId="0" fontId="5" fillId="2" borderId="2" xfId="34" applyNumberFormat="1" applyFont="1" applyFill="1" applyBorder="1" applyAlignment="1">
      <alignment horizontal="left" vertical="center" wrapText="1"/>
      <protection/>
    </xf>
    <xf numFmtId="0" fontId="5" fillId="2" borderId="0" xfId="38" applyFont="1" applyFill="1" applyAlignment="1">
      <alignment horizontal="center" vertical="center"/>
      <protection/>
    </xf>
    <xf numFmtId="0" fontId="5" fillId="2" borderId="3" xfId="38" applyNumberFormat="1" applyFont="1" applyFill="1" applyBorder="1" applyAlignment="1">
      <alignment horizontal="left" vertical="center" wrapText="1"/>
      <protection/>
    </xf>
    <xf numFmtId="0" fontId="5" fillId="2" borderId="2" xfId="38" applyNumberFormat="1" applyFont="1" applyFill="1" applyBorder="1" applyAlignment="1">
      <alignment horizontal="left" vertical="center" wrapText="1"/>
      <protection/>
    </xf>
    <xf numFmtId="0" fontId="5" fillId="2" borderId="1" xfId="38" applyNumberFormat="1" applyFont="1" applyFill="1" applyBorder="1" applyAlignment="1">
      <alignment horizontal="center" vertical="center"/>
      <protection/>
    </xf>
    <xf numFmtId="0" fontId="5" fillId="2" borderId="0" xfId="39" applyNumberFormat="1" applyFont="1" applyFill="1" applyAlignment="1">
      <alignment horizontal="center"/>
      <protection/>
    </xf>
    <xf numFmtId="0" fontId="5" fillId="2" borderId="3" xfId="39" applyNumberFormat="1" applyFont="1" applyFill="1" applyBorder="1" applyAlignment="1">
      <alignment horizontal="right" vertical="top" wrapText="1"/>
      <protection/>
    </xf>
    <xf numFmtId="0" fontId="0" fillId="2" borderId="2" xfId="0" applyFill="1" applyBorder="1" applyAlignment="1">
      <alignment horizontal="right" vertical="top" wrapText="1"/>
    </xf>
    <xf numFmtId="0" fontId="7" fillId="2" borderId="0" xfId="39" applyNumberFormat="1" applyFont="1" applyFill="1" applyAlignment="1">
      <alignment horizontal="center" vertical="center"/>
      <protection/>
    </xf>
    <xf numFmtId="0" fontId="5" fillId="2" borderId="3" xfId="39" applyNumberFormat="1" applyFont="1" applyFill="1" applyBorder="1" applyAlignment="1">
      <alignment vertical="center" wrapText="1"/>
      <protection/>
    </xf>
    <xf numFmtId="0" fontId="5" fillId="2" borderId="0" xfId="39" applyNumberFormat="1" applyFont="1" applyFill="1" applyBorder="1" applyAlignment="1">
      <alignment vertical="center" wrapText="1"/>
      <protection/>
    </xf>
    <xf numFmtId="0" fontId="5" fillId="2" borderId="2" xfId="39" applyNumberFormat="1" applyFont="1" applyFill="1" applyBorder="1" applyAlignment="1">
      <alignment vertical="center" wrapText="1"/>
      <protection/>
    </xf>
    <xf numFmtId="0" fontId="7" fillId="2" borderId="0" xfId="39" applyNumberFormat="1" applyFont="1" applyFill="1" applyAlignment="1">
      <alignment horizontal="center"/>
      <protection/>
    </xf>
    <xf numFmtId="0" fontId="5" fillId="2" borderId="0" xfId="39" applyNumberFormat="1" applyFont="1" applyFill="1" applyAlignment="1">
      <alignment horizontal="center" vertical="center"/>
      <protection/>
    </xf>
    <xf numFmtId="0" fontId="5" fillId="2" borderId="1" xfId="28" applyNumberFormat="1" applyFont="1" applyFill="1" applyBorder="1" applyAlignment="1">
      <alignment horizontal="center" vertical="center"/>
      <protection/>
    </xf>
    <xf numFmtId="0" fontId="5" fillId="2" borderId="0" xfId="28" applyFont="1" applyFill="1" applyAlignment="1">
      <alignment horizontal="center" vertical="center"/>
      <protection/>
    </xf>
    <xf numFmtId="0" fontId="5" fillId="2" borderId="0" xfId="28" applyFont="1" applyFill="1" applyBorder="1" applyAlignment="1">
      <alignment horizontal="center" vertical="center"/>
      <protection/>
    </xf>
    <xf numFmtId="0" fontId="5" fillId="2" borderId="3" xfId="28" applyNumberFormat="1" applyFont="1" applyFill="1" applyBorder="1" applyAlignment="1">
      <alignment horizontal="left" vertical="center"/>
      <protection/>
    </xf>
    <xf numFmtId="0" fontId="5" fillId="2" borderId="2" xfId="28" applyNumberFormat="1" applyFont="1" applyFill="1" applyBorder="1" applyAlignment="1">
      <alignment horizontal="left" vertical="center"/>
      <protection/>
    </xf>
    <xf numFmtId="0" fontId="5" fillId="2" borderId="0" xfId="29" applyNumberFormat="1" applyFont="1" applyFill="1" applyBorder="1" applyAlignment="1">
      <alignment horizontal="center" vertical="center"/>
      <protection/>
    </xf>
    <xf numFmtId="0" fontId="5" fillId="2" borderId="0" xfId="29" applyNumberFormat="1" applyFont="1" applyFill="1" applyAlignment="1">
      <alignment horizontal="center" vertical="center"/>
      <protection/>
    </xf>
    <xf numFmtId="0" fontId="5" fillId="2" borderId="0" xfId="30" applyFont="1" applyFill="1" applyBorder="1" applyAlignment="1">
      <alignment horizontal="center"/>
      <protection/>
    </xf>
    <xf numFmtId="0" fontId="5" fillId="2" borderId="0" xfId="30" applyFont="1" applyFill="1" applyBorder="1" applyAlignment="1">
      <alignment vertical="top" wrapText="1"/>
      <protection/>
    </xf>
    <xf numFmtId="0" fontId="5" fillId="2" borderId="1" xfId="26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39" applyNumberFormat="1" applyFont="1" applyFill="1" applyBorder="1" applyAlignment="1">
      <alignment horizontal="left" vertical="center" wrapText="1"/>
      <protection/>
    </xf>
    <xf numFmtId="0" fontId="5" fillId="2" borderId="2" xfId="39" applyNumberFormat="1" applyFont="1" applyFill="1" applyBorder="1" applyAlignment="1">
      <alignment horizontal="left" vertical="center" wrapText="1"/>
      <protection/>
    </xf>
    <xf numFmtId="0" fontId="5" fillId="2" borderId="1" xfId="39" applyNumberFormat="1" applyFont="1" applyFill="1" applyBorder="1" applyAlignment="1">
      <alignment horizontal="center" vertical="center"/>
      <protection/>
    </xf>
    <xf numFmtId="181" fontId="5" fillId="2" borderId="1" xfId="39" applyNumberFormat="1" applyFont="1" applyFill="1" applyBorder="1" applyAlignment="1">
      <alignment horizontal="center" vertical="center"/>
      <protection/>
    </xf>
    <xf numFmtId="0" fontId="5" fillId="2" borderId="1" xfId="39" applyNumberFormat="1" applyFont="1" applyFill="1" applyBorder="1" applyAlignment="1">
      <alignment horizontal="center" vertical="center" wrapText="1"/>
      <protection/>
    </xf>
    <xf numFmtId="0" fontId="5" fillId="2" borderId="0" xfId="39" applyFont="1" applyFill="1" applyAlignment="1">
      <alignment horizontal="center"/>
      <protection/>
    </xf>
    <xf numFmtId="0" fontId="13" fillId="2" borderId="1" xfId="20" applyNumberFormat="1" applyFont="1" applyFill="1" applyBorder="1" applyAlignment="1">
      <alignment horizontal="center" vertical="center"/>
    </xf>
    <xf numFmtId="0" fontId="13" fillId="0" borderId="1" xfId="20" applyNumberFormat="1" applyFont="1" applyFill="1" applyBorder="1" applyAlignment="1">
      <alignment horizontal="center" vertical="center"/>
    </xf>
    <xf numFmtId="3" fontId="13" fillId="2" borderId="1" xfId="2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1" fontId="5" fillId="2" borderId="0" xfId="31" applyNumberFormat="1" applyFont="1" applyFill="1" applyAlignment="1">
      <alignment horizontal="center" vertical="center"/>
      <protection/>
    </xf>
    <xf numFmtId="0" fontId="5" fillId="2" borderId="0" xfId="31" applyFont="1" applyFill="1" applyBorder="1" applyAlignment="1">
      <alignment horizontal="center" vertical="center"/>
      <protection/>
    </xf>
    <xf numFmtId="0" fontId="5" fillId="2" borderId="3" xfId="31" applyFont="1" applyFill="1" applyBorder="1" applyAlignment="1">
      <alignment horizontal="left" vertical="center" wrapText="1"/>
      <protection/>
    </xf>
    <xf numFmtId="0" fontId="5" fillId="2" borderId="2" xfId="31" applyFont="1" applyFill="1" applyBorder="1" applyAlignment="1">
      <alignment horizontal="left" vertical="center" wrapText="1"/>
      <protection/>
    </xf>
    <xf numFmtId="0" fontId="5" fillId="2" borderId="0" xfId="43" applyFont="1" applyFill="1" applyBorder="1" applyAlignment="1">
      <alignment horizontal="left" vertical="center"/>
      <protection/>
    </xf>
    <xf numFmtId="0" fontId="5" fillId="2" borderId="0" xfId="43" applyFont="1" applyFill="1" applyAlignment="1">
      <alignment horizontal="left" vertical="center"/>
      <protection/>
    </xf>
    <xf numFmtId="0" fontId="5" fillId="2" borderId="0" xfId="40" applyNumberFormat="1" applyFont="1" applyFill="1" applyBorder="1" applyAlignment="1">
      <alignment horizontal="left" vertical="center"/>
      <protection/>
    </xf>
    <xf numFmtId="0" fontId="5" fillId="2" borderId="3" xfId="37" applyNumberFormat="1" applyFont="1" applyFill="1" applyBorder="1" applyAlignment="1">
      <alignment horizontal="left" vertical="center"/>
      <protection/>
    </xf>
    <xf numFmtId="0" fontId="5" fillId="2" borderId="2" xfId="37" applyNumberFormat="1" applyFont="1" applyFill="1" applyBorder="1" applyAlignment="1">
      <alignment horizontal="left" vertical="center"/>
      <protection/>
    </xf>
    <xf numFmtId="0" fontId="5" fillId="2" borderId="1" xfId="37" applyNumberFormat="1" applyFont="1" applyFill="1" applyBorder="1" applyAlignment="1">
      <alignment horizontal="center" vertical="center"/>
      <protection/>
    </xf>
    <xf numFmtId="0" fontId="5" fillId="2" borderId="3" xfId="37" applyNumberFormat="1" applyFont="1" applyFill="1" applyBorder="1" applyAlignment="1">
      <alignment horizontal="right" vertical="center"/>
      <protection/>
    </xf>
    <xf numFmtId="0" fontId="5" fillId="2" borderId="2" xfId="37" applyNumberFormat="1" applyFont="1" applyFill="1" applyBorder="1" applyAlignment="1">
      <alignment horizontal="right" vertical="center"/>
      <protection/>
    </xf>
    <xf numFmtId="0" fontId="5" fillId="2" borderId="0" xfId="35" applyFont="1" applyFill="1" applyAlignment="1">
      <alignment horizontal="center" vertical="center"/>
      <protection/>
    </xf>
    <xf numFmtId="0" fontId="5" fillId="2" borderId="0" xfId="35" applyNumberFormat="1" applyFont="1" applyFill="1" applyAlignment="1">
      <alignment horizontal="center" vertical="center"/>
      <protection/>
    </xf>
  </cellXfs>
  <cellStyles count="34">
    <cellStyle name="Normal" xfId="0"/>
    <cellStyle name="Hyperlink" xfId="15"/>
    <cellStyle name="Followed Hyperlink" xfId="16"/>
    <cellStyle name="Euro" xfId="17"/>
    <cellStyle name="Comma" xfId="18"/>
    <cellStyle name="Migliaia (0)_CAP 3 (32-42)" xfId="19"/>
    <cellStyle name="Comma [0]" xfId="20"/>
    <cellStyle name="Normale_6-10" xfId="21"/>
    <cellStyle name="Normale_808" xfId="22"/>
    <cellStyle name="Normale_CAP 6 - 1-9" xfId="23"/>
    <cellStyle name="Normale_CAP_6" xfId="24"/>
    <cellStyle name="Normale_Multiscopo-1" xfId="25"/>
    <cellStyle name="Normale_ore mediaset" xfId="26"/>
    <cellStyle name="Normale_Progtav_televisione" xfId="27"/>
    <cellStyle name="Normale_tav 4.43" xfId="28"/>
    <cellStyle name="Normale_tav 4.44" xfId="29"/>
    <cellStyle name="Normale_tav 4.45" xfId="30"/>
    <cellStyle name="Normale_tav 4.46" xfId="31"/>
    <cellStyle name="Normale_tav.5.7" xfId="32"/>
    <cellStyle name="Normale_tav_6_10" xfId="33"/>
    <cellStyle name="Normale_tav4.35" xfId="34"/>
    <cellStyle name="Normale_tav4.36" xfId="35"/>
    <cellStyle name="Normale_tav4.37" xfId="36"/>
    <cellStyle name="Normale_tav4.38" xfId="37"/>
    <cellStyle name="Normale_tav4.41" xfId="38"/>
    <cellStyle name="Normale_tav4.42" xfId="39"/>
    <cellStyle name="Normale_tav6.13 e tav6.30" xfId="40"/>
    <cellStyle name="Normale_tav6.34" xfId="41"/>
    <cellStyle name="Normale_Tav6-13--6-34" xfId="42"/>
    <cellStyle name="Normale_Tavola 6.26" xfId="43"/>
    <cellStyle name="Percent" xfId="44"/>
    <cellStyle name="Currency" xfId="45"/>
    <cellStyle name="Valuta (0)_da 4.8 a 4.10" xfId="46"/>
    <cellStyle name="Currency [0]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0</xdr:rowOff>
    </xdr:from>
    <xdr:to>
      <xdr:col>15</xdr:col>
      <xdr:colOff>19050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04850" y="0"/>
          <a:ext cx="5029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Cinema: giorni di spettacolo nei locali aperti al pubblico, biglietti venduti e  spesa del pubblico per tipo di comune - Anni 2000-2005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(biglietti venduti in migliaia; spesa del pubblico in euro)</a:t>
          </a:r>
        </a:p>
      </xdr:txBody>
    </xdr:sp>
    <xdr:clientData/>
  </xdr:twoCellAnchor>
  <xdr:twoCellAnchor>
    <xdr:from>
      <xdr:col>0</xdr:col>
      <xdr:colOff>152400</xdr:colOff>
      <xdr:row>18</xdr:row>
      <xdr:rowOff>9525</xdr:rowOff>
    </xdr:from>
    <xdr:to>
      <xdr:col>15</xdr:col>
      <xdr:colOff>0</xdr:colOff>
      <xdr:row>21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2400" y="2333625"/>
          <a:ext cx="5562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sono ottenuti rapportando i valori correnti di ciascun anno ai rispettivi indici dei prezzi al consumo dell'intera collettività nazionale con base 1995 = 100.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7</xdr:col>
      <xdr:colOff>38100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0"/>
          <a:ext cx="4953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dei programmi di spettacolo e culturali acquistati dalla Rai per paese di acquisto e tipo di programma - Anni 2004-2005</a:t>
          </a:r>
        </a:p>
      </xdr:txBody>
    </xdr:sp>
    <xdr:clientData/>
  </xdr:twoCellAnchor>
  <xdr:twoCellAnchor>
    <xdr:from>
      <xdr:col>0</xdr:col>
      <xdr:colOff>0</xdr:colOff>
      <xdr:row>39</xdr:row>
      <xdr:rowOff>95250</xdr:rowOff>
    </xdr:from>
    <xdr:to>
      <xdr:col>7</xdr:col>
      <xdr:colOff>0</xdr:colOff>
      <xdr:row>41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514850"/>
          <a:ext cx="5724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Elaborazioni Istat su dati  Rai - Radiotelevisione italiana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7</xdr:col>
      <xdr:colOff>933450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809625" y="0"/>
          <a:ext cx="498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Ore di trasmissione televisiva di Mediaset per canale e tipo di programma - Anno 2005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11</xdr:col>
      <xdr:colOff>400050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924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 trasmissione televisiva di La7 per tipo di produzione e di programma - Anni 2004-2005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11</xdr:col>
      <xdr:colOff>400050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0"/>
          <a:ext cx="485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dei programmi culturali e di spettacolo di La7 per tipo di produzione e di programma - Anni 2004-2005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20</xdr:col>
      <xdr:colOff>314325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0"/>
          <a:ext cx="5133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dei programmi eteroprodotti culturali e di spettacolo di La7 per paese di produzione - Anni 2004-2005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7410450"/>
          <a:ext cx="575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Abbonamenti cumulativi a televisione e radioaudizioni. Sono compresi gli abbonamenti speciali, pari a 157.560 nel 2004.
</a:t>
          </a:r>
        </a:p>
      </xdr:txBody>
    </xdr:sp>
    <xdr:clientData/>
  </xdr:twoCellAnchor>
  <xdr:twoCellAnchor>
    <xdr:from>
      <xdr:col>0</xdr:col>
      <xdr:colOff>123825</xdr:colOff>
      <xdr:row>70</xdr:row>
      <xdr:rowOff>0</xdr:rowOff>
    </xdr:from>
    <xdr:to>
      <xdr:col>5</xdr:col>
      <xdr:colOff>1114425</xdr:colOff>
      <xdr:row>70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3825" y="7410450"/>
          <a:ext cx="561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</a:t>
          </a:r>
        </a:p>
      </xdr:txBody>
    </xdr:sp>
    <xdr:clientData/>
  </xdr:twoCellAnchor>
  <xdr:twoCellAnchor>
    <xdr:from>
      <xdr:col>0</xdr:col>
      <xdr:colOff>28575</xdr:colOff>
      <xdr:row>70</xdr:row>
      <xdr:rowOff>0</xdr:rowOff>
    </xdr:from>
    <xdr:to>
      <xdr:col>5</xdr:col>
      <xdr:colOff>1019175</xdr:colOff>
      <xdr:row>70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" y="7410450"/>
          <a:ext cx="561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</a:t>
          </a:r>
        </a:p>
      </xdr:txBody>
    </xdr:sp>
    <xdr:clientData/>
  </xdr:twoCellAnchor>
  <xdr:twoCellAnchor>
    <xdr:from>
      <xdr:col>0</xdr:col>
      <xdr:colOff>171450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71450" y="7410450"/>
          <a:ext cx="559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il calcolo degli indicatori sono stati utilizzati: per gli abbonamenti in totale, i dati sulla popolazione media al  2004; per gli abbonamenti ad uso privato il numero medio delle famiglie  allo stesso anno.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104775</xdr:rowOff>
    </xdr:from>
    <xdr:to>
      <xdr:col>6</xdr:col>
      <xdr:colOff>0</xdr:colOff>
      <xdr:row>70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362825"/>
          <a:ext cx="5705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Abbonamenti cumulativi a televisione e radioaudizioni. Sono compresi gli abbonamenti speciali, pari a 163.237 nel 2005.
</a:t>
          </a:r>
        </a:p>
      </xdr:txBody>
    </xdr:sp>
    <xdr:clientData/>
  </xdr:twoCellAnchor>
  <xdr:twoCellAnchor>
    <xdr:from>
      <xdr:col>0</xdr:col>
      <xdr:colOff>123825</xdr:colOff>
      <xdr:row>71</xdr:row>
      <xdr:rowOff>0</xdr:rowOff>
    </xdr:from>
    <xdr:to>
      <xdr:col>5</xdr:col>
      <xdr:colOff>990600</xdr:colOff>
      <xdr:row>71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3825" y="7486650"/>
          <a:ext cx="558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</a:t>
          </a:r>
        </a:p>
      </xdr:txBody>
    </xdr:sp>
    <xdr:clientData/>
  </xdr:twoCellAnchor>
  <xdr:twoCellAnchor>
    <xdr:from>
      <xdr:col>0</xdr:col>
      <xdr:colOff>28575</xdr:colOff>
      <xdr:row>71</xdr:row>
      <xdr:rowOff>0</xdr:rowOff>
    </xdr:from>
    <xdr:to>
      <xdr:col>5</xdr:col>
      <xdr:colOff>990600</xdr:colOff>
      <xdr:row>71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7486650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</a:t>
          </a:r>
        </a:p>
      </xdr:txBody>
    </xdr:sp>
    <xdr:clientData/>
  </xdr:twoCellAnchor>
  <xdr:twoCellAnchor>
    <xdr:from>
      <xdr:col>0</xdr:col>
      <xdr:colOff>123825</xdr:colOff>
      <xdr:row>71</xdr:row>
      <xdr:rowOff>0</xdr:rowOff>
    </xdr:from>
    <xdr:to>
      <xdr:col>5</xdr:col>
      <xdr:colOff>990600</xdr:colOff>
      <xdr:row>73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486650"/>
          <a:ext cx="5581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il calcolo degli indicatori sono stati utilizzati: per gli abbonamenti in totale, i dati sulla popolazione media al  2005; per gli abbonamenti ad uso privato il numero medio delle famiglie allo stesso anno.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0</xdr:rowOff>
    </xdr:from>
    <xdr:to>
      <xdr:col>6</xdr:col>
      <xdr:colOff>9525</xdr:colOff>
      <xdr:row>71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7591425"/>
          <a:ext cx="574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Tavola 6.22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segue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- Abbonamenti alla Rai per capoluogo di provincia - Anno 2003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1123950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74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Tavola 6.22 -  Abbonamenti alla Rai per capoluogo di provincia  - Anno 2003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9525</xdr:colOff>
      <xdr:row>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0"/>
          <a:ext cx="5743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Tavola 6.17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segue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- Abbonamenti alla Rai per capoluogo di provincia - Anno 2005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123825</xdr:colOff>
      <xdr:row>72</xdr:row>
      <xdr:rowOff>0</xdr:rowOff>
    </xdr:from>
    <xdr:to>
      <xdr:col>5</xdr:col>
      <xdr:colOff>1114425</xdr:colOff>
      <xdr:row>74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" y="7496175"/>
          <a:ext cx="5610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il calcolo degli indicatori sono stati utilizzati: per gli abbonamenti in totale, i dati sulla popolazione media al 2005; per gli abbonamenti  ad uso privato il numero medio delle famiglie allo stesso anno.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9525</xdr:rowOff>
    </xdr:from>
    <xdr:to>
      <xdr:col>9</xdr:col>
      <xdr:colOff>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9525"/>
          <a:ext cx="5019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Ascolto medio dei programmi televisivi per fascia oraria, rete e canale  - Anni 2004-2005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(ascolto medio in migliaia di spettatori e share in valori percentuali)</a:t>
          </a:r>
        </a:p>
      </xdr:txBody>
    </xdr:sp>
    <xdr:clientData/>
  </xdr:twoCellAnchor>
  <xdr:twoCellAnchor>
    <xdr:from>
      <xdr:col>0</xdr:col>
      <xdr:colOff>152400</xdr:colOff>
      <xdr:row>72</xdr:row>
      <xdr:rowOff>0</xdr:rowOff>
    </xdr:from>
    <xdr:to>
      <xdr:col>8</xdr:col>
      <xdr:colOff>457200</xdr:colOff>
      <xdr:row>73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7324725"/>
          <a:ext cx="5505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L'ascolto medio è calcolato come media aritmetica semplice del numero di individui che hanno visto almeno un minuto di un evento editoriale o pubblicitario, per minuto  (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Σ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Expanded Minutes of viewing / Duration of event in min.)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7</xdr:col>
      <xdr:colOff>695325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4876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Giorni di spettacolo, biglietti venduti e spesa del pubblico per il cinema,</a:t>
          </a:r>
          <a:r>
            <a:rPr lang="en-US" cap="none" sz="9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per</a:t>
          </a:r>
          <a:r>
            <a:rPr lang="en-US" cap="none" sz="9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provincia - Anno 2005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euro)</a:t>
          </a:r>
        </a:p>
      </xdr:txBody>
    </xdr:sp>
    <xdr:clientData/>
  </xdr:twoCellAnchor>
  <xdr:twoCellAnchor>
    <xdr:from>
      <xdr:col>1</xdr:col>
      <xdr:colOff>123825</xdr:colOff>
      <xdr:row>82</xdr:row>
      <xdr:rowOff>0</xdr:rowOff>
    </xdr:from>
    <xdr:to>
      <xdr:col>7</xdr:col>
      <xdr:colOff>647700</xdr:colOff>
      <xdr:row>82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7543800"/>
          <a:ext cx="448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 di comune e provincia - Anno 2003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euro)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6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8482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Persone di 3 anni e più che guardano la televisione per sesso, classe d'età, titolo di studio, regione e tipo di comune - Anni 2000-2005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  <xdr:twoCellAnchor>
    <xdr:from>
      <xdr:col>0</xdr:col>
      <xdr:colOff>152400</xdr:colOff>
      <xdr:row>73</xdr:row>
      <xdr:rowOff>0</xdr:rowOff>
    </xdr:from>
    <xdr:to>
      <xdr:col>4</xdr:col>
      <xdr:colOff>733425</xdr:colOff>
      <xdr:row>73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7029450"/>
          <a:ext cx="4772025" cy="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Quota percentuale di persone di 3 anni e più che hanno dichiarato di avere l'abitudine di guardare la televisione tutti i giorni o almeno qualche giorno alla settimana. </a:t>
          </a:r>
        </a:p>
      </xdr:txBody>
    </xdr:sp>
    <xdr:clientData/>
  </xdr:twoCellAnchor>
  <xdr:twoCellAnchor>
    <xdr:from>
      <xdr:col>0</xdr:col>
      <xdr:colOff>171450</xdr:colOff>
      <xdr:row>74</xdr:row>
      <xdr:rowOff>9525</xdr:rowOff>
    </xdr:from>
    <xdr:to>
      <xdr:col>6</xdr:col>
      <xdr:colOff>0</xdr:colOff>
      <xdr:row>77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7200900"/>
          <a:ext cx="5505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35</xdr:row>
      <xdr:rowOff>104775</xdr:rowOff>
    </xdr:from>
    <xdr:to>
      <xdr:col>7</xdr:col>
      <xdr:colOff>0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4181475"/>
          <a:ext cx="5715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I dati della serie storica sono stati revisionati e aggiornati sulla base dell'effettiva operatività delle emittenti in ciascun anno. </a:t>
          </a:r>
        </a:p>
      </xdr:txBody>
    </xdr:sp>
    <xdr:clientData/>
  </xdr:twoCellAnchor>
  <xdr:twoCellAnchor>
    <xdr:from>
      <xdr:col>0</xdr:col>
      <xdr:colOff>114300</xdr:colOff>
      <xdr:row>37</xdr:row>
      <xdr:rowOff>0</xdr:rowOff>
    </xdr:from>
    <xdr:to>
      <xdr:col>3</xdr:col>
      <xdr:colOff>609600</xdr:colOff>
      <xdr:row>37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430530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 I dati della serie storica sono stati revisionati e aggiornati sulla base dell'effettiva operatività delle emittenze in ciascun anno. </a:t>
          </a:r>
        </a:p>
      </xdr:txBody>
    </xdr:sp>
    <xdr:clientData/>
  </xdr:twoCellAnchor>
  <xdr:twoCellAnchor>
    <xdr:from>
      <xdr:col>0</xdr:col>
      <xdr:colOff>790575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90575" y="4305300"/>
          <a:ext cx="503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Impianti trasmittenti della rete radiofonica per tipo di trasmissione - Anni 2000-2004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al 31 dicembre)</a:t>
          </a:r>
        </a:p>
      </xdr:txBody>
    </xdr:sp>
    <xdr:clientData/>
  </xdr:twoCellAnchor>
  <xdr:twoCellAnchor>
    <xdr:from>
      <xdr:col>0</xdr:col>
      <xdr:colOff>800100</xdr:colOff>
      <xdr:row>40</xdr:row>
      <xdr:rowOff>0</xdr:rowOff>
    </xdr:from>
    <xdr:to>
      <xdr:col>6</xdr:col>
      <xdr:colOff>733425</xdr:colOff>
      <xdr:row>41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00100" y="4695825"/>
          <a:ext cx="5029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Impianti trasmittenti della rete radiofonica per tipo di trasmissione - Anni 2001-2005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5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933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radiofonica della Rai sulle reti nazionali per canale e tipo di programma - Anno 2005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5</xdr:col>
      <xdr:colOff>723900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9053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ascoltano la radio per sesso, classe d'età, titolo di studio, regione e tipo di comune - Anni 2000-2005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  <xdr:twoCellAnchor>
    <xdr:from>
      <xdr:col>0</xdr:col>
      <xdr:colOff>152400</xdr:colOff>
      <xdr:row>74</xdr:row>
      <xdr:rowOff>0</xdr:rowOff>
    </xdr:from>
    <xdr:to>
      <xdr:col>5</xdr:col>
      <xdr:colOff>523875</xdr:colOff>
      <xdr:row>74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7343775"/>
          <a:ext cx="5324475" cy="9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Persone di 3 anni e più che hanno dichiarato di avere l'abitudine di ascoltare la radio tutti i giorni o almeno qualche giorno alla settimana. </a:t>
          </a:r>
        </a:p>
      </xdr:txBody>
    </xdr:sp>
    <xdr:clientData/>
  </xdr:twoCellAnchor>
  <xdr:twoCellAnchor>
    <xdr:from>
      <xdr:col>0</xdr:col>
      <xdr:colOff>171450</xdr:colOff>
      <xdr:row>74</xdr:row>
      <xdr:rowOff>9525</xdr:rowOff>
    </xdr:from>
    <xdr:to>
      <xdr:col>6</xdr:col>
      <xdr:colOff>0</xdr:colOff>
      <xdr:row>77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7353300"/>
          <a:ext cx="5524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8</xdr:col>
      <xdr:colOff>38100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76325" y="0"/>
          <a:ext cx="4610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Giorni di spettacolo, biglietti venduti e spesa del pubblico per il cinema,</a:t>
          </a:r>
          <a:r>
            <a:rPr lang="en-US" cap="none" sz="9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per</a:t>
          </a:r>
          <a:r>
            <a:rPr lang="en-US" cap="none" sz="95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provincia - Anno 2005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euro)</a:t>
          </a:r>
        </a:p>
      </xdr:txBody>
    </xdr:sp>
    <xdr:clientData/>
  </xdr:twoCellAnchor>
  <xdr:twoCellAnchor>
    <xdr:from>
      <xdr:col>1</xdr:col>
      <xdr:colOff>123825</xdr:colOff>
      <xdr:row>9</xdr:row>
      <xdr:rowOff>0</xdr:rowOff>
    </xdr:from>
    <xdr:to>
      <xdr:col>7</xdr:col>
      <xdr:colOff>647700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1028700"/>
          <a:ext cx="448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 di comune e provincia - Anno 2003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euro)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5</xdr:col>
      <xdr:colOff>666750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0"/>
          <a:ext cx="49053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si sono recate al cinema nei 12 mesi precedenti  l'intervista per sesso, classe d'età, titolo di studio, regione e tipo di comune - Anni 2000-2005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 </a:t>
          </a:r>
        </a:p>
      </xdr:txBody>
    </xdr:sp>
    <xdr:clientData/>
  </xdr:twoCellAnchor>
  <xdr:twoCellAnchor>
    <xdr:from>
      <xdr:col>0</xdr:col>
      <xdr:colOff>161925</xdr:colOff>
      <xdr:row>73</xdr:row>
      <xdr:rowOff>0</xdr:rowOff>
    </xdr:from>
    <xdr:to>
      <xdr:col>6</xdr:col>
      <xdr:colOff>19050</xdr:colOff>
      <xdr:row>76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6877050"/>
          <a:ext cx="5629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847725</xdr:colOff>
      <xdr:row>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753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6.4 - Emittenti televisive locali per regione e ripartizione geografica - Anni 2001-2005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171450</xdr:colOff>
      <xdr:row>35</xdr:row>
      <xdr:rowOff>104775</xdr:rowOff>
    </xdr:from>
    <xdr:to>
      <xdr:col>6</xdr:col>
      <xdr:colOff>866775</xdr:colOff>
      <xdr:row>38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4181475"/>
          <a:ext cx="5600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della serie storica sono stati revisionati e aggiornati sulla base dell'effettiva operatività delle emittenti in ciascun anno.</a:t>
          </a:r>
        </a:p>
      </xdr:txBody>
    </xdr:sp>
    <xdr:clientData/>
  </xdr:twoCellAnchor>
  <xdr:twoCellAnchor>
    <xdr:from>
      <xdr:col>0</xdr:col>
      <xdr:colOff>142875</xdr:colOff>
      <xdr:row>53</xdr:row>
      <xdr:rowOff>104775</xdr:rowOff>
    </xdr:from>
    <xdr:to>
      <xdr:col>6</xdr:col>
      <xdr:colOff>19050</xdr:colOff>
      <xdr:row>55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6410325"/>
          <a:ext cx="4781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A partire dall'anno 1999,  il numero di ripetitori delle reti Rai comprende anche il numero di trasmettitori.
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6</xdr:col>
      <xdr:colOff>847725</xdr:colOff>
      <xdr:row>57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6534150"/>
          <a:ext cx="5610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Impianti per la trasmissione del programma francese e svizzero nella Valle d'Aosta, impianti regionali per la trasmissione di programmi per minoranze etniche e impianti digitale terrestre.
</a:t>
          </a:r>
        </a:p>
      </xdr:txBody>
    </xdr:sp>
    <xdr:clientData/>
  </xdr:twoCellAnchor>
  <xdr:twoCellAnchor>
    <xdr:from>
      <xdr:col>0</xdr:col>
      <xdr:colOff>142875</xdr:colOff>
      <xdr:row>53</xdr:row>
      <xdr:rowOff>104775</xdr:rowOff>
    </xdr:from>
    <xdr:to>
      <xdr:col>6</xdr:col>
      <xdr:colOff>19050</xdr:colOff>
      <xdr:row>55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" y="6410325"/>
          <a:ext cx="4781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A partire dall'anno 1999,  il numero di ripetitori delle reti Rai comprende anche il numero di trasmettitori.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0</xdr:rowOff>
    </xdr:from>
    <xdr:to>
      <xdr:col>4</xdr:col>
      <xdr:colOff>819150</xdr:colOff>
      <xdr:row>57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6534150"/>
          <a:ext cx="5724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elaborazioni Istat su dati Rai
 (a) Di cui: 727 ore in tedesco, 81 in francese, 45 in ladino, 242 in sloveno.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4</xdr:col>
      <xdr:colOff>819150</xdr:colOff>
      <xdr:row>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0"/>
          <a:ext cx="5029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Ore di trasmissione televisiva della Rai per canale, tipo di rete e di programma - Anno 2005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1143000</xdr:colOff>
      <xdr:row>32</xdr:row>
      <xdr:rowOff>0</xdr:rowOff>
    </xdr:from>
    <xdr:to>
      <xdr:col>4</xdr:col>
      <xdr:colOff>819150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0" y="37242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Ore di trasmissione televisiva della Rai per canale, tipo di rete e  di programma 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142875</xdr:colOff>
      <xdr:row>51</xdr:row>
      <xdr:rowOff>9525</xdr:rowOff>
    </xdr:from>
    <xdr:to>
      <xdr:col>4</xdr:col>
      <xdr:colOff>771525</xdr:colOff>
      <xdr:row>56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5829300"/>
          <a:ext cx="55721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Nella nuova classificazione per macrogeneri, telegiornali, rassegne complementari, telecronache, servizi speciali, inchieste e documentari, musica classica e balletto, prosa, rubriche di attualità, rubriche culturali, programmi educativi per adulti e programmi scolastici sono confluiti nella voce "programmi informativo/ culturali e di pubblica utilità". I "programmi politico-parlamentari" comprendono , invece, servizi parlamentari e tribune; "intrattenimento e programmi per bambini" comprende intrattenimento leggero e cartoni.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12</xdr:col>
      <xdr:colOff>9525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5010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televisiva della Rai per canale,  tipo di trasmissione e di produzione - Anni 2004-2005</a:t>
          </a:r>
        </a:p>
      </xdr:txBody>
    </xdr:sp>
    <xdr:clientData/>
  </xdr:twoCellAnchor>
  <xdr:twoCellAnchor>
    <xdr:from>
      <xdr:col>0</xdr:col>
      <xdr:colOff>152400</xdr:colOff>
      <xdr:row>39</xdr:row>
      <xdr:rowOff>104775</xdr:rowOff>
    </xdr:from>
    <xdr:to>
      <xdr:col>11</xdr:col>
      <xdr:colOff>495300</xdr:colOff>
      <xdr:row>42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4648200"/>
          <a:ext cx="5572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Sono comprese le ore di prima trasmissione dei programmi televisivi informativo-culturali e di pubblica utilità, pari a 9.048  ore nel 2004 e 9.467 nel 2005.
</a:t>
          </a:r>
        </a:p>
      </xdr:txBody>
    </xdr:sp>
    <xdr:clientData/>
  </xdr:twoCellAnchor>
  <xdr:twoCellAnchor>
    <xdr:from>
      <xdr:col>0</xdr:col>
      <xdr:colOff>133350</xdr:colOff>
      <xdr:row>37</xdr:row>
      <xdr:rowOff>0</xdr:rowOff>
    </xdr:from>
    <xdr:to>
      <xdr:col>11</xdr:col>
      <xdr:colOff>523875</xdr:colOff>
      <xdr:row>40</xdr:row>
      <xdr:rowOff>57150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3350" y="4305300"/>
          <a:ext cx="5619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Include convenzionalmente i programmi informativi, compresi i telegiornali, i quali anche quando prevedono apporti di produzioni estere (prevalentemente scambi con l'estero) sono caratterizzati da un consistente tasso di rielaborazione da parte delle redazioni e delle  loro strutture produttive.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11</xdr:col>
      <xdr:colOff>476250</xdr:colOff>
      <xdr:row>37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4191000"/>
          <a:ext cx="5705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Elaborazioni Istat su dati  Rai - Radiotelevisione italiana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0</xdr:rowOff>
    </xdr:from>
    <xdr:to>
      <xdr:col>20</xdr:col>
      <xdr:colOff>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" y="0"/>
          <a:ext cx="5581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Ore di prima trasmissione televisiva dei programmi di spettacolo e culturali della Rai per tipo di produzione, tipo di programma e canale - Anni 2004-2005 </a:t>
          </a:r>
        </a:p>
      </xdr:txBody>
    </xdr:sp>
    <xdr:clientData/>
  </xdr:twoCellAnchor>
  <xdr:twoCellAnchor>
    <xdr:from>
      <xdr:col>0</xdr:col>
      <xdr:colOff>0</xdr:colOff>
      <xdr:row>51</xdr:row>
      <xdr:rowOff>66675</xdr:rowOff>
    </xdr:from>
    <xdr:to>
      <xdr:col>11</xdr:col>
      <xdr:colOff>333375</xdr:colOff>
      <xdr:row>53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077200"/>
          <a:ext cx="4048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Elaborazioni Istat su dati  Rai - Radiotelevisione italiana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11</xdr:col>
      <xdr:colOff>514350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905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dei programmi di spettacolo e culturali acquistati dalla Rai  per canale e paese di acquisto - Anni 2004-2005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P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Documenti%20utente\arosio\Pamela\ASC2000-01\Discipline%20associate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da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 5.1"/>
      <sheetName val="Tav 5.2"/>
      <sheetName val="Tav 5.3"/>
      <sheetName val="Tav 5.4"/>
      <sheetName val="Tav.5.5"/>
      <sheetName val="Tav.5.6"/>
      <sheetName val="Tav 5.7"/>
      <sheetName val="Tav.5.8 "/>
      <sheetName val="Tav 5.9"/>
      <sheetName val="Tav 5.10"/>
      <sheetName val="Tav 5.11"/>
      <sheetName val="Tav 5.6m"/>
      <sheetName val="Tav 5.7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W40"/>
  <sheetViews>
    <sheetView showGridLines="0" zoomScaleSheetLayoutView="100" workbookViewId="0" topLeftCell="A1">
      <selection activeCell="R24" sqref="R24"/>
    </sheetView>
  </sheetViews>
  <sheetFormatPr defaultColWidth="9.59765625" defaultRowHeight="10.5"/>
  <cols>
    <col min="1" max="1" width="7.3984375" style="315" customWidth="1"/>
    <col min="2" max="2" width="1" style="315" customWidth="1"/>
    <col min="3" max="3" width="10.19921875" style="271" customWidth="1"/>
    <col min="4" max="4" width="9" style="271" customWidth="1"/>
    <col min="5" max="5" width="12.796875" style="271" customWidth="1"/>
    <col min="6" max="6" width="1" style="271" customWidth="1"/>
    <col min="7" max="7" width="10.3984375" style="271" customWidth="1"/>
    <col min="8" max="8" width="9" style="271" customWidth="1"/>
    <col min="9" max="9" width="12" style="271" customWidth="1"/>
    <col min="10" max="10" width="1.19921875" style="271" customWidth="1"/>
    <col min="11" max="11" width="10" style="271" customWidth="1"/>
    <col min="12" max="12" width="9.19921875" style="271" customWidth="1"/>
    <col min="13" max="13" width="1" style="271" customWidth="1"/>
    <col min="14" max="14" width="12.796875" style="271" customWidth="1"/>
    <col min="15" max="15" width="13" style="271" customWidth="1"/>
    <col min="16" max="16" width="17.19921875" style="271" customWidth="1"/>
    <col min="17" max="17" width="24.19921875" style="271" customWidth="1"/>
    <col min="18" max="18" width="16.3984375" style="271" customWidth="1"/>
    <col min="19" max="19" width="12" style="271" customWidth="1"/>
    <col min="20" max="16384" width="12.796875" style="271" customWidth="1"/>
  </cols>
  <sheetData>
    <row r="1" spans="1:18" s="291" customFormat="1" ht="12" customHeight="1">
      <c r="A1" s="291" t="s">
        <v>209</v>
      </c>
      <c r="R1" s="292"/>
    </row>
    <row r="2" spans="17:18" s="291" customFormat="1" ht="12" customHeight="1">
      <c r="Q2" s="293"/>
      <c r="R2" s="294"/>
    </row>
    <row r="3" s="291" customFormat="1" ht="12" customHeight="1">
      <c r="R3" s="295"/>
    </row>
    <row r="4" spans="1:17" s="269" customFormat="1" ht="9" customHeight="1">
      <c r="A4" s="296"/>
      <c r="B4" s="296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97"/>
      <c r="Q4" s="298"/>
    </row>
    <row r="5" spans="1:17" s="303" customFormat="1" ht="12" customHeight="1">
      <c r="A5" s="958" t="s">
        <v>135</v>
      </c>
      <c r="B5" s="299"/>
      <c r="C5" s="300" t="s">
        <v>203</v>
      </c>
      <c r="D5" s="300"/>
      <c r="E5" s="300"/>
      <c r="F5" s="301"/>
      <c r="G5" s="300" t="s">
        <v>202</v>
      </c>
      <c r="H5" s="300"/>
      <c r="I5" s="300"/>
      <c r="J5" s="965"/>
      <c r="K5" s="300" t="s">
        <v>130</v>
      </c>
      <c r="L5" s="300"/>
      <c r="M5" s="300"/>
      <c r="N5" s="300"/>
      <c r="O5" s="300"/>
      <c r="P5" s="302"/>
      <c r="Q5" s="302"/>
    </row>
    <row r="6" spans="1:18" s="303" customFormat="1" ht="12" customHeight="1">
      <c r="A6" s="959"/>
      <c r="B6" s="304"/>
      <c r="C6" s="956" t="s">
        <v>252</v>
      </c>
      <c r="D6" s="956" t="s">
        <v>253</v>
      </c>
      <c r="E6" s="956" t="s">
        <v>204</v>
      </c>
      <c r="F6" s="305"/>
      <c r="G6" s="956" t="s">
        <v>252</v>
      </c>
      <c r="H6" s="956" t="s">
        <v>253</v>
      </c>
      <c r="I6" s="956" t="s">
        <v>204</v>
      </c>
      <c r="J6" s="966"/>
      <c r="K6" s="956" t="s">
        <v>252</v>
      </c>
      <c r="L6" s="956" t="s">
        <v>253</v>
      </c>
      <c r="M6" s="306"/>
      <c r="N6" s="961" t="s">
        <v>204</v>
      </c>
      <c r="O6" s="961"/>
      <c r="P6" s="307"/>
      <c r="Q6" s="487"/>
      <c r="R6" s="308"/>
    </row>
    <row r="7" spans="1:17" s="303" customFormat="1" ht="12" customHeight="1">
      <c r="A7" s="959"/>
      <c r="B7" s="304"/>
      <c r="C7" s="962"/>
      <c r="D7" s="963"/>
      <c r="E7" s="962"/>
      <c r="F7" s="305"/>
      <c r="G7" s="962"/>
      <c r="H7" s="963"/>
      <c r="I7" s="962"/>
      <c r="J7" s="966"/>
      <c r="K7" s="962"/>
      <c r="L7" s="963"/>
      <c r="M7" s="309"/>
      <c r="N7" s="956" t="s">
        <v>254</v>
      </c>
      <c r="O7" s="956" t="s">
        <v>358</v>
      </c>
      <c r="P7" s="310"/>
      <c r="Q7" s="310"/>
    </row>
    <row r="8" spans="1:17" s="303" customFormat="1" ht="12" customHeight="1">
      <c r="A8" s="960"/>
      <c r="B8" s="311"/>
      <c r="C8" s="957"/>
      <c r="D8" s="964"/>
      <c r="E8" s="957"/>
      <c r="F8" s="312"/>
      <c r="G8" s="957"/>
      <c r="H8" s="964"/>
      <c r="I8" s="957"/>
      <c r="J8" s="967"/>
      <c r="K8" s="957"/>
      <c r="L8" s="964"/>
      <c r="M8" s="313"/>
      <c r="N8" s="957"/>
      <c r="O8" s="957"/>
      <c r="P8" s="314"/>
      <c r="Q8" s="314"/>
    </row>
    <row r="9" ht="9" customHeight="1">
      <c r="R9" s="98"/>
    </row>
    <row r="10" spans="1:23" ht="9" customHeight="1">
      <c r="A10" s="316">
        <v>2000</v>
      </c>
      <c r="B10" s="316"/>
      <c r="C10" s="345">
        <v>420253</v>
      </c>
      <c r="D10" s="345">
        <v>61526</v>
      </c>
      <c r="E10" s="345">
        <v>333882679.43</v>
      </c>
      <c r="F10" s="345"/>
      <c r="G10" s="345">
        <v>379645</v>
      </c>
      <c r="H10" s="345">
        <v>39385</v>
      </c>
      <c r="I10" s="345">
        <v>195534819.73000002</v>
      </c>
      <c r="J10" s="345"/>
      <c r="K10" s="345">
        <v>799898</v>
      </c>
      <c r="L10" s="345">
        <v>100911</v>
      </c>
      <c r="M10" s="345">
        <v>1054831</v>
      </c>
      <c r="N10" s="345">
        <v>529417499.16</v>
      </c>
      <c r="O10" s="345">
        <v>469758206.8855368</v>
      </c>
      <c r="P10" s="317"/>
      <c r="Q10" s="317"/>
      <c r="R10" s="319"/>
      <c r="S10" s="320"/>
      <c r="T10" s="317"/>
      <c r="U10" s="317"/>
      <c r="V10" s="317"/>
      <c r="W10" s="317"/>
    </row>
    <row r="11" spans="1:23" ht="9" customHeight="1">
      <c r="A11" s="316">
        <v>2001</v>
      </c>
      <c r="B11" s="316"/>
      <c r="C11" s="345">
        <v>439729</v>
      </c>
      <c r="D11" s="345">
        <v>63422</v>
      </c>
      <c r="E11" s="345">
        <v>351055965.8</v>
      </c>
      <c r="F11" s="345"/>
      <c r="G11" s="345">
        <v>437911</v>
      </c>
      <c r="H11" s="345">
        <v>46547.189885470005</v>
      </c>
      <c r="I11" s="345">
        <v>238443264.45</v>
      </c>
      <c r="J11" s="345"/>
      <c r="K11" s="345">
        <v>877640</v>
      </c>
      <c r="L11" s="345">
        <v>109969.18988547</v>
      </c>
      <c r="M11" s="345"/>
      <c r="N11" s="345">
        <v>589499230.25</v>
      </c>
      <c r="O11" s="345">
        <v>508627463.54616046</v>
      </c>
      <c r="P11" s="317"/>
      <c r="Q11" s="317"/>
      <c r="R11" s="321"/>
      <c r="S11" s="318"/>
      <c r="T11" s="317"/>
      <c r="U11" s="317"/>
      <c r="V11" s="317"/>
      <c r="W11" s="317"/>
    </row>
    <row r="12" spans="1:23" ht="9" customHeight="1">
      <c r="A12" s="316">
        <v>2002</v>
      </c>
      <c r="B12" s="316"/>
      <c r="C12" s="345">
        <v>468325</v>
      </c>
      <c r="D12" s="345">
        <v>60308</v>
      </c>
      <c r="E12" s="345">
        <v>348499229</v>
      </c>
      <c r="F12" s="345"/>
      <c r="G12" s="345">
        <v>513562</v>
      </c>
      <c r="H12" s="345">
        <v>51185</v>
      </c>
      <c r="I12" s="345">
        <v>280885450</v>
      </c>
      <c r="J12" s="345"/>
      <c r="K12" s="345">
        <v>981887</v>
      </c>
      <c r="L12" s="345">
        <v>111493</v>
      </c>
      <c r="M12" s="345"/>
      <c r="N12" s="345">
        <v>629384679</v>
      </c>
      <c r="O12" s="345">
        <v>529785083.3333333</v>
      </c>
      <c r="Q12" s="317"/>
      <c r="R12" s="98"/>
      <c r="S12" s="320"/>
      <c r="T12" s="208"/>
      <c r="U12" s="317"/>
      <c r="V12" s="317"/>
      <c r="W12" s="317"/>
    </row>
    <row r="13" spans="1:23" ht="9" customHeight="1">
      <c r="A13" s="322">
        <v>2003</v>
      </c>
      <c r="B13" s="322"/>
      <c r="C13" s="346">
        <v>505375</v>
      </c>
      <c r="D13" s="346">
        <v>55564</v>
      </c>
      <c r="E13" s="346">
        <v>324709018.59</v>
      </c>
      <c r="F13" s="346">
        <v>0</v>
      </c>
      <c r="G13" s="346">
        <v>568849</v>
      </c>
      <c r="H13" s="346">
        <v>49466</v>
      </c>
      <c r="I13" s="346">
        <v>283854573.70000005</v>
      </c>
      <c r="J13" s="346"/>
      <c r="K13" s="346">
        <f>C13+G13</f>
        <v>1074224</v>
      </c>
      <c r="L13" s="346">
        <f>D13+H13</f>
        <v>105030</v>
      </c>
      <c r="M13" s="346"/>
      <c r="N13" s="346">
        <f>E13+I13</f>
        <v>608563592.29</v>
      </c>
      <c r="O13" s="346">
        <v>499231823.0434782</v>
      </c>
      <c r="P13" s="317"/>
      <c r="R13" s="98"/>
      <c r="S13" s="320"/>
      <c r="T13" s="208"/>
      <c r="U13" s="317"/>
      <c r="V13" s="317"/>
      <c r="W13" s="317"/>
    </row>
    <row r="14" spans="1:23" ht="9" customHeight="1">
      <c r="A14" s="322">
        <v>2004</v>
      </c>
      <c r="B14" s="271"/>
      <c r="C14" s="346">
        <v>530449</v>
      </c>
      <c r="D14" s="346">
        <v>58206</v>
      </c>
      <c r="E14" s="346">
        <v>337537427.03999996</v>
      </c>
      <c r="G14" s="346">
        <v>617491</v>
      </c>
      <c r="H14" s="346">
        <v>55009</v>
      </c>
      <c r="I14" s="346">
        <v>317890106.91999996</v>
      </c>
      <c r="K14" s="332">
        <v>1147940</v>
      </c>
      <c r="L14" s="332">
        <v>113215</v>
      </c>
      <c r="M14" s="332">
        <v>655427533.9599999</v>
      </c>
      <c r="N14" s="332">
        <v>655427533.9599999</v>
      </c>
      <c r="O14" s="346">
        <v>526447818.441767</v>
      </c>
      <c r="Q14" s="317"/>
      <c r="R14" s="98"/>
      <c r="S14" s="320"/>
      <c r="T14" s="208"/>
      <c r="U14" s="317"/>
      <c r="V14" s="317"/>
      <c r="W14" s="317"/>
    </row>
    <row r="15" spans="1:23" ht="9" customHeight="1">
      <c r="A15" s="322">
        <v>2005</v>
      </c>
      <c r="B15" s="271"/>
      <c r="C15" s="363" t="s">
        <v>212</v>
      </c>
      <c r="D15" s="363" t="s">
        <v>212</v>
      </c>
      <c r="E15" s="363" t="s">
        <v>212</v>
      </c>
      <c r="G15" s="363" t="s">
        <v>212</v>
      </c>
      <c r="H15" s="363" t="s">
        <v>212</v>
      </c>
      <c r="I15" s="363" t="s">
        <v>212</v>
      </c>
      <c r="K15" s="332">
        <v>1193772</v>
      </c>
      <c r="L15" s="332">
        <v>104684</v>
      </c>
      <c r="M15" s="332"/>
      <c r="N15" s="332">
        <v>599511146</v>
      </c>
      <c r="O15" s="346">
        <f>100*N15/126.7</f>
        <v>473173753.7490134</v>
      </c>
      <c r="R15" s="98"/>
      <c r="S15" s="320"/>
      <c r="T15" s="208"/>
      <c r="U15" s="317"/>
      <c r="V15" s="317"/>
      <c r="W15" s="317"/>
    </row>
    <row r="16" spans="1:23" ht="9" customHeight="1">
      <c r="A16" s="323"/>
      <c r="B16" s="323"/>
      <c r="C16" s="324"/>
      <c r="D16" s="324"/>
      <c r="E16" s="324"/>
      <c r="F16" s="325"/>
      <c r="G16" s="325"/>
      <c r="H16" s="325"/>
      <c r="I16" s="325"/>
      <c r="J16" s="325"/>
      <c r="K16" s="313"/>
      <c r="L16" s="313"/>
      <c r="M16" s="313"/>
      <c r="N16" s="313"/>
      <c r="O16" s="324"/>
      <c r="P16" s="326"/>
      <c r="Q16" s="326"/>
      <c r="S16" s="327"/>
      <c r="T16" s="327"/>
      <c r="U16" s="317"/>
      <c r="V16" s="317"/>
      <c r="W16" s="317"/>
    </row>
    <row r="17" spans="1:23" ht="9" customHeight="1">
      <c r="A17" s="328"/>
      <c r="B17" s="328"/>
      <c r="C17" s="326"/>
      <c r="D17" s="326"/>
      <c r="E17" s="326"/>
      <c r="F17" s="329"/>
      <c r="G17" s="329"/>
      <c r="H17" s="329"/>
      <c r="I17" s="329"/>
      <c r="J17" s="329"/>
      <c r="K17" s="631"/>
      <c r="L17" s="326"/>
      <c r="M17" s="326"/>
      <c r="N17" s="326"/>
      <c r="O17" s="326"/>
      <c r="P17" s="326"/>
      <c r="Q17" s="326"/>
      <c r="R17" s="317"/>
      <c r="S17" s="98"/>
      <c r="T17" s="199"/>
      <c r="U17" s="317"/>
      <c r="V17" s="98"/>
      <c r="W17" s="330"/>
    </row>
    <row r="18" spans="1:18" ht="9" customHeight="1">
      <c r="A18" s="289" t="s">
        <v>341</v>
      </c>
      <c r="B18" s="289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134"/>
      <c r="R18" s="331"/>
    </row>
    <row r="19" spans="1:16" ht="9" customHeight="1">
      <c r="A19" s="315" t="s">
        <v>248</v>
      </c>
      <c r="P19" s="332"/>
    </row>
    <row r="20" spans="17:18" ht="9" customHeight="1">
      <c r="Q20" s="199"/>
      <c r="R20" s="333"/>
    </row>
    <row r="21" ht="9" customHeight="1">
      <c r="R21" s="98"/>
    </row>
    <row r="22" spans="1:17" ht="9">
      <c r="A22" s="335"/>
      <c r="B22" s="335"/>
      <c r="C22" s="317"/>
      <c r="D22" s="321"/>
      <c r="E22" s="318"/>
      <c r="F22" s="317"/>
      <c r="G22" s="317"/>
      <c r="H22" s="317"/>
      <c r="I22" s="317"/>
      <c r="J22" s="317"/>
      <c r="K22" s="336"/>
      <c r="L22" s="290"/>
      <c r="M22" s="290"/>
      <c r="N22" s="317"/>
      <c r="O22" s="317"/>
      <c r="P22" s="317"/>
      <c r="Q22" s="317"/>
    </row>
    <row r="23" spans="1:17" ht="9">
      <c r="A23" s="334"/>
      <c r="B23" s="334"/>
      <c r="D23" s="98"/>
      <c r="E23" s="320"/>
      <c r="F23" s="142"/>
      <c r="G23" s="208"/>
      <c r="H23" s="317"/>
      <c r="I23" s="317"/>
      <c r="J23" s="317"/>
      <c r="K23" s="337"/>
      <c r="L23" s="332"/>
      <c r="M23" s="338"/>
      <c r="N23" s="317"/>
      <c r="O23" s="317"/>
      <c r="P23" s="317"/>
      <c r="Q23" s="317"/>
    </row>
    <row r="24" spans="1:19" ht="9">
      <c r="A24" s="335"/>
      <c r="B24" s="335"/>
      <c r="D24" s="98"/>
      <c r="E24" s="327"/>
      <c r="F24" s="317"/>
      <c r="G24" s="327"/>
      <c r="H24" s="317"/>
      <c r="I24" s="317"/>
      <c r="J24" s="317"/>
      <c r="K24" s="327"/>
      <c r="L24" s="339"/>
      <c r="M24" s="339"/>
      <c r="N24" s="482"/>
      <c r="O24" s="482"/>
      <c r="P24" s="482"/>
      <c r="Q24" s="482"/>
      <c r="R24" s="482"/>
      <c r="S24" s="482"/>
    </row>
    <row r="25" spans="1:11" ht="9">
      <c r="A25" s="335"/>
      <c r="B25" s="335"/>
      <c r="C25" s="286"/>
      <c r="D25" s="148"/>
      <c r="J25" s="482">
        <v>317890106.91999996</v>
      </c>
      <c r="K25" s="199"/>
    </row>
    <row r="26" spans="5:14" ht="9">
      <c r="E26" s="340"/>
      <c r="F26" s="340"/>
      <c r="G26" s="341"/>
      <c r="H26" s="504"/>
      <c r="I26" s="342"/>
      <c r="J26" s="340"/>
      <c r="K26" s="199"/>
      <c r="L26" s="340"/>
      <c r="M26" s="340"/>
      <c r="N26" s="342"/>
    </row>
    <row r="27" spans="5:11" ht="9">
      <c r="E27" s="98"/>
      <c r="K27" s="199"/>
    </row>
    <row r="28" spans="4:8" ht="9">
      <c r="D28" s="98"/>
      <c r="E28" s="98"/>
      <c r="G28" s="340"/>
      <c r="H28" s="340"/>
    </row>
    <row r="29" ht="9">
      <c r="G29" s="199"/>
    </row>
    <row r="38" spans="4:9" ht="9">
      <c r="D38" s="340"/>
      <c r="E38" s="341"/>
      <c r="F38" s="342"/>
      <c r="G38" s="199"/>
      <c r="H38" s="199"/>
      <c r="I38" s="342"/>
    </row>
    <row r="39" spans="1:10" ht="9">
      <c r="A39" s="126"/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0" ht="9">
      <c r="A40" s="126"/>
      <c r="B40" s="126"/>
      <c r="C40" s="126"/>
      <c r="D40" s="126"/>
      <c r="E40" s="126"/>
      <c r="F40" s="126"/>
      <c r="G40" s="126"/>
      <c r="H40" s="126"/>
      <c r="I40" s="126"/>
      <c r="J40" s="126"/>
    </row>
    <row r="63" ht="8.25" customHeight="1"/>
  </sheetData>
  <mergeCells count="13">
    <mergeCell ref="E6:E8"/>
    <mergeCell ref="I6:I8"/>
    <mergeCell ref="J5:J8"/>
    <mergeCell ref="N7:N8"/>
    <mergeCell ref="O7:O8"/>
    <mergeCell ref="A5:A8"/>
    <mergeCell ref="N6:O6"/>
    <mergeCell ref="C6:C8"/>
    <mergeCell ref="D6:D8"/>
    <mergeCell ref="G6:G8"/>
    <mergeCell ref="H6:H8"/>
    <mergeCell ref="K6:K8"/>
    <mergeCell ref="L6:L8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&amp;10 117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1"/>
  <dimension ref="A1:J49"/>
  <sheetViews>
    <sheetView showGridLines="0" workbookViewId="0" topLeftCell="A1">
      <selection activeCell="L19" sqref="L19"/>
    </sheetView>
  </sheetViews>
  <sheetFormatPr defaultColWidth="9.59765625" defaultRowHeight="10.5"/>
  <cols>
    <col min="1" max="1" width="45.796875" style="217" customWidth="1"/>
    <col min="2" max="7" width="12.3984375" style="213" customWidth="1"/>
    <col min="8" max="16384" width="9.59765625" style="213" customWidth="1"/>
  </cols>
  <sheetData>
    <row r="1" s="210" customFormat="1" ht="15" customHeight="1">
      <c r="A1" s="209" t="s">
        <v>328</v>
      </c>
    </row>
    <row r="2" s="210" customFormat="1" ht="12" customHeight="1"/>
    <row r="3" spans="1:7" ht="9" customHeight="1">
      <c r="A3" s="211"/>
      <c r="B3" s="212"/>
      <c r="C3" s="212"/>
      <c r="D3" s="212"/>
      <c r="E3" s="212"/>
      <c r="F3" s="212"/>
      <c r="G3" s="212"/>
    </row>
    <row r="4" spans="1:7" ht="12.75" customHeight="1">
      <c r="A4" s="703" t="s">
        <v>177</v>
      </c>
      <c r="B4" s="704" t="s">
        <v>141</v>
      </c>
      <c r="C4" s="704" t="s">
        <v>275</v>
      </c>
      <c r="D4" s="704" t="s">
        <v>289</v>
      </c>
      <c r="E4" s="705" t="s">
        <v>142</v>
      </c>
      <c r="F4" s="705" t="s">
        <v>143</v>
      </c>
      <c r="G4" s="704" t="s">
        <v>130</v>
      </c>
    </row>
    <row r="5" spans="1:7" s="216" customFormat="1" ht="9" customHeight="1">
      <c r="A5" s="689"/>
      <c r="B5" s="690"/>
      <c r="C5" s="690"/>
      <c r="D5" s="690"/>
      <c r="E5" s="691"/>
      <c r="F5" s="691"/>
      <c r="G5" s="690"/>
    </row>
    <row r="6" spans="1:7" s="216" customFormat="1" ht="9" customHeight="1">
      <c r="A6" s="996" t="s">
        <v>335</v>
      </c>
      <c r="B6" s="996"/>
      <c r="C6" s="996"/>
      <c r="D6" s="996"/>
      <c r="E6" s="996"/>
      <c r="F6" s="996"/>
      <c r="G6" s="996"/>
    </row>
    <row r="7" spans="1:7" s="216" customFormat="1" ht="7.5" customHeight="1">
      <c r="A7" s="692"/>
      <c r="B7" s="214"/>
      <c r="C7" s="214"/>
      <c r="D7" s="214"/>
      <c r="E7" s="215"/>
      <c r="F7" s="215"/>
      <c r="G7" s="214"/>
    </row>
    <row r="8" spans="1:7" s="216" customFormat="1" ht="9" customHeight="1">
      <c r="A8" s="997" t="s">
        <v>439</v>
      </c>
      <c r="B8" s="997"/>
      <c r="C8" s="997"/>
      <c r="D8" s="997"/>
      <c r="E8" s="997"/>
      <c r="F8" s="997"/>
      <c r="G8" s="997"/>
    </row>
    <row r="9" s="694" customFormat="1" ht="7.5" customHeight="1">
      <c r="A9" s="693"/>
    </row>
    <row r="10" spans="1:7" s="216" customFormat="1" ht="9" customHeight="1">
      <c r="A10" s="233" t="s">
        <v>131</v>
      </c>
      <c r="B10" s="391">
        <v>318</v>
      </c>
      <c r="C10" s="391">
        <v>133</v>
      </c>
      <c r="D10" s="391">
        <v>383</v>
      </c>
      <c r="E10" s="391">
        <v>17</v>
      </c>
      <c r="F10" s="391">
        <v>24</v>
      </c>
      <c r="G10" s="391">
        <v>875</v>
      </c>
    </row>
    <row r="11" spans="1:7" s="216" customFormat="1" ht="9" customHeight="1">
      <c r="A11" s="267" t="s">
        <v>263</v>
      </c>
      <c r="B11" s="391">
        <v>211</v>
      </c>
      <c r="C11" s="391">
        <v>287</v>
      </c>
      <c r="D11" s="391">
        <v>810</v>
      </c>
      <c r="E11" s="345" t="s">
        <v>133</v>
      </c>
      <c r="F11" s="391">
        <v>105</v>
      </c>
      <c r="G11" s="391">
        <v>1413</v>
      </c>
    </row>
    <row r="12" spans="1:7" s="216" customFormat="1" ht="9" customHeight="1">
      <c r="A12" s="695" t="s">
        <v>278</v>
      </c>
      <c r="B12" s="391">
        <v>6</v>
      </c>
      <c r="C12" s="391">
        <v>178</v>
      </c>
      <c r="D12" s="391">
        <v>251</v>
      </c>
      <c r="E12" s="391">
        <v>63</v>
      </c>
      <c r="F12" s="391">
        <v>124</v>
      </c>
      <c r="G12" s="391">
        <v>622</v>
      </c>
    </row>
    <row r="13" spans="1:7" s="697" customFormat="1" ht="9" customHeight="1">
      <c r="A13" s="696" t="s">
        <v>130</v>
      </c>
      <c r="B13" s="611">
        <v>535</v>
      </c>
      <c r="C13" s="611">
        <v>598</v>
      </c>
      <c r="D13" s="611">
        <v>1444</v>
      </c>
      <c r="E13" s="611">
        <v>80</v>
      </c>
      <c r="F13" s="611">
        <v>253</v>
      </c>
      <c r="G13" s="611">
        <v>2910</v>
      </c>
    </row>
    <row r="14" spans="1:7" s="216" customFormat="1" ht="9" customHeight="1">
      <c r="A14" s="233"/>
      <c r="B14" s="57"/>
      <c r="C14" s="57"/>
      <c r="D14" s="57"/>
      <c r="E14" s="57"/>
      <c r="F14" s="57"/>
      <c r="G14" s="57"/>
    </row>
    <row r="15" spans="1:7" s="216" customFormat="1" ht="7.5" customHeight="1">
      <c r="A15" s="698"/>
      <c r="B15" s="699"/>
      <c r="C15" s="699"/>
      <c r="D15" s="699"/>
      <c r="E15" s="699"/>
      <c r="F15" s="699"/>
      <c r="G15" s="699"/>
    </row>
    <row r="16" spans="1:7" s="216" customFormat="1" ht="9" customHeight="1">
      <c r="A16" s="997" t="s">
        <v>435</v>
      </c>
      <c r="B16" s="997"/>
      <c r="C16" s="997"/>
      <c r="D16" s="997"/>
      <c r="E16" s="997"/>
      <c r="F16" s="997"/>
      <c r="G16" s="997"/>
    </row>
    <row r="17" spans="1:7" s="216" customFormat="1" ht="7.5" customHeight="1">
      <c r="A17" s="698"/>
      <c r="B17" s="699"/>
      <c r="C17" s="699"/>
      <c r="D17" s="699"/>
      <c r="E17" s="699"/>
      <c r="F17" s="699"/>
      <c r="G17" s="699"/>
    </row>
    <row r="18" spans="1:7" s="216" customFormat="1" ht="9" customHeight="1">
      <c r="A18" s="233" t="s">
        <v>131</v>
      </c>
      <c r="B18" s="523">
        <v>36.34285714285714</v>
      </c>
      <c r="C18" s="523">
        <v>15.2</v>
      </c>
      <c r="D18" s="523">
        <v>43.77142857142857</v>
      </c>
      <c r="E18" s="523">
        <v>1.9428571428571428</v>
      </c>
      <c r="F18" s="523">
        <v>2.742857142857143</v>
      </c>
      <c r="G18" s="523">
        <v>100</v>
      </c>
    </row>
    <row r="19" spans="1:7" s="216" customFormat="1" ht="9" customHeight="1">
      <c r="A19" s="267" t="s">
        <v>263</v>
      </c>
      <c r="B19" s="523">
        <v>14.932767162066526</v>
      </c>
      <c r="C19" s="523">
        <v>20.311394196744516</v>
      </c>
      <c r="D19" s="523">
        <v>57.32484076433121</v>
      </c>
      <c r="E19" s="400" t="s">
        <v>133</v>
      </c>
      <c r="F19" s="523">
        <v>7.43099787685775</v>
      </c>
      <c r="G19" s="523">
        <v>100</v>
      </c>
    </row>
    <row r="20" spans="1:7" s="216" customFormat="1" ht="8.25" customHeight="1">
      <c r="A20" s="695" t="s">
        <v>278</v>
      </c>
      <c r="B20" s="523">
        <v>0.9646302250803859</v>
      </c>
      <c r="C20" s="523">
        <v>28.617363344051448</v>
      </c>
      <c r="D20" s="523">
        <v>40.353697749196144</v>
      </c>
      <c r="E20" s="523">
        <v>10.128617363344052</v>
      </c>
      <c r="F20" s="523">
        <v>19.935691318327976</v>
      </c>
      <c r="G20" s="523">
        <v>100</v>
      </c>
    </row>
    <row r="21" spans="1:7" s="216" customFormat="1" ht="9" customHeight="1">
      <c r="A21" s="696" t="s">
        <v>130</v>
      </c>
      <c r="B21" s="700">
        <v>18.38487972508591</v>
      </c>
      <c r="C21" s="700">
        <v>20.54982817869416</v>
      </c>
      <c r="D21" s="700">
        <v>49.62199312714777</v>
      </c>
      <c r="E21" s="700">
        <v>2.7491408934707904</v>
      </c>
      <c r="F21" s="700">
        <v>8.694158075601374</v>
      </c>
      <c r="G21" s="700">
        <v>100</v>
      </c>
    </row>
    <row r="22" spans="1:7" s="216" customFormat="1" ht="9" customHeight="1">
      <c r="A22" s="696"/>
      <c r="B22" s="844"/>
      <c r="C22" s="844"/>
      <c r="D22" s="844"/>
      <c r="E22" s="844"/>
      <c r="F22" s="844"/>
      <c r="G22" s="845"/>
    </row>
    <row r="23" spans="1:7" s="216" customFormat="1" ht="9" customHeight="1">
      <c r="A23" s="696"/>
      <c r="B23" s="846"/>
      <c r="C23" s="846"/>
      <c r="D23" s="846"/>
      <c r="E23" s="846"/>
      <c r="F23" s="846"/>
      <c r="G23" s="846"/>
    </row>
    <row r="24" spans="1:7" s="694" customFormat="1" ht="9" customHeight="1">
      <c r="A24" s="996" t="s">
        <v>411</v>
      </c>
      <c r="B24" s="996"/>
      <c r="C24" s="996"/>
      <c r="D24" s="996"/>
      <c r="E24" s="996"/>
      <c r="F24" s="996"/>
      <c r="G24" s="996"/>
    </row>
    <row r="25" s="216" customFormat="1" ht="7.5" customHeight="1">
      <c r="A25" s="701"/>
    </row>
    <row r="26" spans="1:7" s="216" customFormat="1" ht="9" customHeight="1">
      <c r="A26" s="997" t="s">
        <v>439</v>
      </c>
      <c r="B26" s="997"/>
      <c r="C26" s="997"/>
      <c r="D26" s="997"/>
      <c r="E26" s="997"/>
      <c r="F26" s="997"/>
      <c r="G26" s="997"/>
    </row>
    <row r="27" s="216" customFormat="1" ht="7.5" customHeight="1">
      <c r="A27" s="701"/>
    </row>
    <row r="28" spans="1:7" s="216" customFormat="1" ht="9" customHeight="1">
      <c r="A28" s="233" t="s">
        <v>131</v>
      </c>
      <c r="B28" s="59">
        <v>155</v>
      </c>
      <c r="C28" s="59">
        <v>177</v>
      </c>
      <c r="D28" s="59">
        <v>340</v>
      </c>
      <c r="E28" s="59">
        <v>6</v>
      </c>
      <c r="F28" s="59">
        <v>24</v>
      </c>
      <c r="G28" s="59">
        <v>702</v>
      </c>
    </row>
    <row r="29" spans="1:7" s="216" customFormat="1" ht="9" customHeight="1">
      <c r="A29" s="267" t="s">
        <v>263</v>
      </c>
      <c r="B29" s="59">
        <v>3</v>
      </c>
      <c r="C29" s="59">
        <v>257</v>
      </c>
      <c r="D29" s="59">
        <v>849</v>
      </c>
      <c r="E29" s="386" t="s">
        <v>133</v>
      </c>
      <c r="F29" s="59">
        <v>34</v>
      </c>
      <c r="G29" s="59">
        <v>1143</v>
      </c>
    </row>
    <row r="30" spans="1:7" s="216" customFormat="1" ht="9" customHeight="1">
      <c r="A30" s="695" t="s">
        <v>278</v>
      </c>
      <c r="B30" s="59">
        <v>1</v>
      </c>
      <c r="C30" s="59">
        <v>180</v>
      </c>
      <c r="D30" s="59">
        <v>185</v>
      </c>
      <c r="E30" s="59">
        <v>51</v>
      </c>
      <c r="F30" s="59">
        <v>145</v>
      </c>
      <c r="G30" s="59">
        <v>562</v>
      </c>
    </row>
    <row r="31" spans="1:7" s="697" customFormat="1" ht="9" customHeight="1">
      <c r="A31" s="696" t="s">
        <v>130</v>
      </c>
      <c r="B31" s="848">
        <v>159</v>
      </c>
      <c r="C31" s="848">
        <v>614</v>
      </c>
      <c r="D31" s="848">
        <v>1374</v>
      </c>
      <c r="E31" s="848">
        <v>57</v>
      </c>
      <c r="F31" s="848">
        <v>203</v>
      </c>
      <c r="G31" s="848">
        <v>2407</v>
      </c>
    </row>
    <row r="32" spans="1:7" s="216" customFormat="1" ht="7.5" customHeight="1">
      <c r="A32" s="698"/>
      <c r="B32" s="699"/>
      <c r="C32" s="699"/>
      <c r="D32" s="699"/>
      <c r="E32" s="699"/>
      <c r="F32" s="699"/>
      <c r="G32" s="699"/>
    </row>
    <row r="33" spans="1:7" s="216" customFormat="1" ht="9" customHeight="1">
      <c r="A33" s="997" t="s">
        <v>435</v>
      </c>
      <c r="B33" s="997"/>
      <c r="C33" s="997"/>
      <c r="D33" s="997"/>
      <c r="E33" s="997"/>
      <c r="F33" s="997"/>
      <c r="G33" s="997"/>
    </row>
    <row r="34" spans="1:7" s="216" customFormat="1" ht="7.5" customHeight="1">
      <c r="A34" s="698"/>
      <c r="B34" s="699"/>
      <c r="C34" s="699"/>
      <c r="D34" s="699"/>
      <c r="E34" s="699"/>
      <c r="F34" s="699"/>
      <c r="G34" s="699"/>
    </row>
    <row r="35" spans="1:10" s="216" customFormat="1" ht="6" customHeight="1">
      <c r="A35" s="233" t="s">
        <v>131</v>
      </c>
      <c r="B35" s="390">
        <v>22.07977207977208</v>
      </c>
      <c r="C35" s="390">
        <v>25.213675213675213</v>
      </c>
      <c r="D35" s="390">
        <v>48.433048433048434</v>
      </c>
      <c r="E35" s="390">
        <v>0.8547008547008547</v>
      </c>
      <c r="F35" s="390">
        <v>3.4188034188034186</v>
      </c>
      <c r="G35" s="390">
        <v>100</v>
      </c>
      <c r="J35" s="390"/>
    </row>
    <row r="36" spans="1:10" s="216" customFormat="1" ht="9" customHeight="1">
      <c r="A36" s="267" t="s">
        <v>263</v>
      </c>
      <c r="B36" s="390">
        <v>0.26246719160104987</v>
      </c>
      <c r="C36" s="390">
        <v>22.484689413823272</v>
      </c>
      <c r="D36" s="390">
        <v>74.2782152230971</v>
      </c>
      <c r="E36" s="386" t="s">
        <v>133</v>
      </c>
      <c r="F36" s="390">
        <v>2.974628171478565</v>
      </c>
      <c r="G36" s="390">
        <v>100</v>
      </c>
      <c r="J36" s="390"/>
    </row>
    <row r="37" spans="1:10" s="216" customFormat="1" ht="9" customHeight="1">
      <c r="A37" s="695" t="s">
        <v>278</v>
      </c>
      <c r="B37" s="390">
        <v>0.17793594306049823</v>
      </c>
      <c r="C37" s="390">
        <v>32.02846975088968</v>
      </c>
      <c r="D37" s="390">
        <v>32.91814946619217</v>
      </c>
      <c r="E37" s="390">
        <v>9.07473309608541</v>
      </c>
      <c r="F37" s="390">
        <v>25.800711743772244</v>
      </c>
      <c r="G37" s="390">
        <v>100</v>
      </c>
      <c r="J37" s="390"/>
    </row>
    <row r="38" spans="1:10" s="216" customFormat="1" ht="9" customHeight="1">
      <c r="A38" s="696" t="s">
        <v>130</v>
      </c>
      <c r="B38" s="467">
        <v>6.605733277939343</v>
      </c>
      <c r="C38" s="467">
        <v>25.508932280847528</v>
      </c>
      <c r="D38" s="467">
        <v>57.08350643955131</v>
      </c>
      <c r="E38" s="467">
        <v>2.3680930619027833</v>
      </c>
      <c r="F38" s="467">
        <v>8.433734939759036</v>
      </c>
      <c r="G38" s="467">
        <v>100</v>
      </c>
      <c r="J38" s="390"/>
    </row>
    <row r="39" spans="1:7" s="216" customFormat="1" ht="9" customHeight="1">
      <c r="A39" s="702"/>
      <c r="B39" s="847"/>
      <c r="C39" s="847"/>
      <c r="D39" s="847"/>
      <c r="E39" s="847"/>
      <c r="F39" s="847"/>
      <c r="G39" s="847"/>
    </row>
    <row r="40" s="216" customFormat="1" ht="9" customHeight="1">
      <c r="A40" s="701"/>
    </row>
    <row r="41" s="522" customFormat="1" ht="9" customHeight="1"/>
    <row r="42" spans="1:7" ht="9" customHeight="1">
      <c r="A42" s="104"/>
      <c r="B42" s="104"/>
      <c r="C42" s="105"/>
      <c r="D42" s="105"/>
      <c r="E42" s="105"/>
      <c r="F42" s="17"/>
      <c r="G42" s="17"/>
    </row>
    <row r="43" spans="2:7" ht="9" customHeight="1">
      <c r="B43" s="25"/>
      <c r="C43" s="25"/>
      <c r="D43" s="25"/>
      <c r="E43" s="25"/>
      <c r="F43" s="17"/>
      <c r="G43" s="218"/>
    </row>
    <row r="44" spans="2:7" ht="9" customHeight="1">
      <c r="B44" s="17"/>
      <c r="C44" s="17"/>
      <c r="D44" s="17"/>
      <c r="E44" s="17"/>
      <c r="F44" s="17"/>
      <c r="G44" s="218"/>
    </row>
    <row r="45" spans="2:7" ht="9" customHeight="1">
      <c r="B45" s="17"/>
      <c r="C45" s="17"/>
      <c r="D45" s="17"/>
      <c r="E45" s="17"/>
      <c r="F45" s="17"/>
      <c r="G45" s="218"/>
    </row>
    <row r="46" spans="2:7" ht="9" customHeight="1">
      <c r="B46" s="17"/>
      <c r="C46" s="17"/>
      <c r="D46" s="17"/>
      <c r="E46" s="17"/>
      <c r="F46" s="17"/>
      <c r="G46" s="218"/>
    </row>
    <row r="47" spans="2:7" ht="9" customHeight="1">
      <c r="B47" s="17"/>
      <c r="C47" s="17"/>
      <c r="D47" s="17"/>
      <c r="E47" s="17"/>
      <c r="F47" s="17"/>
      <c r="G47" s="218"/>
    </row>
    <row r="48" spans="2:7" ht="12.75">
      <c r="B48" s="17"/>
      <c r="C48" s="17"/>
      <c r="D48" s="17"/>
      <c r="E48" s="17"/>
      <c r="F48" s="17"/>
      <c r="G48" s="218"/>
    </row>
    <row r="49" spans="2:7" ht="12.75">
      <c r="B49" s="13"/>
      <c r="C49" s="13"/>
      <c r="D49" s="13"/>
      <c r="E49" s="13"/>
      <c r="F49" s="13"/>
      <c r="G49" s="219"/>
    </row>
  </sheetData>
  <mergeCells count="6">
    <mergeCell ref="A6:G6"/>
    <mergeCell ref="A33:G33"/>
    <mergeCell ref="A24:G24"/>
    <mergeCell ref="A8:G8"/>
    <mergeCell ref="A16:G16"/>
    <mergeCell ref="A26:G26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&amp;C&amp;"Arial,Normale"&amp;10 126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4"/>
  <dimension ref="A1:BJ83"/>
  <sheetViews>
    <sheetView showGridLines="0" tabSelected="1" workbookViewId="0" topLeftCell="A32">
      <selection activeCell="M58" sqref="M58"/>
    </sheetView>
  </sheetViews>
  <sheetFormatPr defaultColWidth="9.59765625" defaultRowHeight="10.5"/>
  <cols>
    <col min="1" max="1" width="40.19921875" style="44" customWidth="1"/>
    <col min="2" max="2" width="19.59765625" style="42" customWidth="1"/>
    <col min="3" max="3" width="1" style="42" customWidth="1"/>
    <col min="4" max="4" width="19.59765625" style="42" customWidth="1"/>
    <col min="5" max="5" width="1" style="42" customWidth="1"/>
    <col min="6" max="6" width="19.59765625" style="42" customWidth="1"/>
    <col min="7" max="7" width="1" style="812" customWidth="1"/>
    <col min="8" max="8" width="19.59765625" style="42" customWidth="1"/>
    <col min="9" max="9" width="10.796875" style="43" bestFit="1" customWidth="1"/>
    <col min="10" max="10" width="9.59765625" style="43" customWidth="1"/>
    <col min="11" max="11" width="9.59765625" style="821" customWidth="1"/>
    <col min="12" max="62" width="9.59765625" style="43" customWidth="1"/>
    <col min="63" max="16384" width="9.59765625" style="42" customWidth="1"/>
  </cols>
  <sheetData>
    <row r="1" ht="12" customHeight="1">
      <c r="A1" s="353" t="s">
        <v>400</v>
      </c>
    </row>
    <row r="2" ht="9" customHeight="1"/>
    <row r="3" ht="4.5" customHeight="1"/>
    <row r="4" spans="1:62" s="48" customFormat="1" ht="9.75" customHeight="1">
      <c r="A4" s="45" t="s">
        <v>177</v>
      </c>
      <c r="B4" s="46" t="s">
        <v>154</v>
      </c>
      <c r="C4" s="46"/>
      <c r="D4" s="46" t="s">
        <v>155</v>
      </c>
      <c r="E4" s="46"/>
      <c r="F4" s="46" t="s">
        <v>156</v>
      </c>
      <c r="G4" s="46"/>
      <c r="H4" s="46" t="s">
        <v>130</v>
      </c>
      <c r="I4" s="47"/>
      <c r="J4" s="47"/>
      <c r="K4" s="814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1:62" s="48" customFormat="1" ht="5.25" customHeight="1">
      <c r="A5" s="49"/>
      <c r="B5" s="50"/>
      <c r="C5" s="50"/>
      <c r="D5" s="51"/>
      <c r="E5" s="51"/>
      <c r="F5" s="51"/>
      <c r="G5" s="51"/>
      <c r="H5" s="51"/>
      <c r="I5" s="47"/>
      <c r="J5" s="47"/>
      <c r="K5" s="814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1:62" s="48" customFormat="1" ht="8.25" customHeight="1">
      <c r="A6" s="997" t="s">
        <v>434</v>
      </c>
      <c r="B6" s="997"/>
      <c r="C6" s="997"/>
      <c r="D6" s="997"/>
      <c r="E6" s="997"/>
      <c r="F6" s="997"/>
      <c r="G6" s="997"/>
      <c r="H6" s="997"/>
      <c r="I6" s="52"/>
      <c r="J6" s="52"/>
      <c r="K6" s="52"/>
      <c r="L6" s="52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s="48" customFormat="1" ht="5.25" customHeight="1">
      <c r="A7" s="53"/>
      <c r="B7" s="54"/>
      <c r="C7" s="54"/>
      <c r="D7" s="55"/>
      <c r="E7" s="55"/>
      <c r="F7" s="55"/>
      <c r="G7" s="51"/>
      <c r="H7" s="55"/>
      <c r="I7" s="47"/>
      <c r="J7" s="47"/>
      <c r="K7" s="818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 s="48" customFormat="1" ht="7.5" customHeight="1">
      <c r="A8" s="524" t="s">
        <v>131</v>
      </c>
      <c r="B8" s="806">
        <v>993</v>
      </c>
      <c r="C8" s="806"/>
      <c r="D8" s="806">
        <v>1176</v>
      </c>
      <c r="E8" s="806"/>
      <c r="F8" s="806">
        <v>2190</v>
      </c>
      <c r="G8" s="806"/>
      <c r="H8" s="537">
        <v>4359</v>
      </c>
      <c r="I8" s="47"/>
      <c r="J8" s="47"/>
      <c r="K8" s="525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 s="48" customFormat="1" ht="7.5" customHeight="1">
      <c r="A9" s="524" t="s">
        <v>441</v>
      </c>
      <c r="B9" s="806">
        <v>401</v>
      </c>
      <c r="C9" s="806"/>
      <c r="D9" s="806">
        <v>476</v>
      </c>
      <c r="E9" s="806"/>
      <c r="F9" s="806">
        <v>331</v>
      </c>
      <c r="G9" s="806"/>
      <c r="H9" s="537">
        <v>1208</v>
      </c>
      <c r="I9" s="47"/>
      <c r="J9" s="47"/>
      <c r="K9" s="525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</row>
    <row r="10" spans="1:62" s="48" customFormat="1" ht="7.5" customHeight="1">
      <c r="A10" s="524" t="s">
        <v>145</v>
      </c>
      <c r="B10" s="806">
        <v>120</v>
      </c>
      <c r="C10" s="806"/>
      <c r="D10" s="806">
        <v>22</v>
      </c>
      <c r="E10" s="806"/>
      <c r="F10" s="806">
        <v>210</v>
      </c>
      <c r="G10" s="806"/>
      <c r="H10" s="537">
        <v>352</v>
      </c>
      <c r="I10" s="47"/>
      <c r="J10" s="47"/>
      <c r="K10" s="814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</row>
    <row r="11" spans="1:62" s="48" customFormat="1" ht="7.5" customHeight="1">
      <c r="A11" s="524" t="s">
        <v>146</v>
      </c>
      <c r="B11" s="806">
        <v>978</v>
      </c>
      <c r="C11" s="806"/>
      <c r="D11" s="806">
        <v>1907</v>
      </c>
      <c r="E11" s="806"/>
      <c r="F11" s="806">
        <v>1185</v>
      </c>
      <c r="G11" s="806"/>
      <c r="H11" s="537">
        <v>4070</v>
      </c>
      <c r="I11" s="47"/>
      <c r="J11" s="47"/>
      <c r="K11" s="814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</row>
    <row r="12" spans="1:62" s="48" customFormat="1" ht="7.5" customHeight="1">
      <c r="A12" s="524" t="s">
        <v>336</v>
      </c>
      <c r="B12" s="806">
        <v>35</v>
      </c>
      <c r="C12" s="806"/>
      <c r="D12" s="807" t="s">
        <v>334</v>
      </c>
      <c r="E12" s="807"/>
      <c r="F12" s="806">
        <v>2</v>
      </c>
      <c r="G12" s="806"/>
      <c r="H12" s="537">
        <v>37</v>
      </c>
      <c r="I12" s="47"/>
      <c r="J12" s="47"/>
      <c r="K12" s="814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</row>
    <row r="13" spans="1:62" s="48" customFormat="1" ht="7.5" customHeight="1">
      <c r="A13" s="524" t="s">
        <v>159</v>
      </c>
      <c r="B13" s="806">
        <v>214</v>
      </c>
      <c r="C13" s="806"/>
      <c r="D13" s="806">
        <v>731</v>
      </c>
      <c r="E13" s="806"/>
      <c r="F13" s="807">
        <v>58</v>
      </c>
      <c r="G13" s="807"/>
      <c r="H13" s="537">
        <v>1003</v>
      </c>
      <c r="I13" s="47"/>
      <c r="J13" s="47"/>
      <c r="K13" s="814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</row>
    <row r="14" spans="1:62" s="48" customFormat="1" ht="7.5" customHeight="1">
      <c r="A14" s="524" t="s">
        <v>147</v>
      </c>
      <c r="B14" s="806">
        <v>382</v>
      </c>
      <c r="C14" s="806"/>
      <c r="D14" s="807" t="s">
        <v>334</v>
      </c>
      <c r="E14" s="807"/>
      <c r="F14" s="806">
        <v>501</v>
      </c>
      <c r="G14" s="806"/>
      <c r="H14" s="537">
        <v>883</v>
      </c>
      <c r="I14" s="47"/>
      <c r="J14" s="47"/>
      <c r="K14" s="814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</row>
    <row r="15" spans="1:62" s="48" customFormat="1" ht="7.5" customHeight="1">
      <c r="A15" s="524" t="s">
        <v>148</v>
      </c>
      <c r="B15" s="807" t="s">
        <v>334</v>
      </c>
      <c r="C15" s="807"/>
      <c r="D15" s="807" t="s">
        <v>334</v>
      </c>
      <c r="E15" s="807"/>
      <c r="F15" s="806">
        <v>260</v>
      </c>
      <c r="G15" s="806"/>
      <c r="H15" s="537">
        <v>260</v>
      </c>
      <c r="I15" s="47"/>
      <c r="J15" s="47"/>
      <c r="K15" s="814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</row>
    <row r="16" spans="1:62" s="48" customFormat="1" ht="7.5" customHeight="1">
      <c r="A16" s="524" t="s">
        <v>302</v>
      </c>
      <c r="B16" s="807" t="s">
        <v>334</v>
      </c>
      <c r="C16" s="807"/>
      <c r="D16" s="806">
        <v>1471</v>
      </c>
      <c r="E16" s="806"/>
      <c r="F16" s="807" t="s">
        <v>334</v>
      </c>
      <c r="G16" s="807"/>
      <c r="H16" s="537">
        <v>1471</v>
      </c>
      <c r="I16" s="47"/>
      <c r="J16" s="47"/>
      <c r="K16" s="814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</row>
    <row r="17" spans="1:62" s="48" customFormat="1" ht="7.5" customHeight="1">
      <c r="A17" s="524" t="s">
        <v>150</v>
      </c>
      <c r="B17" s="806">
        <v>2810</v>
      </c>
      <c r="C17" s="806"/>
      <c r="D17" s="806">
        <v>822</v>
      </c>
      <c r="E17" s="806"/>
      <c r="F17" s="806">
        <v>1293</v>
      </c>
      <c r="G17" s="806"/>
      <c r="H17" s="537">
        <v>4925</v>
      </c>
      <c r="I17" s="47"/>
      <c r="J17" s="47"/>
      <c r="K17" s="814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</row>
    <row r="18" spans="1:62" s="48" customFormat="1" ht="7.5" customHeight="1">
      <c r="A18" s="524" t="s">
        <v>132</v>
      </c>
      <c r="B18" s="806">
        <v>52</v>
      </c>
      <c r="C18" s="806"/>
      <c r="D18" s="806">
        <v>932</v>
      </c>
      <c r="E18" s="806"/>
      <c r="F18" s="806">
        <v>75</v>
      </c>
      <c r="G18" s="806"/>
      <c r="H18" s="537">
        <v>1059</v>
      </c>
      <c r="I18" s="47"/>
      <c r="J18" s="47"/>
      <c r="K18" s="81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</row>
    <row r="19" spans="1:62" s="48" customFormat="1" ht="7.5" customHeight="1">
      <c r="A19" s="524" t="s">
        <v>359</v>
      </c>
      <c r="B19" s="806">
        <v>1603</v>
      </c>
      <c r="C19" s="806"/>
      <c r="D19" s="806">
        <v>471</v>
      </c>
      <c r="E19" s="806"/>
      <c r="F19" s="806">
        <v>1166</v>
      </c>
      <c r="G19" s="806"/>
      <c r="H19" s="537">
        <v>3240</v>
      </c>
      <c r="I19" s="47"/>
      <c r="J19" s="47"/>
      <c r="K19" s="814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</row>
    <row r="20" spans="1:62" s="48" customFormat="1" ht="7.5" customHeight="1">
      <c r="A20" s="524" t="s">
        <v>160</v>
      </c>
      <c r="B20" s="806">
        <v>212</v>
      </c>
      <c r="C20" s="806"/>
      <c r="D20" s="806">
        <v>50</v>
      </c>
      <c r="E20" s="806"/>
      <c r="F20" s="807" t="s">
        <v>334</v>
      </c>
      <c r="G20" s="807"/>
      <c r="H20" s="537">
        <v>262</v>
      </c>
      <c r="I20" s="47"/>
      <c r="J20" s="47"/>
      <c r="K20" s="814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</row>
    <row r="21" spans="1:62" s="48" customFormat="1" ht="7.5" customHeight="1">
      <c r="A21" s="524" t="s">
        <v>152</v>
      </c>
      <c r="B21" s="806">
        <v>31</v>
      </c>
      <c r="C21" s="806"/>
      <c r="D21" s="806">
        <v>124</v>
      </c>
      <c r="E21" s="806"/>
      <c r="F21" s="806">
        <v>202</v>
      </c>
      <c r="G21" s="806"/>
      <c r="H21" s="537">
        <v>357</v>
      </c>
      <c r="I21" s="47"/>
      <c r="J21" s="47"/>
      <c r="K21" s="814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</row>
    <row r="22" spans="1:62" s="48" customFormat="1" ht="7.5" customHeight="1">
      <c r="A22" s="524" t="s">
        <v>151</v>
      </c>
      <c r="B22" s="806">
        <v>266</v>
      </c>
      <c r="C22" s="806"/>
      <c r="D22" s="807" t="s">
        <v>334</v>
      </c>
      <c r="E22" s="807"/>
      <c r="F22" s="806">
        <v>141</v>
      </c>
      <c r="G22" s="806"/>
      <c r="H22" s="537">
        <v>407</v>
      </c>
      <c r="I22" s="47"/>
      <c r="J22" s="47"/>
      <c r="K22" s="814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2" s="48" customFormat="1" ht="7.5" customHeight="1">
      <c r="A23" s="524" t="s">
        <v>337</v>
      </c>
      <c r="B23" s="806">
        <v>276</v>
      </c>
      <c r="C23" s="806"/>
      <c r="D23" s="806">
        <v>224</v>
      </c>
      <c r="E23" s="806"/>
      <c r="F23" s="806">
        <v>11</v>
      </c>
      <c r="G23" s="806"/>
      <c r="H23" s="537">
        <v>511</v>
      </c>
      <c r="I23" s="47"/>
      <c r="J23" s="47"/>
      <c r="K23" s="814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 s="48" customFormat="1" ht="7.5" customHeight="1">
      <c r="A24" s="524" t="s">
        <v>231</v>
      </c>
      <c r="B24" s="806">
        <v>38</v>
      </c>
      <c r="C24" s="806"/>
      <c r="D24" s="807" t="s">
        <v>334</v>
      </c>
      <c r="E24" s="807"/>
      <c r="F24" s="806">
        <v>622</v>
      </c>
      <c r="G24" s="806"/>
      <c r="H24" s="537">
        <v>660</v>
      </c>
      <c r="I24" s="47"/>
      <c r="J24" s="47"/>
      <c r="K24" s="814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</row>
    <row r="25" spans="1:62" s="48" customFormat="1" ht="7.5" customHeight="1">
      <c r="A25" s="524" t="s">
        <v>149</v>
      </c>
      <c r="B25" s="806">
        <v>23</v>
      </c>
      <c r="C25" s="806"/>
      <c r="D25" s="807">
        <v>1</v>
      </c>
      <c r="E25" s="807"/>
      <c r="F25" s="806">
        <v>53</v>
      </c>
      <c r="G25" s="806"/>
      <c r="H25" s="537">
        <v>77</v>
      </c>
      <c r="I25" s="526"/>
      <c r="J25" s="47"/>
      <c r="K25" s="814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</row>
    <row r="26" spans="1:62" s="48" customFormat="1" ht="7.5" customHeight="1">
      <c r="A26" s="524" t="s">
        <v>153</v>
      </c>
      <c r="B26" s="806">
        <v>136</v>
      </c>
      <c r="C26" s="806"/>
      <c r="D26" s="806">
        <v>69</v>
      </c>
      <c r="E26" s="806"/>
      <c r="F26" s="806">
        <v>285</v>
      </c>
      <c r="G26" s="806"/>
      <c r="H26" s="537">
        <v>490</v>
      </c>
      <c r="I26" s="526"/>
      <c r="J26" s="47"/>
      <c r="K26" s="814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</row>
    <row r="27" spans="1:62" s="48" customFormat="1" ht="7.5" customHeight="1">
      <c r="A27" s="524" t="s">
        <v>361</v>
      </c>
      <c r="B27" s="806">
        <v>190</v>
      </c>
      <c r="C27" s="806"/>
      <c r="D27" s="808">
        <v>284</v>
      </c>
      <c r="E27" s="808"/>
      <c r="F27" s="808">
        <v>175</v>
      </c>
      <c r="G27" s="808"/>
      <c r="H27" s="537">
        <v>649</v>
      </c>
      <c r="I27" s="526"/>
      <c r="J27" s="47"/>
      <c r="K27" s="814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</row>
    <row r="28" spans="1:62" s="48" customFormat="1" ht="7.5" customHeight="1">
      <c r="A28" s="60" t="s">
        <v>130</v>
      </c>
      <c r="B28" s="809">
        <v>8760</v>
      </c>
      <c r="C28" s="809"/>
      <c r="D28" s="809">
        <v>8760</v>
      </c>
      <c r="E28" s="809"/>
      <c r="F28" s="809">
        <v>8760</v>
      </c>
      <c r="G28" s="809"/>
      <c r="H28" s="810">
        <v>26280</v>
      </c>
      <c r="I28" s="526"/>
      <c r="J28" s="47"/>
      <c r="K28" s="814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</row>
    <row r="29" spans="1:62" s="63" customFormat="1" ht="5.25" customHeight="1">
      <c r="A29" s="60"/>
      <c r="G29" s="813"/>
      <c r="I29" s="62"/>
      <c r="J29" s="62"/>
      <c r="K29" s="82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</row>
    <row r="30" spans="1:62" s="48" customFormat="1" ht="8.25" customHeight="1">
      <c r="A30" s="998" t="s">
        <v>455</v>
      </c>
      <c r="B30" s="998"/>
      <c r="C30" s="998"/>
      <c r="D30" s="998"/>
      <c r="E30" s="998"/>
      <c r="F30" s="998"/>
      <c r="G30" s="998"/>
      <c r="H30" s="998"/>
      <c r="I30" s="52"/>
      <c r="J30" s="52"/>
      <c r="K30" s="52"/>
      <c r="L30" s="52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</row>
    <row r="31" spans="1:62" s="48" customFormat="1" ht="5.25" customHeight="1">
      <c r="A31" s="64"/>
      <c r="B31" s="64"/>
      <c r="C31" s="64"/>
      <c r="D31" s="64"/>
      <c r="E31" s="64"/>
      <c r="F31" s="64"/>
      <c r="G31" s="64"/>
      <c r="H31" s="64"/>
      <c r="I31" s="52"/>
      <c r="J31" s="52"/>
      <c r="K31" s="52"/>
      <c r="L31" s="52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</row>
    <row r="32" spans="1:62" s="48" customFormat="1" ht="7.5" customHeight="1">
      <c r="A32" s="524" t="s">
        <v>131</v>
      </c>
      <c r="B32" s="65">
        <v>11.335616438356164</v>
      </c>
      <c r="C32" s="65"/>
      <c r="D32" s="68">
        <v>13.424657534246576</v>
      </c>
      <c r="E32" s="66"/>
      <c r="F32" s="66">
        <v>25</v>
      </c>
      <c r="G32" s="56"/>
      <c r="H32" s="66">
        <v>16.58675799086758</v>
      </c>
      <c r="I32" s="47"/>
      <c r="J32" s="66"/>
      <c r="K32" s="814"/>
      <c r="L32" s="47"/>
      <c r="M32" s="47"/>
      <c r="N32" s="75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</row>
    <row r="33" spans="1:62" s="48" customFormat="1" ht="7.5" customHeight="1">
      <c r="A33" s="524" t="s">
        <v>441</v>
      </c>
      <c r="B33" s="65">
        <v>4.577625570776256</v>
      </c>
      <c r="C33" s="65"/>
      <c r="D33" s="68">
        <v>5.433789954337899</v>
      </c>
      <c r="E33" s="66"/>
      <c r="F33" s="66">
        <v>3.778538812785388</v>
      </c>
      <c r="G33" s="56"/>
      <c r="H33" s="66">
        <v>4.596651445966515</v>
      </c>
      <c r="I33" s="47"/>
      <c r="J33" s="66"/>
      <c r="K33" s="814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</row>
    <row r="34" spans="1:62" s="48" customFormat="1" ht="7.5" customHeight="1">
      <c r="A34" s="524" t="s">
        <v>145</v>
      </c>
      <c r="B34" s="65">
        <v>1.36986301369863</v>
      </c>
      <c r="C34" s="65"/>
      <c r="D34" s="68">
        <v>0.2511415525114155</v>
      </c>
      <c r="E34" s="66"/>
      <c r="F34" s="66">
        <v>2.3972602739726026</v>
      </c>
      <c r="G34" s="67"/>
      <c r="H34" s="66">
        <v>1.339421613394216</v>
      </c>
      <c r="I34" s="47"/>
      <c r="J34" s="47"/>
      <c r="K34" s="814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</row>
    <row r="35" spans="1:62" s="48" customFormat="1" ht="7.5" customHeight="1">
      <c r="A35" s="524" t="s">
        <v>146</v>
      </c>
      <c r="B35" s="65">
        <v>11.164383561643836</v>
      </c>
      <c r="C35" s="65"/>
      <c r="D35" s="68">
        <v>21.769406392694062</v>
      </c>
      <c r="E35" s="66"/>
      <c r="F35" s="66">
        <v>13.527397260273972</v>
      </c>
      <c r="G35" s="56"/>
      <c r="H35" s="66">
        <v>15.487062404870624</v>
      </c>
      <c r="I35" s="47"/>
      <c r="J35" s="527"/>
      <c r="K35" s="814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</row>
    <row r="36" spans="1:62" s="48" customFormat="1" ht="7.5" customHeight="1">
      <c r="A36" s="524" t="s">
        <v>336</v>
      </c>
      <c r="B36" s="65">
        <v>0.3995433789954338</v>
      </c>
      <c r="C36" s="65"/>
      <c r="D36" s="807" t="s">
        <v>334</v>
      </c>
      <c r="E36" s="69"/>
      <c r="F36" s="811" t="s">
        <v>134</v>
      </c>
      <c r="G36" s="67"/>
      <c r="H36" s="66">
        <v>0.14079147640791476</v>
      </c>
      <c r="I36" s="47"/>
      <c r="J36" s="47"/>
      <c r="K36" s="814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</row>
    <row r="37" spans="1:62" s="48" customFormat="1" ht="7.5" customHeight="1">
      <c r="A37" s="524" t="s">
        <v>159</v>
      </c>
      <c r="B37" s="65">
        <v>2.442922374429224</v>
      </c>
      <c r="C37" s="65"/>
      <c r="D37" s="68">
        <v>8.344748858447488</v>
      </c>
      <c r="E37" s="69"/>
      <c r="F37" s="66">
        <v>0.6621004566210046</v>
      </c>
      <c r="G37" s="56"/>
      <c r="H37" s="66">
        <v>3.8165905631659056</v>
      </c>
      <c r="I37" s="47"/>
      <c r="J37" s="47"/>
      <c r="K37" s="814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</row>
    <row r="38" spans="1:62" s="48" customFormat="1" ht="7.5" customHeight="1">
      <c r="A38" s="524" t="s">
        <v>147</v>
      </c>
      <c r="B38" s="65">
        <v>4.360730593607306</v>
      </c>
      <c r="C38" s="65"/>
      <c r="D38" s="807" t="s">
        <v>334</v>
      </c>
      <c r="E38" s="66"/>
      <c r="F38" s="66">
        <v>5.719178082191781</v>
      </c>
      <c r="G38" s="56"/>
      <c r="H38" s="66">
        <v>3.3599695585996954</v>
      </c>
      <c r="I38" s="47"/>
      <c r="J38" s="47"/>
      <c r="K38" s="814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</row>
    <row r="39" spans="1:62" s="48" customFormat="1" ht="7.5" customHeight="1">
      <c r="A39" s="524" t="s">
        <v>148</v>
      </c>
      <c r="B39" s="807" t="s">
        <v>334</v>
      </c>
      <c r="C39" s="807"/>
      <c r="D39" s="807" t="s">
        <v>334</v>
      </c>
      <c r="E39" s="66"/>
      <c r="F39" s="66">
        <v>2.9680365296803655</v>
      </c>
      <c r="G39" s="67"/>
      <c r="H39" s="66">
        <v>0.989345509893455</v>
      </c>
      <c r="I39" s="47"/>
      <c r="J39" s="47"/>
      <c r="K39" s="814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</row>
    <row r="40" spans="1:62" s="48" customFormat="1" ht="7.5" customHeight="1">
      <c r="A40" s="524" t="s">
        <v>302</v>
      </c>
      <c r="B40" s="807" t="s">
        <v>334</v>
      </c>
      <c r="C40" s="807"/>
      <c r="D40" s="68">
        <v>16.792237442922374</v>
      </c>
      <c r="E40" s="66"/>
      <c r="F40" s="807" t="s">
        <v>334</v>
      </c>
      <c r="G40" s="56"/>
      <c r="H40" s="66">
        <v>5.597412480974125</v>
      </c>
      <c r="I40" s="47"/>
      <c r="J40" s="47"/>
      <c r="K40" s="814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</row>
    <row r="41" spans="1:62" s="48" customFormat="1" ht="7.5" customHeight="1">
      <c r="A41" s="524" t="s">
        <v>150</v>
      </c>
      <c r="B41" s="65">
        <v>32.077625570776256</v>
      </c>
      <c r="C41" s="65"/>
      <c r="D41" s="68">
        <v>9.383561643835616</v>
      </c>
      <c r="E41" s="66"/>
      <c r="F41" s="66">
        <v>14.76027397260274</v>
      </c>
      <c r="G41" s="67"/>
      <c r="H41" s="66">
        <v>18.74048706240487</v>
      </c>
      <c r="I41" s="47"/>
      <c r="J41" s="47"/>
      <c r="K41" s="814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2" s="48" customFormat="1" ht="7.5" customHeight="1">
      <c r="A42" s="524" t="s">
        <v>132</v>
      </c>
      <c r="B42" s="65">
        <v>0.593607305936073</v>
      </c>
      <c r="C42" s="65"/>
      <c r="D42" s="68">
        <v>10.639269406392694</v>
      </c>
      <c r="E42" s="66"/>
      <c r="F42" s="66">
        <v>0.8561643835616438</v>
      </c>
      <c r="G42" s="67"/>
      <c r="H42" s="66">
        <v>4.029680365296803</v>
      </c>
      <c r="I42" s="47"/>
      <c r="J42" s="47"/>
      <c r="K42" s="814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</row>
    <row r="43" spans="1:62" s="48" customFormat="1" ht="7.5" customHeight="1">
      <c r="A43" s="524" t="s">
        <v>359</v>
      </c>
      <c r="B43" s="65">
        <v>18.299086757990867</v>
      </c>
      <c r="C43" s="65"/>
      <c r="D43" s="68">
        <v>5.376712328767123</v>
      </c>
      <c r="E43" s="66"/>
      <c r="F43" s="66">
        <v>13.310502283105023</v>
      </c>
      <c r="G43" s="56"/>
      <c r="H43" s="66">
        <v>12.32876712328767</v>
      </c>
      <c r="I43" s="47"/>
      <c r="J43" s="75"/>
      <c r="K43" s="814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</row>
    <row r="44" spans="1:62" s="48" customFormat="1" ht="7.5" customHeight="1">
      <c r="A44" s="524" t="s">
        <v>160</v>
      </c>
      <c r="B44" s="65">
        <v>2.4200913242009134</v>
      </c>
      <c r="C44" s="65"/>
      <c r="D44" s="68">
        <v>0.5707762557077626</v>
      </c>
      <c r="E44" s="66"/>
      <c r="F44" s="807" t="s">
        <v>334</v>
      </c>
      <c r="G44" s="67"/>
      <c r="H44" s="66">
        <v>0.9969558599695586</v>
      </c>
      <c r="I44" s="47"/>
      <c r="J44" s="47"/>
      <c r="K44" s="814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</row>
    <row r="45" spans="1:62" s="48" customFormat="1" ht="7.5" customHeight="1">
      <c r="A45" s="524" t="s">
        <v>152</v>
      </c>
      <c r="B45" s="65">
        <v>0.3538812785388128</v>
      </c>
      <c r="C45" s="65"/>
      <c r="D45" s="68">
        <v>1.4155251141552512</v>
      </c>
      <c r="E45" s="66"/>
      <c r="F45" s="66">
        <v>2.3059360730593608</v>
      </c>
      <c r="G45" s="67"/>
      <c r="H45" s="66">
        <v>1.3584474885844748</v>
      </c>
      <c r="I45" s="47"/>
      <c r="J45" s="47"/>
      <c r="K45" s="814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</row>
    <row r="46" spans="1:62" s="48" customFormat="1" ht="7.5" customHeight="1">
      <c r="A46" s="524" t="s">
        <v>151</v>
      </c>
      <c r="B46" s="65">
        <v>3.036529680365297</v>
      </c>
      <c r="C46" s="65"/>
      <c r="D46" s="807" t="s">
        <v>334</v>
      </c>
      <c r="E46" s="66"/>
      <c r="F46" s="66">
        <v>1.6095890410958904</v>
      </c>
      <c r="G46" s="56"/>
      <c r="H46" s="66">
        <v>1.5487062404870624</v>
      </c>
      <c r="I46" s="47"/>
      <c r="J46" s="47"/>
      <c r="K46" s="814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</row>
    <row r="47" spans="1:62" s="48" customFormat="1" ht="7.5" customHeight="1">
      <c r="A47" s="524" t="s">
        <v>337</v>
      </c>
      <c r="B47" s="65">
        <v>3.1506849315068495</v>
      </c>
      <c r="C47" s="65"/>
      <c r="D47" s="68">
        <v>2.557077625570776</v>
      </c>
      <c r="E47" s="66"/>
      <c r="F47" s="66">
        <v>0.12557077625570776</v>
      </c>
      <c r="G47" s="56"/>
      <c r="H47" s="66">
        <v>1.9444444444444444</v>
      </c>
      <c r="I47" s="47"/>
      <c r="J47" s="47"/>
      <c r="K47" s="814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</row>
    <row r="48" spans="1:62" s="48" customFormat="1" ht="7.5" customHeight="1">
      <c r="A48" s="524" t="s">
        <v>231</v>
      </c>
      <c r="B48" s="65">
        <v>0.4337899543378995</v>
      </c>
      <c r="C48" s="65"/>
      <c r="D48" s="807" t="s">
        <v>334</v>
      </c>
      <c r="E48" s="66"/>
      <c r="F48" s="66">
        <v>7.100456621004566</v>
      </c>
      <c r="G48" s="56"/>
      <c r="H48" s="66">
        <v>2.5114155251141552</v>
      </c>
      <c r="I48" s="47"/>
      <c r="J48" s="47"/>
      <c r="K48" s="814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</row>
    <row r="49" spans="1:62" s="70" customFormat="1" ht="7.5" customHeight="1">
      <c r="A49" s="524" t="s">
        <v>149</v>
      </c>
      <c r="B49" s="65">
        <v>0.2625570776255708</v>
      </c>
      <c r="C49" s="65"/>
      <c r="D49" s="388" t="s">
        <v>134</v>
      </c>
      <c r="E49" s="71"/>
      <c r="F49" s="66">
        <v>0.6050228310502284</v>
      </c>
      <c r="G49" s="61"/>
      <c r="H49" s="66">
        <v>0.2929984779299848</v>
      </c>
      <c r="I49" s="73"/>
      <c r="J49" s="73"/>
      <c r="K49" s="816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</row>
    <row r="50" spans="1:62" s="70" customFormat="1" ht="7.5" customHeight="1">
      <c r="A50" s="524" t="s">
        <v>153</v>
      </c>
      <c r="B50" s="65">
        <v>1.552511415525114</v>
      </c>
      <c r="C50" s="65"/>
      <c r="D50" s="68">
        <v>0.7876712328767124</v>
      </c>
      <c r="E50" s="71"/>
      <c r="F50" s="66">
        <v>3.2534246575342465</v>
      </c>
      <c r="G50" s="61"/>
      <c r="H50" s="66">
        <v>1.8645357686453576</v>
      </c>
      <c r="I50" s="73"/>
      <c r="J50" s="73"/>
      <c r="K50" s="816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</row>
    <row r="51" spans="1:62" s="70" customFormat="1" ht="7.5" customHeight="1">
      <c r="A51" s="524" t="s">
        <v>361</v>
      </c>
      <c r="B51" s="65">
        <v>2.1689497716894977</v>
      </c>
      <c r="C51" s="65"/>
      <c r="D51" s="68">
        <v>3.2420091324200913</v>
      </c>
      <c r="E51" s="71"/>
      <c r="F51" s="66">
        <v>1.9977168949771689</v>
      </c>
      <c r="G51" s="61"/>
      <c r="H51" s="66">
        <v>2.4695585996955858</v>
      </c>
      <c r="I51" s="73"/>
      <c r="J51" s="73"/>
      <c r="K51" s="816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</row>
    <row r="52" spans="1:62" s="70" customFormat="1" ht="7.5" customHeight="1">
      <c r="A52" s="60" t="s">
        <v>130</v>
      </c>
      <c r="B52" s="72">
        <v>100</v>
      </c>
      <c r="C52" s="72"/>
      <c r="D52" s="505">
        <v>100</v>
      </c>
      <c r="E52" s="71"/>
      <c r="F52" s="71">
        <v>100</v>
      </c>
      <c r="G52" s="61"/>
      <c r="H52" s="71">
        <v>100</v>
      </c>
      <c r="I52" s="73"/>
      <c r="J52" s="73"/>
      <c r="K52" s="816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</row>
    <row r="53" spans="1:62" s="63" customFormat="1" ht="6" customHeight="1">
      <c r="A53" s="60"/>
      <c r="B53" s="65"/>
      <c r="C53" s="65"/>
      <c r="D53" s="74"/>
      <c r="E53" s="74"/>
      <c r="F53" s="74"/>
      <c r="G53" s="74"/>
      <c r="H53" s="74"/>
      <c r="I53" s="62"/>
      <c r="J53" s="62"/>
      <c r="K53" s="82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</row>
    <row r="54" spans="1:8" ht="9" customHeight="1">
      <c r="A54" s="924"/>
      <c r="B54" s="999" t="s">
        <v>456</v>
      </c>
      <c r="C54" s="999"/>
      <c r="D54" s="999"/>
      <c r="E54" s="999"/>
      <c r="F54" s="999"/>
      <c r="G54" s="999"/>
      <c r="H54" s="999"/>
    </row>
    <row r="55" spans="1:8" ht="6" customHeight="1">
      <c r="A55" s="53"/>
      <c r="B55" s="47"/>
      <c r="C55" s="47"/>
      <c r="D55" s="75"/>
      <c r="E55" s="47"/>
      <c r="F55" s="47"/>
      <c r="G55" s="814"/>
      <c r="H55" s="47"/>
    </row>
    <row r="56" spans="1:62" s="48" customFormat="1" ht="7.5" customHeight="1">
      <c r="A56" s="524" t="s">
        <v>131</v>
      </c>
      <c r="B56" s="66">
        <v>22.780454232622162</v>
      </c>
      <c r="C56" s="66"/>
      <c r="D56" s="66">
        <v>26.978664831383345</v>
      </c>
      <c r="E56" s="66"/>
      <c r="F56" s="66">
        <v>50.2408809359945</v>
      </c>
      <c r="H56" s="815">
        <v>100</v>
      </c>
      <c r="I56" s="47"/>
      <c r="J56" s="47"/>
      <c r="K56" s="814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</row>
    <row r="57" spans="1:62" s="48" customFormat="1" ht="7.5" customHeight="1">
      <c r="A57" s="524" t="s">
        <v>441</v>
      </c>
      <c r="B57" s="66">
        <v>33.1953642384106</v>
      </c>
      <c r="C57" s="66"/>
      <c r="D57" s="66">
        <v>39.40397350993378</v>
      </c>
      <c r="E57" s="66"/>
      <c r="F57" s="66">
        <v>27.40066225165563</v>
      </c>
      <c r="H57" s="815">
        <v>100</v>
      </c>
      <c r="I57" s="47"/>
      <c r="J57" s="47"/>
      <c r="K57" s="814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</row>
    <row r="58" spans="1:62" s="48" customFormat="1" ht="7.5" customHeight="1">
      <c r="A58" s="524" t="s">
        <v>145</v>
      </c>
      <c r="B58" s="66">
        <v>34.09090909090909</v>
      </c>
      <c r="C58" s="66"/>
      <c r="D58" s="66">
        <v>6.25</v>
      </c>
      <c r="E58" s="66"/>
      <c r="F58" s="66">
        <v>59.65909090909091</v>
      </c>
      <c r="H58" s="815">
        <v>100</v>
      </c>
      <c r="I58" s="47"/>
      <c r="J58" s="47"/>
      <c r="K58" s="814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</row>
    <row r="59" spans="1:62" s="48" customFormat="1" ht="7.5" customHeight="1">
      <c r="A59" s="524" t="s">
        <v>146</v>
      </c>
      <c r="B59" s="66">
        <v>24.029484029484028</v>
      </c>
      <c r="C59" s="66"/>
      <c r="D59" s="66">
        <v>46.85503685503686</v>
      </c>
      <c r="E59" s="66"/>
      <c r="F59" s="66">
        <v>29.115479115479115</v>
      </c>
      <c r="H59" s="815">
        <v>100</v>
      </c>
      <c r="I59" s="47"/>
      <c r="J59" s="47"/>
      <c r="K59" s="814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</row>
    <row r="60" spans="1:62" s="48" customFormat="1" ht="7.5" customHeight="1">
      <c r="A60" s="524" t="s">
        <v>336</v>
      </c>
      <c r="B60" s="66">
        <v>94.5945945945946</v>
      </c>
      <c r="C60" s="66"/>
      <c r="D60" s="807" t="s">
        <v>334</v>
      </c>
      <c r="E60" s="66"/>
      <c r="F60" s="66">
        <v>5.405405405405405</v>
      </c>
      <c r="H60" s="815">
        <v>100</v>
      </c>
      <c r="I60" s="47"/>
      <c r="J60" s="47"/>
      <c r="K60" s="814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</row>
    <row r="61" spans="1:62" s="48" customFormat="1" ht="7.5" customHeight="1">
      <c r="A61" s="524" t="s">
        <v>159</v>
      </c>
      <c r="B61" s="66">
        <v>21.335992023928217</v>
      </c>
      <c r="C61" s="66"/>
      <c r="D61" s="66">
        <v>72.88135593220339</v>
      </c>
      <c r="E61" s="69"/>
      <c r="F61" s="66">
        <v>5.782652043868395</v>
      </c>
      <c r="H61" s="815">
        <v>100</v>
      </c>
      <c r="I61" s="47"/>
      <c r="J61" s="47"/>
      <c r="K61" s="814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</row>
    <row r="62" spans="1:62" s="48" customFormat="1" ht="7.5" customHeight="1">
      <c r="A62" s="524" t="s">
        <v>147</v>
      </c>
      <c r="B62" s="66">
        <v>43.26160815402039</v>
      </c>
      <c r="C62" s="66"/>
      <c r="D62" s="807" t="s">
        <v>334</v>
      </c>
      <c r="E62" s="66"/>
      <c r="F62" s="66">
        <v>56.73839184597961</v>
      </c>
      <c r="H62" s="815">
        <v>100</v>
      </c>
      <c r="I62" s="47"/>
      <c r="J62" s="47"/>
      <c r="K62" s="814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</row>
    <row r="63" spans="1:62" s="48" customFormat="1" ht="7.5" customHeight="1">
      <c r="A63" s="524" t="s">
        <v>148</v>
      </c>
      <c r="B63" s="807" t="s">
        <v>334</v>
      </c>
      <c r="C63" s="807"/>
      <c r="D63" s="807" t="s">
        <v>334</v>
      </c>
      <c r="E63" s="66"/>
      <c r="F63" s="66">
        <v>100</v>
      </c>
      <c r="H63" s="815">
        <v>100</v>
      </c>
      <c r="I63" s="47"/>
      <c r="J63" s="47"/>
      <c r="K63" s="814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</row>
    <row r="64" spans="1:62" s="48" customFormat="1" ht="7.5" customHeight="1">
      <c r="A64" s="524" t="s">
        <v>302</v>
      </c>
      <c r="B64" s="807" t="s">
        <v>334</v>
      </c>
      <c r="C64" s="807"/>
      <c r="D64" s="66">
        <v>100</v>
      </c>
      <c r="E64" s="66"/>
      <c r="F64" s="807" t="s">
        <v>334</v>
      </c>
      <c r="H64" s="815">
        <v>100</v>
      </c>
      <c r="I64" s="47"/>
      <c r="J64" s="47"/>
      <c r="K64" s="814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</row>
    <row r="65" spans="1:62" s="48" customFormat="1" ht="7.5" customHeight="1">
      <c r="A65" s="524" t="s">
        <v>150</v>
      </c>
      <c r="B65" s="66">
        <v>57.055837563451774</v>
      </c>
      <c r="C65" s="66"/>
      <c r="D65" s="66">
        <v>16.690355329949238</v>
      </c>
      <c r="E65" s="66"/>
      <c r="F65" s="66">
        <v>26.253807106598984</v>
      </c>
      <c r="H65" s="815">
        <v>100</v>
      </c>
      <c r="I65" s="47"/>
      <c r="J65" s="47"/>
      <c r="K65" s="814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</row>
    <row r="66" spans="1:62" s="48" customFormat="1" ht="7.5" customHeight="1">
      <c r="A66" s="524" t="s">
        <v>132</v>
      </c>
      <c r="B66" s="66">
        <v>4.910292728989613</v>
      </c>
      <c r="C66" s="66"/>
      <c r="D66" s="66">
        <v>88.00755429650614</v>
      </c>
      <c r="E66" s="66"/>
      <c r="F66" s="66">
        <v>7.0821529745042495</v>
      </c>
      <c r="H66" s="815">
        <v>100</v>
      </c>
      <c r="I66" s="47"/>
      <c r="J66" s="47"/>
      <c r="K66" s="814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</row>
    <row r="67" spans="1:62" s="48" customFormat="1" ht="7.5" customHeight="1">
      <c r="A67" s="524" t="s">
        <v>359</v>
      </c>
      <c r="B67" s="66">
        <v>49.47530864197531</v>
      </c>
      <c r="C67" s="66"/>
      <c r="D67" s="66">
        <v>14.537037037037036</v>
      </c>
      <c r="E67" s="66"/>
      <c r="F67" s="66">
        <v>35.98765432098765</v>
      </c>
      <c r="H67" s="815">
        <v>100</v>
      </c>
      <c r="I67" s="47"/>
      <c r="J67" s="47"/>
      <c r="K67" s="814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</row>
    <row r="68" spans="1:62" s="48" customFormat="1" ht="7.5" customHeight="1">
      <c r="A68" s="524" t="s">
        <v>160</v>
      </c>
      <c r="B68" s="66">
        <v>80.91603053435115</v>
      </c>
      <c r="C68" s="66"/>
      <c r="D68" s="66">
        <v>19.083969465648856</v>
      </c>
      <c r="E68" s="66"/>
      <c r="F68" s="807" t="s">
        <v>334</v>
      </c>
      <c r="H68" s="820">
        <v>100</v>
      </c>
      <c r="I68" s="47"/>
      <c r="J68" s="47"/>
      <c r="K68" s="814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</row>
    <row r="69" spans="1:62" s="48" customFormat="1" ht="7.5" customHeight="1">
      <c r="A69" s="524" t="s">
        <v>152</v>
      </c>
      <c r="B69" s="66">
        <v>8.683473389355742</v>
      </c>
      <c r="C69" s="66"/>
      <c r="D69" s="66">
        <v>34.73389355742297</v>
      </c>
      <c r="E69" s="66"/>
      <c r="F69" s="66">
        <v>56.582633053221286</v>
      </c>
      <c r="H69" s="815">
        <v>100</v>
      </c>
      <c r="I69" s="47"/>
      <c r="J69" s="47"/>
      <c r="K69" s="66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</row>
    <row r="70" spans="1:62" s="48" customFormat="1" ht="7.5" customHeight="1">
      <c r="A70" s="524" t="s">
        <v>151</v>
      </c>
      <c r="B70" s="66">
        <v>65.35626535626535</v>
      </c>
      <c r="C70" s="66"/>
      <c r="D70" s="807" t="s">
        <v>334</v>
      </c>
      <c r="E70" s="66"/>
      <c r="F70" s="66">
        <v>34.643734643734646</v>
      </c>
      <c r="H70" s="820">
        <v>100</v>
      </c>
      <c r="I70" s="47"/>
      <c r="J70" s="47"/>
      <c r="K70" s="814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</row>
    <row r="71" spans="1:62" s="48" customFormat="1" ht="7.5" customHeight="1">
      <c r="A71" s="524" t="s">
        <v>337</v>
      </c>
      <c r="B71" s="66">
        <v>54.01174168297456</v>
      </c>
      <c r="C71" s="66"/>
      <c r="D71" s="66">
        <v>43.83561643835616</v>
      </c>
      <c r="E71" s="68"/>
      <c r="F71" s="66">
        <v>2.152641878669276</v>
      </c>
      <c r="H71" s="815">
        <v>100</v>
      </c>
      <c r="I71" s="47"/>
      <c r="J71" s="47"/>
      <c r="K71" s="814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</row>
    <row r="72" spans="1:62" s="48" customFormat="1" ht="7.5" customHeight="1">
      <c r="A72" s="524" t="s">
        <v>231</v>
      </c>
      <c r="B72" s="66">
        <v>5.757575757575758</v>
      </c>
      <c r="C72" s="66"/>
      <c r="D72" s="807" t="s">
        <v>334</v>
      </c>
      <c r="E72" s="68"/>
      <c r="F72" s="66">
        <v>94.24242424242425</v>
      </c>
      <c r="H72" s="820">
        <v>100</v>
      </c>
      <c r="I72" s="47"/>
      <c r="J72" s="47"/>
      <c r="K72" s="814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</row>
    <row r="73" spans="1:62" s="70" customFormat="1" ht="7.5" customHeight="1">
      <c r="A73" s="524" t="s">
        <v>149</v>
      </c>
      <c r="B73" s="66">
        <v>29.87012987012987</v>
      </c>
      <c r="C73" s="66"/>
      <c r="D73" s="66">
        <v>1.2987012987012987</v>
      </c>
      <c r="E73" s="71"/>
      <c r="F73" s="66">
        <v>68.83116883116882</v>
      </c>
      <c r="H73" s="815">
        <v>100</v>
      </c>
      <c r="I73" s="73"/>
      <c r="J73" s="73"/>
      <c r="K73" s="816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</row>
    <row r="74" spans="1:62" s="70" customFormat="1" ht="7.5" customHeight="1">
      <c r="A74" s="524" t="s">
        <v>153</v>
      </c>
      <c r="B74" s="66">
        <v>27.755102040816325</v>
      </c>
      <c r="C74" s="66"/>
      <c r="D74" s="66">
        <v>14.081632653061224</v>
      </c>
      <c r="E74" s="71"/>
      <c r="F74" s="66">
        <v>58.16326530612245</v>
      </c>
      <c r="H74" s="815">
        <v>100</v>
      </c>
      <c r="I74" s="73"/>
      <c r="J74" s="73"/>
      <c r="K74" s="816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</row>
    <row r="75" spans="1:62" s="70" customFormat="1" ht="7.5" customHeight="1">
      <c r="A75" s="524" t="s">
        <v>361</v>
      </c>
      <c r="B75" s="66">
        <v>29.275808936825886</v>
      </c>
      <c r="C75" s="66"/>
      <c r="D75" s="66">
        <v>43.759630200308166</v>
      </c>
      <c r="E75" s="71"/>
      <c r="F75" s="66">
        <v>26.964560862865948</v>
      </c>
      <c r="H75" s="815">
        <v>100</v>
      </c>
      <c r="I75" s="73"/>
      <c r="J75" s="73"/>
      <c r="K75" s="816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</row>
    <row r="76" spans="1:62" s="70" customFormat="1" ht="7.5" customHeight="1">
      <c r="A76" s="60" t="s">
        <v>130</v>
      </c>
      <c r="B76" s="71">
        <v>33.333333333333336</v>
      </c>
      <c r="C76" s="71"/>
      <c r="D76" s="71">
        <v>33.333333333333336</v>
      </c>
      <c r="E76" s="71"/>
      <c r="F76" s="71">
        <v>33.333333333333336</v>
      </c>
      <c r="H76" s="819">
        <v>100</v>
      </c>
      <c r="I76" s="73"/>
      <c r="J76" s="73"/>
      <c r="K76" s="816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</row>
    <row r="77" spans="1:8" ht="3.75" customHeight="1">
      <c r="A77" s="76"/>
      <c r="B77" s="77"/>
      <c r="C77" s="77"/>
      <c r="D77" s="78"/>
      <c r="E77" s="78"/>
      <c r="F77" s="78"/>
      <c r="G77" s="817"/>
      <c r="H77" s="77"/>
    </row>
    <row r="78" spans="1:8" ht="3.75" customHeight="1">
      <c r="A78" s="79"/>
      <c r="B78" s="47"/>
      <c r="C78" s="47"/>
      <c r="D78" s="66"/>
      <c r="E78" s="66"/>
      <c r="F78" s="66"/>
      <c r="G78" s="814"/>
      <c r="H78" s="47"/>
    </row>
    <row r="79" spans="1:62" s="48" customFormat="1" ht="7.5" customHeight="1">
      <c r="A79" s="707" t="s">
        <v>440</v>
      </c>
      <c r="G79" s="818"/>
      <c r="I79" s="47"/>
      <c r="J79" s="47"/>
      <c r="K79" s="814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</row>
    <row r="80" spans="1:62" s="48" customFormat="1" ht="7.5" customHeight="1">
      <c r="A80" s="706" t="s">
        <v>385</v>
      </c>
      <c r="G80" s="818"/>
      <c r="I80" s="47"/>
      <c r="J80" s="47"/>
      <c r="K80" s="814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</row>
    <row r="81" spans="1:62" s="48" customFormat="1" ht="7.5" customHeight="1">
      <c r="A81" s="706" t="s">
        <v>386</v>
      </c>
      <c r="G81" s="818"/>
      <c r="I81" s="47"/>
      <c r="J81" s="47"/>
      <c r="K81" s="814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</row>
    <row r="82" ht="8.25" customHeight="1">
      <c r="A82" s="80"/>
    </row>
    <row r="83" ht="8.25" customHeight="1">
      <c r="A83" s="80"/>
    </row>
    <row r="84" ht="8.25" customHeight="1"/>
    <row r="85" ht="8.25" customHeight="1"/>
    <row r="86" ht="8.25" customHeight="1"/>
    <row r="87" ht="8.25" customHeight="1"/>
    <row r="88" ht="8.25" customHeight="1"/>
    <row r="89" ht="8.25" customHeight="1"/>
    <row r="90" ht="8.25" customHeight="1"/>
    <row r="91" ht="8.25" customHeight="1"/>
    <row r="92" ht="8.25" customHeight="1"/>
    <row r="93" ht="8.25" customHeight="1"/>
  </sheetData>
  <mergeCells count="3">
    <mergeCell ref="A6:H6"/>
    <mergeCell ref="A30:H30"/>
    <mergeCell ref="B54:H5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6" r:id="rId2"/>
  <headerFooter alignWithMargins="0">
    <oddFooter>&amp;C&amp;"Arial,Normale"&amp;11 127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5"/>
  <dimension ref="A1:H27"/>
  <sheetViews>
    <sheetView workbookViewId="0" topLeftCell="A1">
      <selection activeCell="J12" sqref="J12"/>
    </sheetView>
  </sheetViews>
  <sheetFormatPr defaultColWidth="9.59765625" defaultRowHeight="10.5"/>
  <cols>
    <col min="1" max="1" width="35.796875" style="358" customWidth="1"/>
    <col min="2" max="3" width="20.796875" style="358" customWidth="1"/>
    <col min="4" max="4" width="1" style="358" customWidth="1"/>
    <col min="5" max="6" width="20.796875" style="358" customWidth="1"/>
    <col min="7" max="16384" width="9.59765625" style="358" customWidth="1"/>
  </cols>
  <sheetData>
    <row r="1" spans="1:6" ht="12">
      <c r="A1" s="357" t="s">
        <v>429</v>
      </c>
      <c r="B1" s="357"/>
      <c r="C1" s="357"/>
      <c r="D1" s="357"/>
      <c r="E1" s="357"/>
      <c r="F1" s="357"/>
    </row>
    <row r="2" spans="1:6" ht="9" customHeight="1">
      <c r="A2" s="359"/>
      <c r="B2" s="359"/>
      <c r="C2" s="359"/>
      <c r="D2" s="359"/>
      <c r="E2" s="359"/>
      <c r="F2" s="359"/>
    </row>
    <row r="3" spans="1:6" ht="12" customHeight="1">
      <c r="A3" s="1001" t="s">
        <v>177</v>
      </c>
      <c r="B3" s="1000" t="s">
        <v>296</v>
      </c>
      <c r="C3" s="1000"/>
      <c r="D3" s="360"/>
      <c r="E3" s="361" t="s">
        <v>297</v>
      </c>
      <c r="F3" s="361"/>
    </row>
    <row r="4" spans="1:6" ht="12" customHeight="1">
      <c r="A4" s="1002"/>
      <c r="B4" s="478">
        <v>2004</v>
      </c>
      <c r="C4" s="359">
        <v>2005</v>
      </c>
      <c r="D4" s="362"/>
      <c r="E4" s="478">
        <v>2004</v>
      </c>
      <c r="F4" s="359">
        <v>2005</v>
      </c>
    </row>
    <row r="6" spans="1:7" ht="9" customHeight="1">
      <c r="A6" s="358" t="s">
        <v>232</v>
      </c>
      <c r="B6" s="346">
        <v>740</v>
      </c>
      <c r="C6" s="363">
        <v>625</v>
      </c>
      <c r="E6" s="364">
        <v>8.424408014571949</v>
      </c>
      <c r="F6" s="364">
        <v>7.134703196347032</v>
      </c>
      <c r="G6" s="266"/>
    </row>
    <row r="7" spans="1:7" ht="9" customHeight="1">
      <c r="A7" s="358" t="s">
        <v>298</v>
      </c>
      <c r="B7" s="363" t="s">
        <v>133</v>
      </c>
      <c r="C7" s="363" t="s">
        <v>133</v>
      </c>
      <c r="E7" s="364" t="s">
        <v>133</v>
      </c>
      <c r="F7" s="364" t="s">
        <v>133</v>
      </c>
      <c r="G7" s="266"/>
    </row>
    <row r="8" spans="1:7" ht="9" customHeight="1">
      <c r="A8" s="358" t="s">
        <v>160</v>
      </c>
      <c r="B8" s="346">
        <v>144</v>
      </c>
      <c r="C8" s="363">
        <v>86</v>
      </c>
      <c r="E8" s="364">
        <v>1.639344262295082</v>
      </c>
      <c r="F8" s="364">
        <v>0.9817351598173516</v>
      </c>
      <c r="G8" s="266"/>
    </row>
    <row r="9" spans="1:7" ht="9" customHeight="1">
      <c r="A9" s="358" t="s">
        <v>299</v>
      </c>
      <c r="B9" s="346">
        <v>118</v>
      </c>
      <c r="C9" s="363">
        <v>98</v>
      </c>
      <c r="E9" s="364">
        <v>1.343351548269581</v>
      </c>
      <c r="F9" s="364">
        <v>1.1187214611872147</v>
      </c>
      <c r="G9" s="266"/>
    </row>
    <row r="10" spans="1:7" ht="9" customHeight="1">
      <c r="A10" s="358" t="s">
        <v>153</v>
      </c>
      <c r="B10" s="346">
        <v>77</v>
      </c>
      <c r="C10" s="363">
        <v>35</v>
      </c>
      <c r="E10" s="364">
        <v>0.8765938069216758</v>
      </c>
      <c r="F10" s="364">
        <v>0.3995433789954338</v>
      </c>
      <c r="G10" s="266"/>
    </row>
    <row r="11" spans="1:7" ht="9" customHeight="1">
      <c r="A11" s="358" t="s">
        <v>300</v>
      </c>
      <c r="B11" s="346">
        <v>1103</v>
      </c>
      <c r="C11" s="363">
        <v>1152</v>
      </c>
      <c r="E11" s="364">
        <v>12.556921675774134</v>
      </c>
      <c r="F11" s="364">
        <v>13.150684931506849</v>
      </c>
      <c r="G11" s="266"/>
    </row>
    <row r="12" spans="1:7" ht="9" customHeight="1">
      <c r="A12" s="358" t="s">
        <v>144</v>
      </c>
      <c r="B12" s="346">
        <v>78</v>
      </c>
      <c r="C12" s="363">
        <v>38</v>
      </c>
      <c r="E12" s="364">
        <v>0.8879781420765027</v>
      </c>
      <c r="F12" s="364">
        <v>0.4337899543378995</v>
      </c>
      <c r="G12" s="266"/>
    </row>
    <row r="13" spans="1:7" ht="9" customHeight="1">
      <c r="A13" s="358" t="s">
        <v>145</v>
      </c>
      <c r="B13" s="363" t="s">
        <v>133</v>
      </c>
      <c r="C13" s="363" t="s">
        <v>133</v>
      </c>
      <c r="E13" s="364" t="s">
        <v>133</v>
      </c>
      <c r="F13" s="364" t="s">
        <v>133</v>
      </c>
      <c r="G13" s="266"/>
    </row>
    <row r="14" spans="1:8" ht="9" customHeight="1">
      <c r="A14" s="358" t="s">
        <v>146</v>
      </c>
      <c r="B14" s="346">
        <v>1636</v>
      </c>
      <c r="C14" s="363">
        <v>1685</v>
      </c>
      <c r="E14" s="364">
        <v>18.624772313296905</v>
      </c>
      <c r="F14" s="364">
        <v>19.235159817351597</v>
      </c>
      <c r="G14" s="266"/>
      <c r="H14" s="490"/>
    </row>
    <row r="15" spans="1:7" ht="9" customHeight="1">
      <c r="A15" s="358" t="s">
        <v>149</v>
      </c>
      <c r="B15" s="346">
        <v>407</v>
      </c>
      <c r="C15" s="363">
        <v>323</v>
      </c>
      <c r="E15" s="364">
        <v>4.633424408014572</v>
      </c>
      <c r="F15" s="364">
        <v>3.6872146118721463</v>
      </c>
      <c r="G15" s="266"/>
    </row>
    <row r="16" spans="1:7" ht="9" customHeight="1">
      <c r="A16" s="358" t="s">
        <v>301</v>
      </c>
      <c r="B16" s="346">
        <v>1277</v>
      </c>
      <c r="C16" s="363">
        <v>1073</v>
      </c>
      <c r="E16" s="364">
        <v>14.537795992714026</v>
      </c>
      <c r="F16" s="364">
        <v>12.248858447488585</v>
      </c>
      <c r="G16" s="266"/>
    </row>
    <row r="17" spans="1:7" ht="9" customHeight="1">
      <c r="A17" s="358" t="s">
        <v>231</v>
      </c>
      <c r="B17" s="346">
        <v>1117</v>
      </c>
      <c r="C17" s="363">
        <v>1620</v>
      </c>
      <c r="E17" s="364">
        <v>12.716302367941712</v>
      </c>
      <c r="F17" s="364">
        <v>18.493150684931507</v>
      </c>
      <c r="G17" s="266"/>
    </row>
    <row r="18" spans="1:7" ht="9" customHeight="1">
      <c r="A18" s="358" t="s">
        <v>302</v>
      </c>
      <c r="B18" s="346">
        <v>105</v>
      </c>
      <c r="C18" s="363" t="s">
        <v>133</v>
      </c>
      <c r="E18" s="364">
        <v>1.1953551912568305</v>
      </c>
      <c r="F18" s="364" t="s">
        <v>133</v>
      </c>
      <c r="G18" s="266"/>
    </row>
    <row r="19" spans="1:7" ht="9" customHeight="1">
      <c r="A19" s="358" t="s">
        <v>158</v>
      </c>
      <c r="B19" s="346">
        <v>205</v>
      </c>
      <c r="C19" s="363">
        <v>269</v>
      </c>
      <c r="E19" s="364">
        <v>2.333788706739526</v>
      </c>
      <c r="F19" s="364">
        <v>3.0707762557077625</v>
      </c>
      <c r="G19" s="266"/>
    </row>
    <row r="20" spans="1:7" ht="9" customHeight="1">
      <c r="A20" s="358" t="s">
        <v>303</v>
      </c>
      <c r="B20" s="346">
        <v>562</v>
      </c>
      <c r="C20" s="363">
        <v>506</v>
      </c>
      <c r="E20" s="364">
        <v>6.39799635701275</v>
      </c>
      <c r="F20" s="364">
        <v>5.776255707762557</v>
      </c>
      <c r="G20" s="266"/>
    </row>
    <row r="21" spans="1:7" s="365" customFormat="1" ht="9" customHeight="1">
      <c r="A21" s="365" t="s">
        <v>257</v>
      </c>
      <c r="B21" s="942">
        <v>1153</v>
      </c>
      <c r="C21" s="943">
        <v>1206</v>
      </c>
      <c r="E21" s="944">
        <v>13.126138433515482</v>
      </c>
      <c r="F21" s="944">
        <v>13.767123287671232</v>
      </c>
      <c r="G21" s="945"/>
    </row>
    <row r="22" spans="1:7" s="365" customFormat="1" ht="9" customHeight="1">
      <c r="A22" s="365" t="s">
        <v>304</v>
      </c>
      <c r="B22" s="942">
        <v>62</v>
      </c>
      <c r="C22" s="943">
        <v>44</v>
      </c>
      <c r="E22" s="944">
        <v>0.7058287795992714</v>
      </c>
      <c r="F22" s="944">
        <v>0.502283105022831</v>
      </c>
      <c r="G22" s="945"/>
    </row>
    <row r="23" spans="1:6" s="366" customFormat="1" ht="9" customHeight="1">
      <c r="A23" s="366" t="s">
        <v>130</v>
      </c>
      <c r="B23" s="528">
        <v>8784</v>
      </c>
      <c r="C23" s="382">
        <v>8760</v>
      </c>
      <c r="E23" s="378">
        <v>100</v>
      </c>
      <c r="F23" s="378">
        <v>100</v>
      </c>
    </row>
    <row r="24" spans="1:6" ht="9" customHeight="1">
      <c r="A24" s="359"/>
      <c r="B24" s="359"/>
      <c r="C24" s="359"/>
      <c r="D24" s="359"/>
      <c r="E24" s="359"/>
      <c r="F24" s="359"/>
    </row>
    <row r="25" spans="1:6" ht="9" customHeight="1">
      <c r="A25" s="368"/>
      <c r="B25" s="368"/>
      <c r="C25" s="368"/>
      <c r="D25" s="368"/>
      <c r="E25" s="368"/>
      <c r="F25" s="368"/>
    </row>
    <row r="26" spans="1:6" ht="9" customHeight="1">
      <c r="A26" s="369" t="s">
        <v>305</v>
      </c>
      <c r="B26" s="368"/>
      <c r="C26" s="368"/>
      <c r="D26" s="368"/>
      <c r="E26" s="368"/>
      <c r="F26" s="368"/>
    </row>
    <row r="27" ht="9">
      <c r="A27" s="360" t="s">
        <v>306</v>
      </c>
    </row>
    <row r="28" ht="9" customHeight="1"/>
    <row r="29" ht="9" customHeight="1"/>
  </sheetData>
  <mergeCells count="2">
    <mergeCell ref="B3:C3"/>
    <mergeCell ref="A3:A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1"/>
  <headerFooter alignWithMargins="0">
    <oddFooter>&amp;C&amp;"Arial,Normale"&amp;10 128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2"/>
  <dimension ref="A1:BQ88"/>
  <sheetViews>
    <sheetView showGridLines="0" zoomScaleSheetLayoutView="100" workbookViewId="0" topLeftCell="A1">
      <selection activeCell="P36" sqref="P36"/>
    </sheetView>
  </sheetViews>
  <sheetFormatPr defaultColWidth="9.59765625" defaultRowHeight="10.5"/>
  <cols>
    <col min="1" max="1" width="32.3984375" style="104" customWidth="1"/>
    <col min="2" max="2" width="13.19921875" style="443" customWidth="1"/>
    <col min="3" max="3" width="8.19921875" style="371" customWidth="1"/>
    <col min="4" max="4" width="1" style="220" customWidth="1"/>
    <col min="5" max="5" width="13" style="443" customWidth="1"/>
    <col min="6" max="6" width="8" style="371" customWidth="1"/>
    <col min="7" max="7" width="1" style="220" customWidth="1"/>
    <col min="8" max="8" width="13.19921875" style="443" customWidth="1"/>
    <col min="9" max="9" width="8" style="371" customWidth="1"/>
    <col min="10" max="10" width="1" style="220" customWidth="1"/>
    <col min="11" max="11" width="13.3984375" style="443" customWidth="1"/>
    <col min="12" max="12" width="9.3984375" style="371" customWidth="1"/>
    <col min="13" max="15" width="9.59765625" style="222" customWidth="1"/>
    <col min="16" max="16" width="10.59765625" style="222" bestFit="1" customWidth="1"/>
    <col min="17" max="69" width="9.59765625" style="222" customWidth="1"/>
    <col min="70" max="16384" width="9.59765625" style="220" customWidth="1"/>
  </cols>
  <sheetData>
    <row r="1" ht="12" customHeight="1">
      <c r="A1" s="221" t="s">
        <v>401</v>
      </c>
    </row>
    <row r="3" ht="9" customHeight="1">
      <c r="L3" s="441"/>
    </row>
    <row r="4" spans="1:69" s="228" customFormat="1" ht="12" customHeight="1">
      <c r="A4" s="1003" t="s">
        <v>307</v>
      </c>
      <c r="B4" s="1005" t="s">
        <v>178</v>
      </c>
      <c r="C4" s="1005"/>
      <c r="D4" s="373"/>
      <c r="E4" s="1005" t="s">
        <v>308</v>
      </c>
      <c r="F4" s="1005"/>
      <c r="G4" s="373"/>
      <c r="H4" s="1005" t="s">
        <v>309</v>
      </c>
      <c r="I4" s="1005"/>
      <c r="J4" s="507"/>
      <c r="K4" s="1006" t="s">
        <v>130</v>
      </c>
      <c r="L4" s="1006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</row>
    <row r="5" spans="1:69" s="228" customFormat="1" ht="12" customHeight="1">
      <c r="A5" s="1004"/>
      <c r="B5" s="425" t="s">
        <v>181</v>
      </c>
      <c r="C5" s="426" t="s">
        <v>136</v>
      </c>
      <c r="D5" s="506"/>
      <c r="E5" s="425" t="s">
        <v>181</v>
      </c>
      <c r="F5" s="426" t="s">
        <v>136</v>
      </c>
      <c r="G5" s="506"/>
      <c r="H5" s="425" t="s">
        <v>181</v>
      </c>
      <c r="I5" s="426" t="s">
        <v>136</v>
      </c>
      <c r="J5" s="508"/>
      <c r="K5" s="425" t="s">
        <v>181</v>
      </c>
      <c r="L5" s="426" t="s">
        <v>136</v>
      </c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</row>
    <row r="6" spans="1:69" s="228" customFormat="1" ht="12" customHeight="1">
      <c r="A6" s="356"/>
      <c r="B6" s="444"/>
      <c r="C6" s="445"/>
      <c r="D6" s="446"/>
      <c r="E6" s="444"/>
      <c r="F6" s="447"/>
      <c r="G6" s="448"/>
      <c r="H6" s="444"/>
      <c r="I6" s="447"/>
      <c r="J6" s="448"/>
      <c r="K6" s="444"/>
      <c r="L6" s="449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</row>
    <row r="7" spans="1:12" ht="9" customHeight="1">
      <c r="A7" s="982" t="s">
        <v>335</v>
      </c>
      <c r="B7" s="982"/>
      <c r="C7" s="982"/>
      <c r="D7" s="982"/>
      <c r="E7" s="982"/>
      <c r="F7" s="982"/>
      <c r="G7" s="982"/>
      <c r="H7" s="982"/>
      <c r="I7" s="982"/>
      <c r="J7" s="982"/>
      <c r="K7" s="982"/>
      <c r="L7" s="982"/>
    </row>
    <row r="8" spans="1:16" ht="9" customHeight="1">
      <c r="A8" s="385"/>
      <c r="P8" s="350"/>
    </row>
    <row r="9" spans="1:16" ht="9" customHeight="1">
      <c r="A9" s="385" t="s">
        <v>303</v>
      </c>
      <c r="B9" s="450">
        <v>353</v>
      </c>
      <c r="C9" s="364">
        <v>14.063745019920319</v>
      </c>
      <c r="D9" s="148"/>
      <c r="E9" s="450">
        <v>160</v>
      </c>
      <c r="F9" s="364">
        <v>3.4677069787602948</v>
      </c>
      <c r="G9" s="148"/>
      <c r="H9" s="450">
        <v>49</v>
      </c>
      <c r="I9" s="364">
        <v>11.036036036036036</v>
      </c>
      <c r="J9" s="148"/>
      <c r="K9" s="450">
        <v>562</v>
      </c>
      <c r="L9" s="364">
        <v>7.42600422832981</v>
      </c>
      <c r="M9" s="385"/>
      <c r="O9" s="443"/>
      <c r="P9" s="851"/>
    </row>
    <row r="10" spans="1:16" ht="9" customHeight="1">
      <c r="A10" s="385" t="s">
        <v>310</v>
      </c>
      <c r="B10" s="450" t="s">
        <v>133</v>
      </c>
      <c r="C10" s="364" t="s">
        <v>133</v>
      </c>
      <c r="D10" s="148"/>
      <c r="E10" s="450">
        <v>105</v>
      </c>
      <c r="F10" s="364">
        <v>2.2756827048114436</v>
      </c>
      <c r="G10" s="148"/>
      <c r="H10" s="450" t="s">
        <v>133</v>
      </c>
      <c r="I10" s="364" t="s">
        <v>133</v>
      </c>
      <c r="J10" s="148"/>
      <c r="K10" s="450">
        <v>105</v>
      </c>
      <c r="L10" s="364">
        <v>1.3874207188160677</v>
      </c>
      <c r="M10" s="385"/>
      <c r="O10" s="443"/>
      <c r="P10" s="851"/>
    </row>
    <row r="11" spans="1:16" ht="9" customHeight="1">
      <c r="A11" s="385" t="s">
        <v>311</v>
      </c>
      <c r="B11" s="452">
        <v>3</v>
      </c>
      <c r="C11" s="364">
        <v>0.11952191235059761</v>
      </c>
      <c r="D11" s="148"/>
      <c r="E11" s="450" t="s">
        <v>133</v>
      </c>
      <c r="F11" s="364" t="s">
        <v>133</v>
      </c>
      <c r="G11" s="148"/>
      <c r="H11" s="450" t="s">
        <v>133</v>
      </c>
      <c r="I11" s="364" t="s">
        <v>133</v>
      </c>
      <c r="J11" s="148"/>
      <c r="K11" s="452">
        <v>3</v>
      </c>
      <c r="L11" s="364" t="s">
        <v>134</v>
      </c>
      <c r="M11" s="385"/>
      <c r="O11" s="450"/>
      <c r="P11" s="851"/>
    </row>
    <row r="12" spans="1:16" ht="9" customHeight="1">
      <c r="A12" s="385" t="s">
        <v>149</v>
      </c>
      <c r="B12" s="450" t="s">
        <v>133</v>
      </c>
      <c r="C12" s="364" t="s">
        <v>133</v>
      </c>
      <c r="D12" s="148"/>
      <c r="E12" s="452">
        <v>407</v>
      </c>
      <c r="F12" s="364">
        <v>8.820979627221499</v>
      </c>
      <c r="G12" s="148"/>
      <c r="H12" s="450" t="s">
        <v>133</v>
      </c>
      <c r="I12" s="364" t="s">
        <v>133</v>
      </c>
      <c r="J12" s="148"/>
      <c r="K12" s="452">
        <v>407</v>
      </c>
      <c r="L12" s="364">
        <v>5.377906976744186</v>
      </c>
      <c r="M12" s="385"/>
      <c r="O12" s="450"/>
      <c r="P12" s="851"/>
    </row>
    <row r="13" spans="1:16" ht="9" customHeight="1">
      <c r="A13" s="385" t="s">
        <v>312</v>
      </c>
      <c r="B13" s="450" t="s">
        <v>133</v>
      </c>
      <c r="C13" s="364" t="s">
        <v>133</v>
      </c>
      <c r="D13" s="148"/>
      <c r="E13" s="452">
        <v>1636</v>
      </c>
      <c r="F13" s="364">
        <v>35.457303857824016</v>
      </c>
      <c r="G13" s="148"/>
      <c r="H13" s="450" t="s">
        <v>133</v>
      </c>
      <c r="I13" s="364" t="s">
        <v>133</v>
      </c>
      <c r="J13" s="148"/>
      <c r="K13" s="452">
        <v>1636</v>
      </c>
      <c r="L13" s="364">
        <v>21.617336152219874</v>
      </c>
      <c r="M13" s="385"/>
      <c r="O13" s="450"/>
      <c r="P13" s="851"/>
    </row>
    <row r="14" spans="1:16" ht="9" customHeight="1">
      <c r="A14" s="385" t="s">
        <v>313</v>
      </c>
      <c r="B14" s="450" t="s">
        <v>133</v>
      </c>
      <c r="C14" s="364" t="s">
        <v>133</v>
      </c>
      <c r="D14" s="148"/>
      <c r="E14" s="452">
        <v>1181</v>
      </c>
      <c r="F14" s="364">
        <v>25.596012136974426</v>
      </c>
      <c r="G14" s="148"/>
      <c r="H14" s="450" t="s">
        <v>133</v>
      </c>
      <c r="I14" s="364" t="s">
        <v>133</v>
      </c>
      <c r="J14" s="148"/>
      <c r="K14" s="452">
        <v>1181</v>
      </c>
      <c r="L14" s="364">
        <v>15.605179704016914</v>
      </c>
      <c r="M14" s="385"/>
      <c r="O14" s="450"/>
      <c r="P14" s="851"/>
    </row>
    <row r="15" spans="1:16" ht="9" customHeight="1">
      <c r="A15" s="104" t="s">
        <v>158</v>
      </c>
      <c r="B15" s="450">
        <v>9</v>
      </c>
      <c r="C15" s="364">
        <v>0.35856573705179284</v>
      </c>
      <c r="D15" s="148"/>
      <c r="E15" s="452">
        <v>36</v>
      </c>
      <c r="F15" s="364">
        <v>0.7802340702210663</v>
      </c>
      <c r="G15" s="148"/>
      <c r="H15" s="452">
        <v>160</v>
      </c>
      <c r="I15" s="364">
        <v>36.03603603603604</v>
      </c>
      <c r="J15" s="148"/>
      <c r="K15" s="452">
        <v>205</v>
      </c>
      <c r="L15" s="364">
        <v>2.70877378435518</v>
      </c>
      <c r="M15" s="240"/>
      <c r="O15" s="443"/>
      <c r="P15" s="851"/>
    </row>
    <row r="16" spans="1:16" ht="9" customHeight="1">
      <c r="A16" s="240" t="s">
        <v>299</v>
      </c>
      <c r="B16" s="452">
        <v>8</v>
      </c>
      <c r="C16" s="364">
        <v>0.3187250996015936</v>
      </c>
      <c r="D16" s="148"/>
      <c r="E16" s="452">
        <v>110</v>
      </c>
      <c r="F16" s="364">
        <v>2.3840485478977027</v>
      </c>
      <c r="G16" s="148"/>
      <c r="H16" s="450" t="s">
        <v>133</v>
      </c>
      <c r="I16" s="364" t="s">
        <v>133</v>
      </c>
      <c r="J16" s="148"/>
      <c r="K16" s="452">
        <v>118</v>
      </c>
      <c r="L16" s="364">
        <v>1.5591966173361522</v>
      </c>
      <c r="M16" s="385"/>
      <c r="O16" s="443"/>
      <c r="P16" s="851"/>
    </row>
    <row r="17" spans="1:16" ht="9" customHeight="1">
      <c r="A17" s="385" t="s">
        <v>232</v>
      </c>
      <c r="B17" s="452">
        <v>740</v>
      </c>
      <c r="C17" s="364">
        <v>29.48207171314741</v>
      </c>
      <c r="D17" s="148"/>
      <c r="E17" s="452" t="s">
        <v>133</v>
      </c>
      <c r="F17" s="364" t="s">
        <v>133</v>
      </c>
      <c r="G17" s="148"/>
      <c r="H17" s="450" t="s">
        <v>133</v>
      </c>
      <c r="I17" s="364" t="s">
        <v>133</v>
      </c>
      <c r="J17" s="148"/>
      <c r="K17" s="452">
        <v>740</v>
      </c>
      <c r="L17" s="364">
        <v>9.778012684989429</v>
      </c>
      <c r="M17" s="385"/>
      <c r="O17" s="443"/>
      <c r="P17" s="851"/>
    </row>
    <row r="18" spans="1:16" ht="9" customHeight="1">
      <c r="A18" s="385" t="s">
        <v>314</v>
      </c>
      <c r="B18" s="452" t="s">
        <v>133</v>
      </c>
      <c r="C18" s="364" t="s">
        <v>133</v>
      </c>
      <c r="D18" s="148"/>
      <c r="E18" s="452">
        <v>2</v>
      </c>
      <c r="F18" s="364" t="s">
        <v>134</v>
      </c>
      <c r="G18" s="148"/>
      <c r="H18" s="450" t="s">
        <v>133</v>
      </c>
      <c r="I18" s="364" t="s">
        <v>133</v>
      </c>
      <c r="J18" s="148"/>
      <c r="K18" s="452">
        <v>2</v>
      </c>
      <c r="L18" s="364" t="s">
        <v>134</v>
      </c>
      <c r="M18" s="385"/>
      <c r="O18" s="450"/>
      <c r="P18" s="851"/>
    </row>
    <row r="19" spans="1:16" ht="9" customHeight="1">
      <c r="A19" s="385" t="s">
        <v>315</v>
      </c>
      <c r="B19" s="452">
        <v>1397</v>
      </c>
      <c r="C19" s="364">
        <v>55.657370517928285</v>
      </c>
      <c r="D19" s="148"/>
      <c r="E19" s="452">
        <v>900</v>
      </c>
      <c r="F19" s="364">
        <v>19.50585175552666</v>
      </c>
      <c r="G19" s="148"/>
      <c r="H19" s="452">
        <v>91</v>
      </c>
      <c r="I19" s="364">
        <v>20.495495495495497</v>
      </c>
      <c r="J19" s="148"/>
      <c r="K19" s="452">
        <v>2388</v>
      </c>
      <c r="L19" s="364">
        <v>31.553911205073994</v>
      </c>
      <c r="M19" s="385"/>
      <c r="O19" s="443"/>
      <c r="P19" s="851"/>
    </row>
    <row r="20" spans="1:16" ht="9" customHeight="1">
      <c r="A20" s="385" t="s">
        <v>160</v>
      </c>
      <c r="B20" s="450" t="s">
        <v>133</v>
      </c>
      <c r="C20" s="364" t="s">
        <v>133</v>
      </c>
      <c r="D20" s="148"/>
      <c r="E20" s="450" t="s">
        <v>133</v>
      </c>
      <c r="F20" s="364" t="s">
        <v>133</v>
      </c>
      <c r="G20" s="148"/>
      <c r="H20" s="452">
        <v>144</v>
      </c>
      <c r="I20" s="364">
        <v>32.432432432432435</v>
      </c>
      <c r="J20" s="148"/>
      <c r="K20" s="452">
        <v>144</v>
      </c>
      <c r="L20" s="364">
        <v>1.9027484143763214</v>
      </c>
      <c r="M20" s="385"/>
      <c r="O20" s="450"/>
      <c r="P20" s="851"/>
    </row>
    <row r="21" spans="1:16" ht="9" customHeight="1">
      <c r="A21" s="385" t="s">
        <v>153</v>
      </c>
      <c r="B21" s="450" t="s">
        <v>133</v>
      </c>
      <c r="C21" s="364" t="s">
        <v>133</v>
      </c>
      <c r="D21" s="148"/>
      <c r="E21" s="452">
        <v>77</v>
      </c>
      <c r="F21" s="364">
        <v>1.6688339835283919</v>
      </c>
      <c r="G21" s="148"/>
      <c r="H21" s="450" t="s">
        <v>133</v>
      </c>
      <c r="I21" s="364" t="s">
        <v>133</v>
      </c>
      <c r="J21" s="148"/>
      <c r="K21" s="452">
        <v>77</v>
      </c>
      <c r="L21" s="364">
        <v>1.0174418604651163</v>
      </c>
      <c r="M21" s="453"/>
      <c r="O21" s="450"/>
      <c r="P21" s="851"/>
    </row>
    <row r="22" spans="1:69" s="223" customFormat="1" ht="9" customHeight="1">
      <c r="A22" s="392" t="s">
        <v>316</v>
      </c>
      <c r="B22" s="454">
        <v>2510</v>
      </c>
      <c r="C22" s="455">
        <v>100</v>
      </c>
      <c r="D22" s="135"/>
      <c r="E22" s="454">
        <v>4614</v>
      </c>
      <c r="F22" s="455">
        <v>100</v>
      </c>
      <c r="G22" s="135"/>
      <c r="H22" s="454">
        <v>444</v>
      </c>
      <c r="I22" s="455">
        <v>100</v>
      </c>
      <c r="J22" s="135"/>
      <c r="K22" s="454">
        <v>7568</v>
      </c>
      <c r="L22" s="455">
        <v>100</v>
      </c>
      <c r="M22" s="235"/>
      <c r="N22" s="235"/>
      <c r="O22" s="849"/>
      <c r="P22" s="488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</row>
    <row r="23" spans="1:17" ht="9" customHeight="1">
      <c r="A23" s="240"/>
      <c r="B23" s="451"/>
      <c r="C23" s="407"/>
      <c r="D23" s="238"/>
      <c r="E23" s="451"/>
      <c r="F23" s="407"/>
      <c r="G23" s="238"/>
      <c r="H23" s="451"/>
      <c r="I23" s="407"/>
      <c r="J23" s="238"/>
      <c r="K23" s="451"/>
      <c r="L23" s="407"/>
      <c r="P23" s="443"/>
      <c r="Q23" s="852"/>
    </row>
    <row r="24" spans="1:17" ht="9" customHeight="1">
      <c r="A24" s="990" t="s">
        <v>411</v>
      </c>
      <c r="B24" s="990"/>
      <c r="C24" s="990"/>
      <c r="D24" s="990"/>
      <c r="E24" s="990"/>
      <c r="F24" s="990"/>
      <c r="G24" s="990"/>
      <c r="H24" s="990"/>
      <c r="I24" s="990"/>
      <c r="J24" s="990"/>
      <c r="K24" s="990"/>
      <c r="L24" s="990"/>
      <c r="P24" s="450"/>
      <c r="Q24" s="134"/>
    </row>
    <row r="25" spans="1:17" ht="8.25" customHeight="1">
      <c r="A25" s="385"/>
      <c r="P25" s="450"/>
      <c r="Q25" s="134"/>
    </row>
    <row r="26" spans="1:17" ht="9" customHeight="1">
      <c r="A26" s="385" t="s">
        <v>303</v>
      </c>
      <c r="B26" s="443">
        <v>305</v>
      </c>
      <c r="C26" s="364">
        <v>10.877318116975749</v>
      </c>
      <c r="D26" s="364"/>
      <c r="E26" s="443" t="s">
        <v>133</v>
      </c>
      <c r="F26" s="364" t="s">
        <v>133</v>
      </c>
      <c r="H26" s="443">
        <v>201</v>
      </c>
      <c r="I26" s="364">
        <f>100*H26/$H$39</f>
        <v>4.62707182320442</v>
      </c>
      <c r="K26" s="443">
        <v>506</v>
      </c>
      <c r="L26" s="371">
        <f>100*K26/$K$39</f>
        <v>6.73768308921438</v>
      </c>
      <c r="P26" s="450"/>
      <c r="Q26" s="134"/>
    </row>
    <row r="27" spans="1:17" ht="9" customHeight="1">
      <c r="A27" s="385" t="s">
        <v>311</v>
      </c>
      <c r="B27" s="443">
        <v>5</v>
      </c>
      <c r="C27" s="364">
        <v>0.1783166904422254</v>
      </c>
      <c r="D27" s="364"/>
      <c r="E27" s="443" t="s">
        <v>133</v>
      </c>
      <c r="F27" s="364" t="s">
        <v>133</v>
      </c>
      <c r="H27" s="443" t="s">
        <v>133</v>
      </c>
      <c r="I27" s="364" t="s">
        <v>133</v>
      </c>
      <c r="K27" s="443">
        <v>5</v>
      </c>
      <c r="L27" s="371">
        <f aca="true" t="shared" si="0" ref="L27:L39">100*K27/$K$39</f>
        <v>0.06657789613848203</v>
      </c>
      <c r="P27" s="443"/>
      <c r="Q27" s="852"/>
    </row>
    <row r="28" spans="1:17" ht="9" customHeight="1">
      <c r="A28" s="385" t="s">
        <v>149</v>
      </c>
      <c r="B28" s="443" t="s">
        <v>133</v>
      </c>
      <c r="C28" s="364" t="s">
        <v>133</v>
      </c>
      <c r="D28" s="364"/>
      <c r="E28" s="443" t="s">
        <v>133</v>
      </c>
      <c r="F28" s="364" t="s">
        <v>133</v>
      </c>
      <c r="H28" s="443">
        <v>323</v>
      </c>
      <c r="I28" s="364">
        <f aca="true" t="shared" si="1" ref="I28:I39">100*H28/$H$39</f>
        <v>7.435543278084714</v>
      </c>
      <c r="K28" s="443">
        <v>323</v>
      </c>
      <c r="L28" s="371">
        <f t="shared" si="0"/>
        <v>4.300932090545939</v>
      </c>
      <c r="P28" s="443"/>
      <c r="Q28" s="852"/>
    </row>
    <row r="29" spans="1:17" ht="9" customHeight="1">
      <c r="A29" s="385" t="s">
        <v>412</v>
      </c>
      <c r="B29" s="443" t="s">
        <v>133</v>
      </c>
      <c r="C29" s="364" t="s">
        <v>133</v>
      </c>
      <c r="D29" s="364"/>
      <c r="E29" s="443" t="s">
        <v>133</v>
      </c>
      <c r="F29" s="364" t="s">
        <v>133</v>
      </c>
      <c r="H29" s="443">
        <v>3</v>
      </c>
      <c r="I29" s="364">
        <f t="shared" si="1"/>
        <v>0.06906077348066299</v>
      </c>
      <c r="K29" s="443">
        <v>3</v>
      </c>
      <c r="L29" s="364" t="s">
        <v>134</v>
      </c>
      <c r="P29" s="450"/>
      <c r="Q29" s="134"/>
    </row>
    <row r="30" spans="1:17" ht="9" customHeight="1">
      <c r="A30" s="385" t="s">
        <v>312</v>
      </c>
      <c r="B30" s="443" t="s">
        <v>133</v>
      </c>
      <c r="C30" s="364" t="s">
        <v>133</v>
      </c>
      <c r="D30" s="364"/>
      <c r="E30" s="443" t="s">
        <v>133</v>
      </c>
      <c r="F30" s="364" t="s">
        <v>133</v>
      </c>
      <c r="H30" s="443">
        <v>1684</v>
      </c>
      <c r="I30" s="364">
        <f t="shared" si="1"/>
        <v>38.76611418047882</v>
      </c>
      <c r="K30" s="443">
        <v>1684</v>
      </c>
      <c r="L30" s="371">
        <f t="shared" si="0"/>
        <v>22.423435419440747</v>
      </c>
      <c r="P30" s="849"/>
      <c r="Q30" s="134"/>
    </row>
    <row r="31" spans="1:12" ht="9">
      <c r="A31" s="385" t="s">
        <v>313</v>
      </c>
      <c r="B31" s="443" t="s">
        <v>133</v>
      </c>
      <c r="C31" s="364" t="s">
        <v>133</v>
      </c>
      <c r="D31" s="364"/>
      <c r="E31" s="443" t="s">
        <v>133</v>
      </c>
      <c r="F31" s="364" t="s">
        <v>133</v>
      </c>
      <c r="H31" s="443">
        <v>1190</v>
      </c>
      <c r="I31" s="364">
        <f t="shared" si="1"/>
        <v>27.394106813996316</v>
      </c>
      <c r="K31" s="443">
        <v>1190</v>
      </c>
      <c r="L31" s="371">
        <f t="shared" si="0"/>
        <v>15.845539280958722</v>
      </c>
    </row>
    <row r="32" spans="1:12" ht="9">
      <c r="A32" s="104" t="s">
        <v>158</v>
      </c>
      <c r="B32" s="443">
        <v>39</v>
      </c>
      <c r="C32" s="364">
        <v>1.3908701854493581</v>
      </c>
      <c r="D32" s="364"/>
      <c r="E32" s="443">
        <v>183</v>
      </c>
      <c r="F32" s="364">
        <v>50.5</v>
      </c>
      <c r="H32" s="443">
        <v>47</v>
      </c>
      <c r="I32" s="364">
        <f t="shared" si="1"/>
        <v>1.0819521178637201</v>
      </c>
      <c r="K32" s="443">
        <v>269</v>
      </c>
      <c r="L32" s="371">
        <f t="shared" si="0"/>
        <v>3.581890812250333</v>
      </c>
    </row>
    <row r="33" spans="1:12" ht="9">
      <c r="A33" s="240" t="s">
        <v>299</v>
      </c>
      <c r="B33" s="443">
        <v>7</v>
      </c>
      <c r="C33" s="364">
        <v>0.24964336661911554</v>
      </c>
      <c r="D33" s="364"/>
      <c r="E33" s="443" t="s">
        <v>133</v>
      </c>
      <c r="F33" s="364" t="s">
        <v>133</v>
      </c>
      <c r="H33" s="443">
        <v>91</v>
      </c>
      <c r="I33" s="364">
        <f t="shared" si="1"/>
        <v>2.0948434622467773</v>
      </c>
      <c r="K33" s="443">
        <v>98</v>
      </c>
      <c r="L33" s="371">
        <f t="shared" si="0"/>
        <v>1.3049267643142477</v>
      </c>
    </row>
    <row r="34" spans="1:14" ht="9">
      <c r="A34" s="385" t="s">
        <v>232</v>
      </c>
      <c r="B34" s="443">
        <v>625</v>
      </c>
      <c r="C34" s="364">
        <v>22.289586305278174</v>
      </c>
      <c r="D34" s="364"/>
      <c r="E34" s="443" t="s">
        <v>133</v>
      </c>
      <c r="F34" s="364" t="s">
        <v>133</v>
      </c>
      <c r="H34" s="443" t="s">
        <v>133</v>
      </c>
      <c r="I34" s="364" t="s">
        <v>133</v>
      </c>
      <c r="K34" s="443">
        <v>625</v>
      </c>
      <c r="L34" s="371">
        <f t="shared" si="0"/>
        <v>8.322237017310252</v>
      </c>
      <c r="N34" s="364"/>
    </row>
    <row r="35" spans="1:12" ht="9">
      <c r="A35" s="385" t="s">
        <v>314</v>
      </c>
      <c r="B35" s="443" t="s">
        <v>133</v>
      </c>
      <c r="C35" s="364" t="s">
        <v>133</v>
      </c>
      <c r="D35" s="364"/>
      <c r="E35" s="443" t="s">
        <v>133</v>
      </c>
      <c r="F35" s="364" t="s">
        <v>133</v>
      </c>
      <c r="H35" s="443">
        <v>2</v>
      </c>
      <c r="I35" s="364" t="s">
        <v>134</v>
      </c>
      <c r="K35" s="443">
        <v>2</v>
      </c>
      <c r="L35" s="364" t="s">
        <v>134</v>
      </c>
    </row>
    <row r="36" spans="1:12" ht="9">
      <c r="A36" s="385" t="s">
        <v>315</v>
      </c>
      <c r="B36" s="443">
        <v>1823</v>
      </c>
      <c r="C36" s="364">
        <v>65.01426533523538</v>
      </c>
      <c r="D36" s="364"/>
      <c r="E36" s="443">
        <v>93</v>
      </c>
      <c r="F36" s="364">
        <v>25.7</v>
      </c>
      <c r="H36" s="443">
        <v>768</v>
      </c>
      <c r="I36" s="364">
        <f t="shared" si="1"/>
        <v>17.679558011049725</v>
      </c>
      <c r="K36" s="443">
        <v>2684</v>
      </c>
      <c r="L36" s="371">
        <f t="shared" si="0"/>
        <v>35.739014647137154</v>
      </c>
    </row>
    <row r="37" spans="1:12" ht="9">
      <c r="A37" s="385" t="s">
        <v>160</v>
      </c>
      <c r="B37" s="443" t="s">
        <v>133</v>
      </c>
      <c r="C37" s="364" t="s">
        <v>133</v>
      </c>
      <c r="D37" s="364"/>
      <c r="E37" s="443">
        <v>86</v>
      </c>
      <c r="F37" s="364">
        <v>23.8</v>
      </c>
      <c r="H37" s="443" t="s">
        <v>133</v>
      </c>
      <c r="I37" s="364" t="s">
        <v>133</v>
      </c>
      <c r="K37" s="443">
        <v>86</v>
      </c>
      <c r="L37" s="371">
        <f t="shared" si="0"/>
        <v>1.1451398135818909</v>
      </c>
    </row>
    <row r="38" spans="1:12" ht="9">
      <c r="A38" s="385" t="s">
        <v>153</v>
      </c>
      <c r="B38" s="443" t="s">
        <v>133</v>
      </c>
      <c r="C38" s="364" t="s">
        <v>133</v>
      </c>
      <c r="D38" s="364"/>
      <c r="E38" s="443" t="s">
        <v>133</v>
      </c>
      <c r="F38" s="364" t="s">
        <v>133</v>
      </c>
      <c r="H38" s="443">
        <v>35</v>
      </c>
      <c r="I38" s="364">
        <f t="shared" si="1"/>
        <v>0.8057090239410681</v>
      </c>
      <c r="K38" s="443">
        <v>35</v>
      </c>
      <c r="L38" s="371">
        <f t="shared" si="0"/>
        <v>0.46604527296937415</v>
      </c>
    </row>
    <row r="39" spans="1:69" s="223" customFormat="1" ht="9">
      <c r="A39" s="453" t="s">
        <v>316</v>
      </c>
      <c r="B39" s="849">
        <v>2804</v>
      </c>
      <c r="C39" s="378">
        <v>100</v>
      </c>
      <c r="E39" s="849">
        <v>362</v>
      </c>
      <c r="F39" s="378">
        <f>SUM(F32:F38)</f>
        <v>100</v>
      </c>
      <c r="H39" s="849">
        <v>4344</v>
      </c>
      <c r="I39" s="378">
        <f t="shared" si="1"/>
        <v>100</v>
      </c>
      <c r="K39" s="849">
        <v>7510</v>
      </c>
      <c r="L39" s="378">
        <f t="shared" si="0"/>
        <v>100</v>
      </c>
      <c r="M39" s="235"/>
      <c r="N39" s="479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</row>
    <row r="40" spans="1:15" ht="9">
      <c r="A40" s="243"/>
      <c r="B40" s="456"/>
      <c r="C40" s="441"/>
      <c r="D40" s="245"/>
      <c r="E40" s="457"/>
      <c r="F40" s="441"/>
      <c r="G40" s="245"/>
      <c r="H40" s="457"/>
      <c r="I40" s="441"/>
      <c r="J40" s="245"/>
      <c r="K40" s="457"/>
      <c r="L40" s="441"/>
      <c r="O40" s="850"/>
    </row>
    <row r="41" spans="1:12" ht="9">
      <c r="A41" s="246"/>
      <c r="B41" s="458"/>
      <c r="C41" s="372"/>
      <c r="D41" s="222"/>
      <c r="E41" s="458"/>
      <c r="F41" s="372"/>
      <c r="G41" s="222"/>
      <c r="H41" s="458"/>
      <c r="I41" s="372"/>
      <c r="J41" s="222"/>
      <c r="K41" s="458"/>
      <c r="L41" s="372"/>
    </row>
    <row r="42" spans="1:12" ht="9">
      <c r="A42" s="402" t="s">
        <v>360</v>
      </c>
      <c r="B42" s="458"/>
      <c r="C42" s="372"/>
      <c r="D42" s="222"/>
      <c r="E42" s="458"/>
      <c r="F42" s="372"/>
      <c r="G42" s="222"/>
      <c r="H42" s="458"/>
      <c r="I42" s="372"/>
      <c r="J42" s="222"/>
      <c r="K42" s="458"/>
      <c r="L42" s="372"/>
    </row>
    <row r="43" spans="1:12" ht="9">
      <c r="A43" s="246" t="s">
        <v>317</v>
      </c>
      <c r="B43" s="458"/>
      <c r="C43" s="372"/>
      <c r="D43" s="222"/>
      <c r="E43" s="458"/>
      <c r="F43" s="372"/>
      <c r="G43" s="222"/>
      <c r="H43" s="458"/>
      <c r="I43" s="372"/>
      <c r="J43" s="222"/>
      <c r="K43" s="458"/>
      <c r="L43" s="372"/>
    </row>
    <row r="44" spans="1:12" ht="9">
      <c r="A44" s="246" t="s">
        <v>318</v>
      </c>
      <c r="B44" s="458"/>
      <c r="C44" s="372"/>
      <c r="D44" s="222"/>
      <c r="E44" s="458"/>
      <c r="F44" s="372"/>
      <c r="G44" s="222"/>
      <c r="H44" s="458"/>
      <c r="I44" s="372"/>
      <c r="J44" s="222"/>
      <c r="K44" s="458"/>
      <c r="L44" s="372"/>
    </row>
    <row r="45" spans="1:12" ht="9">
      <c r="A45" s="246" t="s">
        <v>319</v>
      </c>
      <c r="B45" s="458"/>
      <c r="C45" s="372"/>
      <c r="D45" s="222"/>
      <c r="E45" s="458"/>
      <c r="F45" s="372"/>
      <c r="G45" s="222"/>
      <c r="H45" s="458"/>
      <c r="I45" s="372"/>
      <c r="J45" s="222"/>
      <c r="K45" s="458"/>
      <c r="L45" s="372"/>
    </row>
    <row r="46" spans="1:12" ht="9">
      <c r="A46" s="220"/>
      <c r="B46" s="458"/>
      <c r="C46" s="372"/>
      <c r="D46" s="222"/>
      <c r="E46" s="458"/>
      <c r="F46" s="372"/>
      <c r="G46" s="222"/>
      <c r="H46" s="458"/>
      <c r="I46" s="372"/>
      <c r="J46" s="222"/>
      <c r="K46" s="458"/>
      <c r="L46" s="372"/>
    </row>
    <row r="47" spans="1:12" ht="9">
      <c r="A47" s="220"/>
      <c r="B47" s="458"/>
      <c r="C47" s="372"/>
      <c r="D47" s="222"/>
      <c r="E47" s="458"/>
      <c r="F47" s="372"/>
      <c r="G47" s="222"/>
      <c r="H47" s="458"/>
      <c r="I47" s="372"/>
      <c r="J47" s="222"/>
      <c r="K47" s="458"/>
      <c r="L47" s="372"/>
    </row>
    <row r="48" spans="1:12" ht="9">
      <c r="A48" s="246"/>
      <c r="B48" s="458"/>
      <c r="C48" s="372"/>
      <c r="D48" s="222"/>
      <c r="E48" s="458"/>
      <c r="F48" s="372"/>
      <c r="G48" s="222"/>
      <c r="H48" s="458"/>
      <c r="I48" s="372"/>
      <c r="J48" s="222"/>
      <c r="K48" s="458"/>
      <c r="L48" s="372"/>
    </row>
    <row r="49" spans="1:12" ht="9">
      <c r="A49" s="246"/>
      <c r="B49" s="458"/>
      <c r="C49" s="372"/>
      <c r="D49" s="222"/>
      <c r="E49" s="458"/>
      <c r="F49" s="372"/>
      <c r="G49" s="222"/>
      <c r="H49" s="458"/>
      <c r="I49" s="372"/>
      <c r="J49" s="222"/>
      <c r="K49" s="458"/>
      <c r="L49" s="372"/>
    </row>
    <row r="50" spans="1:12" ht="9">
      <c r="A50" s="246"/>
      <c r="B50" s="458"/>
      <c r="C50" s="372"/>
      <c r="D50" s="222"/>
      <c r="E50" s="458"/>
      <c r="F50" s="372"/>
      <c r="G50" s="222"/>
      <c r="H50" s="458"/>
      <c r="I50" s="372"/>
      <c r="J50" s="222"/>
      <c r="K50" s="458"/>
      <c r="L50" s="372"/>
    </row>
    <row r="51" spans="1:12" ht="9">
      <c r="A51" s="246"/>
      <c r="B51" s="458"/>
      <c r="C51" s="372"/>
      <c r="D51" s="222"/>
      <c r="E51" s="458"/>
      <c r="F51" s="372"/>
      <c r="G51" s="222"/>
      <c r="H51" s="458"/>
      <c r="I51" s="372"/>
      <c r="J51" s="222"/>
      <c r="K51" s="458"/>
      <c r="L51" s="372"/>
    </row>
    <row r="52" spans="1:12" ht="9">
      <c r="A52" s="246"/>
      <c r="B52" s="458"/>
      <c r="C52" s="372"/>
      <c r="D52" s="222"/>
      <c r="E52" s="458"/>
      <c r="F52" s="372"/>
      <c r="G52" s="222"/>
      <c r="H52" s="458"/>
      <c r="I52" s="372"/>
      <c r="J52" s="222"/>
      <c r="K52" s="458"/>
      <c r="L52" s="372"/>
    </row>
    <row r="53" spans="1:12" ht="9">
      <c r="A53" s="246"/>
      <c r="B53" s="458"/>
      <c r="C53" s="372"/>
      <c r="D53" s="222"/>
      <c r="E53" s="458"/>
      <c r="F53" s="372"/>
      <c r="G53" s="222"/>
      <c r="H53" s="458"/>
      <c r="I53" s="372"/>
      <c r="J53" s="222"/>
      <c r="K53" s="458"/>
      <c r="L53" s="372"/>
    </row>
    <row r="54" spans="1:12" ht="9">
      <c r="A54" s="246"/>
      <c r="B54" s="458"/>
      <c r="C54" s="372"/>
      <c r="D54" s="222"/>
      <c r="E54" s="458"/>
      <c r="F54" s="372"/>
      <c r="G54" s="222"/>
      <c r="H54" s="458"/>
      <c r="I54" s="372"/>
      <c r="J54" s="222"/>
      <c r="K54" s="458"/>
      <c r="L54" s="372"/>
    </row>
    <row r="55" spans="1:12" ht="9">
      <c r="A55" s="246"/>
      <c r="B55" s="458"/>
      <c r="C55" s="372"/>
      <c r="D55" s="222"/>
      <c r="E55" s="458"/>
      <c r="F55" s="372"/>
      <c r="G55" s="222"/>
      <c r="H55" s="458"/>
      <c r="I55" s="372"/>
      <c r="J55" s="222"/>
      <c r="K55" s="458"/>
      <c r="L55" s="372"/>
    </row>
    <row r="56" spans="1:12" ht="9">
      <c r="A56" s="246"/>
      <c r="B56" s="458"/>
      <c r="C56" s="372"/>
      <c r="D56" s="222"/>
      <c r="E56" s="458"/>
      <c r="F56" s="372"/>
      <c r="G56" s="222"/>
      <c r="H56" s="458"/>
      <c r="I56" s="372"/>
      <c r="J56" s="222"/>
      <c r="K56" s="458"/>
      <c r="L56" s="372"/>
    </row>
    <row r="57" spans="1:12" ht="9">
      <c r="A57" s="246"/>
      <c r="B57" s="458"/>
      <c r="C57" s="372"/>
      <c r="D57" s="222"/>
      <c r="E57" s="458"/>
      <c r="F57" s="372"/>
      <c r="G57" s="222"/>
      <c r="H57" s="458"/>
      <c r="I57" s="372"/>
      <c r="J57" s="222"/>
      <c r="K57" s="458"/>
      <c r="L57" s="372"/>
    </row>
    <row r="58" spans="1:12" ht="9">
      <c r="A58" s="246"/>
      <c r="B58" s="458"/>
      <c r="C58" s="372"/>
      <c r="D58" s="222"/>
      <c r="E58" s="458"/>
      <c r="F58" s="372"/>
      <c r="G58" s="222"/>
      <c r="H58" s="458"/>
      <c r="I58" s="372"/>
      <c r="J58" s="222"/>
      <c r="K58" s="458"/>
      <c r="L58" s="372"/>
    </row>
    <row r="59" spans="1:12" ht="9">
      <c r="A59" s="246"/>
      <c r="B59" s="458"/>
      <c r="C59" s="372"/>
      <c r="D59" s="222"/>
      <c r="E59" s="458"/>
      <c r="F59" s="372"/>
      <c r="G59" s="222"/>
      <c r="H59" s="458"/>
      <c r="I59" s="372"/>
      <c r="J59" s="222"/>
      <c r="K59" s="458"/>
      <c r="L59" s="372"/>
    </row>
    <row r="60" spans="1:12" ht="9">
      <c r="A60" s="246"/>
      <c r="B60" s="458"/>
      <c r="C60" s="372"/>
      <c r="D60" s="222"/>
      <c r="E60" s="458"/>
      <c r="F60" s="372"/>
      <c r="G60" s="222"/>
      <c r="H60" s="458"/>
      <c r="I60" s="372"/>
      <c r="J60" s="222"/>
      <c r="K60" s="458"/>
      <c r="L60" s="372"/>
    </row>
    <row r="61" spans="1:12" ht="9">
      <c r="A61" s="246"/>
      <c r="B61" s="458"/>
      <c r="C61" s="372"/>
      <c r="D61" s="222"/>
      <c r="E61" s="458"/>
      <c r="F61" s="372"/>
      <c r="G61" s="222"/>
      <c r="H61" s="458"/>
      <c r="I61" s="372"/>
      <c r="J61" s="222"/>
      <c r="K61" s="458"/>
      <c r="L61" s="372"/>
    </row>
    <row r="62" spans="1:12" ht="9">
      <c r="A62" s="246"/>
      <c r="B62" s="458"/>
      <c r="C62" s="372"/>
      <c r="D62" s="222"/>
      <c r="E62" s="458"/>
      <c r="F62" s="372"/>
      <c r="G62" s="222"/>
      <c r="H62" s="458"/>
      <c r="I62" s="372"/>
      <c r="J62" s="222"/>
      <c r="K62" s="458"/>
      <c r="L62" s="372"/>
    </row>
    <row r="63" spans="1:12" ht="9">
      <c r="A63" s="246"/>
      <c r="B63" s="458"/>
      <c r="C63" s="372"/>
      <c r="D63" s="222"/>
      <c r="E63" s="458"/>
      <c r="F63" s="372"/>
      <c r="G63" s="222"/>
      <c r="H63" s="458"/>
      <c r="I63" s="372"/>
      <c r="J63" s="222"/>
      <c r="K63" s="458"/>
      <c r="L63" s="372"/>
    </row>
    <row r="64" spans="1:12" ht="9">
      <c r="A64" s="246"/>
      <c r="B64" s="458"/>
      <c r="C64" s="372"/>
      <c r="D64" s="222"/>
      <c r="E64" s="458"/>
      <c r="F64" s="372"/>
      <c r="G64" s="222"/>
      <c r="H64" s="458"/>
      <c r="I64" s="372"/>
      <c r="J64" s="222"/>
      <c r="K64" s="458"/>
      <c r="L64" s="372"/>
    </row>
    <row r="65" spans="1:12" ht="9">
      <c r="A65" s="246"/>
      <c r="B65" s="458"/>
      <c r="C65" s="372"/>
      <c r="D65" s="222"/>
      <c r="E65" s="458"/>
      <c r="F65" s="372"/>
      <c r="G65" s="222"/>
      <c r="H65" s="458"/>
      <c r="I65" s="372"/>
      <c r="J65" s="222"/>
      <c r="K65" s="458"/>
      <c r="L65" s="372"/>
    </row>
    <row r="66" spans="1:12" ht="9">
      <c r="A66" s="246"/>
      <c r="B66" s="458"/>
      <c r="C66" s="372"/>
      <c r="D66" s="222"/>
      <c r="E66" s="458"/>
      <c r="F66" s="372"/>
      <c r="G66" s="222"/>
      <c r="H66" s="458"/>
      <c r="I66" s="372"/>
      <c r="J66" s="222"/>
      <c r="K66" s="458"/>
      <c r="L66" s="372"/>
    </row>
    <row r="67" spans="1:12" ht="9">
      <c r="A67" s="246"/>
      <c r="B67" s="458"/>
      <c r="C67" s="372"/>
      <c r="D67" s="222"/>
      <c r="E67" s="458"/>
      <c r="F67" s="372"/>
      <c r="G67" s="222"/>
      <c r="H67" s="458"/>
      <c r="I67" s="372"/>
      <c r="J67" s="222"/>
      <c r="K67" s="458"/>
      <c r="L67" s="372"/>
    </row>
    <row r="68" spans="1:12" ht="9">
      <c r="A68" s="246"/>
      <c r="B68" s="458"/>
      <c r="C68" s="372"/>
      <c r="D68" s="222"/>
      <c r="E68" s="458"/>
      <c r="F68" s="372"/>
      <c r="G68" s="222"/>
      <c r="H68" s="458"/>
      <c r="I68" s="372"/>
      <c r="J68" s="222"/>
      <c r="K68" s="458"/>
      <c r="L68" s="372"/>
    </row>
    <row r="69" spans="1:12" ht="9">
      <c r="A69" s="246"/>
      <c r="B69" s="458"/>
      <c r="C69" s="372"/>
      <c r="D69" s="222"/>
      <c r="E69" s="458"/>
      <c r="F69" s="372"/>
      <c r="G69" s="222"/>
      <c r="H69" s="458"/>
      <c r="I69" s="372"/>
      <c r="J69" s="222"/>
      <c r="K69" s="458"/>
      <c r="L69" s="372"/>
    </row>
    <row r="70" spans="1:12" ht="9">
      <c r="A70" s="246"/>
      <c r="B70" s="458"/>
      <c r="C70" s="372"/>
      <c r="D70" s="222"/>
      <c r="E70" s="458"/>
      <c r="F70" s="372"/>
      <c r="G70" s="222"/>
      <c r="H70" s="458"/>
      <c r="I70" s="372"/>
      <c r="J70" s="222"/>
      <c r="K70" s="458"/>
      <c r="L70" s="372"/>
    </row>
    <row r="71" spans="1:12" ht="9">
      <c r="A71" s="246"/>
      <c r="B71" s="458"/>
      <c r="C71" s="372"/>
      <c r="D71" s="222"/>
      <c r="E71" s="458"/>
      <c r="F71" s="372"/>
      <c r="G71" s="222"/>
      <c r="H71" s="458"/>
      <c r="I71" s="372"/>
      <c r="J71" s="222"/>
      <c r="K71" s="458"/>
      <c r="L71" s="372"/>
    </row>
    <row r="72" spans="1:12" ht="9">
      <c r="A72" s="246"/>
      <c r="B72" s="458"/>
      <c r="C72" s="372"/>
      <c r="D72" s="222"/>
      <c r="E72" s="458"/>
      <c r="F72" s="372"/>
      <c r="G72" s="222"/>
      <c r="H72" s="458"/>
      <c r="I72" s="372"/>
      <c r="J72" s="222"/>
      <c r="K72" s="458"/>
      <c r="L72" s="372"/>
    </row>
    <row r="73" spans="1:12" ht="9">
      <c r="A73" s="246"/>
      <c r="B73" s="458"/>
      <c r="C73" s="372"/>
      <c r="D73" s="222"/>
      <c r="E73" s="458"/>
      <c r="F73" s="372"/>
      <c r="G73" s="222"/>
      <c r="H73" s="458"/>
      <c r="I73" s="372"/>
      <c r="J73" s="222"/>
      <c r="K73" s="458"/>
      <c r="L73" s="372"/>
    </row>
    <row r="74" spans="1:12" ht="9">
      <c r="A74" s="246"/>
      <c r="B74" s="458"/>
      <c r="C74" s="372"/>
      <c r="D74" s="222"/>
      <c r="E74" s="458"/>
      <c r="F74" s="372"/>
      <c r="G74" s="222"/>
      <c r="H74" s="458"/>
      <c r="I74" s="372"/>
      <c r="J74" s="222"/>
      <c r="K74" s="458"/>
      <c r="L74" s="372"/>
    </row>
    <row r="75" spans="1:12" ht="9">
      <c r="A75" s="246"/>
      <c r="B75" s="458"/>
      <c r="C75" s="372"/>
      <c r="D75" s="222"/>
      <c r="E75" s="458"/>
      <c r="F75" s="372"/>
      <c r="G75" s="222"/>
      <c r="H75" s="458"/>
      <c r="I75" s="372"/>
      <c r="J75" s="222"/>
      <c r="K75" s="458"/>
      <c r="L75" s="372"/>
    </row>
    <row r="76" spans="1:12" ht="9">
      <c r="A76" s="246"/>
      <c r="B76" s="458"/>
      <c r="C76" s="372"/>
      <c r="D76" s="222"/>
      <c r="E76" s="458"/>
      <c r="F76" s="372"/>
      <c r="G76" s="222"/>
      <c r="H76" s="458"/>
      <c r="I76" s="372"/>
      <c r="J76" s="222"/>
      <c r="K76" s="458"/>
      <c r="L76" s="372"/>
    </row>
    <row r="77" spans="1:12" ht="9">
      <c r="A77" s="246"/>
      <c r="B77" s="458"/>
      <c r="C77" s="372"/>
      <c r="D77" s="222"/>
      <c r="E77" s="458"/>
      <c r="F77" s="372"/>
      <c r="G77" s="222"/>
      <c r="H77" s="458"/>
      <c r="I77" s="372"/>
      <c r="J77" s="222"/>
      <c r="K77" s="458"/>
      <c r="L77" s="372"/>
    </row>
    <row r="78" spans="1:12" ht="9">
      <c r="A78" s="246"/>
      <c r="B78" s="458"/>
      <c r="C78" s="372"/>
      <c r="D78" s="222"/>
      <c r="E78" s="458"/>
      <c r="F78" s="372"/>
      <c r="G78" s="222"/>
      <c r="H78" s="458"/>
      <c r="I78" s="372"/>
      <c r="J78" s="222"/>
      <c r="K78" s="458"/>
      <c r="L78" s="372"/>
    </row>
    <row r="79" spans="1:12" ht="9">
      <c r="A79" s="246"/>
      <c r="B79" s="458"/>
      <c r="C79" s="372"/>
      <c r="D79" s="222"/>
      <c r="E79" s="458"/>
      <c r="F79" s="372"/>
      <c r="G79" s="222"/>
      <c r="H79" s="458"/>
      <c r="I79" s="372"/>
      <c r="J79" s="222"/>
      <c r="K79" s="458"/>
      <c r="L79" s="372"/>
    </row>
    <row r="80" spans="1:12" ht="9">
      <c r="A80" s="246"/>
      <c r="B80" s="458"/>
      <c r="C80" s="372"/>
      <c r="D80" s="222"/>
      <c r="E80" s="458"/>
      <c r="F80" s="372"/>
      <c r="G80" s="222"/>
      <c r="H80" s="458"/>
      <c r="I80" s="372"/>
      <c r="J80" s="222"/>
      <c r="K80" s="458"/>
      <c r="L80" s="372"/>
    </row>
    <row r="81" spans="1:12" ht="9">
      <c r="A81" s="246"/>
      <c r="B81" s="458"/>
      <c r="C81" s="372"/>
      <c r="D81" s="222"/>
      <c r="E81" s="458"/>
      <c r="F81" s="372"/>
      <c r="G81" s="222"/>
      <c r="H81" s="458"/>
      <c r="I81" s="372"/>
      <c r="J81" s="222"/>
      <c r="K81" s="458"/>
      <c r="L81" s="372"/>
    </row>
    <row r="82" spans="1:12" ht="9">
      <c r="A82" s="246"/>
      <c r="B82" s="458"/>
      <c r="C82" s="372"/>
      <c r="D82" s="222"/>
      <c r="E82" s="458"/>
      <c r="F82" s="372"/>
      <c r="G82" s="222"/>
      <c r="H82" s="458"/>
      <c r="I82" s="372"/>
      <c r="J82" s="222"/>
      <c r="K82" s="458"/>
      <c r="L82" s="372"/>
    </row>
    <row r="83" spans="1:12" ht="9">
      <c r="A83" s="246"/>
      <c r="B83" s="458"/>
      <c r="C83" s="372"/>
      <c r="D83" s="222"/>
      <c r="E83" s="458"/>
      <c r="F83" s="372"/>
      <c r="G83" s="222"/>
      <c r="H83" s="458"/>
      <c r="I83" s="372"/>
      <c r="J83" s="222"/>
      <c r="K83" s="458"/>
      <c r="L83" s="372"/>
    </row>
    <row r="84" spans="1:12" ht="9">
      <c r="A84" s="246"/>
      <c r="B84" s="458"/>
      <c r="C84" s="372"/>
      <c r="D84" s="222"/>
      <c r="E84" s="458"/>
      <c r="F84" s="372"/>
      <c r="G84" s="222"/>
      <c r="H84" s="458"/>
      <c r="I84" s="372"/>
      <c r="J84" s="222"/>
      <c r="K84" s="458"/>
      <c r="L84" s="372"/>
    </row>
    <row r="85" spans="1:12" ht="9">
      <c r="A85" s="246"/>
      <c r="B85" s="458"/>
      <c r="C85" s="372"/>
      <c r="D85" s="222"/>
      <c r="E85" s="458"/>
      <c r="F85" s="372"/>
      <c r="G85" s="222"/>
      <c r="H85" s="458"/>
      <c r="I85" s="372"/>
      <c r="J85" s="222"/>
      <c r="K85" s="458"/>
      <c r="L85" s="372"/>
    </row>
    <row r="86" spans="1:12" ht="9">
      <c r="A86" s="246"/>
      <c r="B86" s="458"/>
      <c r="C86" s="372"/>
      <c r="D86" s="222"/>
      <c r="E86" s="458"/>
      <c r="F86" s="372"/>
      <c r="G86" s="222"/>
      <c r="H86" s="458"/>
      <c r="I86" s="372"/>
      <c r="J86" s="222"/>
      <c r="K86" s="458"/>
      <c r="L86" s="372"/>
    </row>
    <row r="87" spans="1:12" ht="9">
      <c r="A87" s="246"/>
      <c r="B87" s="458"/>
      <c r="C87" s="372"/>
      <c r="D87" s="222"/>
      <c r="E87" s="458"/>
      <c r="F87" s="372"/>
      <c r="G87" s="222"/>
      <c r="H87" s="458"/>
      <c r="I87" s="372"/>
      <c r="J87" s="222"/>
      <c r="K87" s="458"/>
      <c r="L87" s="372"/>
    </row>
    <row r="88" spans="1:12" ht="9">
      <c r="A88" s="246"/>
      <c r="B88" s="458"/>
      <c r="C88" s="372"/>
      <c r="D88" s="222"/>
      <c r="E88" s="458"/>
      <c r="F88" s="372"/>
      <c r="G88" s="222"/>
      <c r="H88" s="458"/>
      <c r="I88" s="372"/>
      <c r="J88" s="222"/>
      <c r="K88" s="458"/>
      <c r="L88" s="372"/>
    </row>
  </sheetData>
  <mergeCells count="7">
    <mergeCell ref="A24:L24"/>
    <mergeCell ref="A4:A5"/>
    <mergeCell ref="B4:C4"/>
    <mergeCell ref="E4:F4"/>
    <mergeCell ref="H4:I4"/>
    <mergeCell ref="A7:L7"/>
    <mergeCell ref="K4:L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&amp;C&amp;"Arial,Normale"&amp;10 129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3"/>
  <dimension ref="A1:BT97"/>
  <sheetViews>
    <sheetView showGridLines="0" zoomScaleSheetLayoutView="100" workbookViewId="0" topLeftCell="A1">
      <selection activeCell="O16" sqref="O16"/>
    </sheetView>
  </sheetViews>
  <sheetFormatPr defaultColWidth="9.59765625" defaultRowHeight="10.5"/>
  <cols>
    <col min="1" max="1" width="33.19921875" style="104" customWidth="1"/>
    <col min="2" max="2" width="11.3984375" style="424" customWidth="1"/>
    <col min="3" max="3" width="8.796875" style="371" customWidth="1"/>
    <col min="4" max="4" width="1.3984375" style="220" customWidth="1"/>
    <col min="5" max="5" width="11.3984375" style="424" customWidth="1"/>
    <col min="6" max="6" width="8.796875" style="371" customWidth="1"/>
    <col min="7" max="7" width="1.3984375" style="220" customWidth="1"/>
    <col min="8" max="8" width="11.59765625" style="424" customWidth="1"/>
    <col min="9" max="9" width="9" style="371" customWidth="1"/>
    <col min="10" max="10" width="1.3984375" style="220" customWidth="1"/>
    <col min="11" max="11" width="12.19921875" style="424" customWidth="1"/>
    <col min="12" max="12" width="9.59765625" style="371" customWidth="1"/>
    <col min="13" max="72" width="9.59765625" style="222" customWidth="1"/>
    <col min="73" max="16384" width="9.59765625" style="220" customWidth="1"/>
  </cols>
  <sheetData>
    <row r="1" spans="1:13" ht="12" customHeight="1">
      <c r="A1" s="221" t="s">
        <v>295</v>
      </c>
      <c r="M1" s="221"/>
    </row>
    <row r="2" ht="12">
      <c r="M2" s="221" t="s">
        <v>210</v>
      </c>
    </row>
    <row r="3" ht="9" customHeight="1"/>
    <row r="4" spans="1:72" s="228" customFormat="1" ht="18" customHeight="1">
      <c r="A4" s="1003" t="s">
        <v>207</v>
      </c>
      <c r="B4" s="1007" t="s">
        <v>178</v>
      </c>
      <c r="C4" s="1007"/>
      <c r="D4" s="509"/>
      <c r="E4" s="1007" t="s">
        <v>308</v>
      </c>
      <c r="F4" s="1007"/>
      <c r="G4" s="509"/>
      <c r="H4" s="1007" t="s">
        <v>309</v>
      </c>
      <c r="I4" s="1007"/>
      <c r="J4" s="509"/>
      <c r="K4" s="1005" t="s">
        <v>130</v>
      </c>
      <c r="L4" s="1005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</row>
    <row r="5" spans="1:72" s="228" customFormat="1" ht="11.25">
      <c r="A5" s="1004"/>
      <c r="B5" s="425" t="s">
        <v>181</v>
      </c>
      <c r="C5" s="426" t="s">
        <v>136</v>
      </c>
      <c r="D5" s="510"/>
      <c r="E5" s="425" t="s">
        <v>181</v>
      </c>
      <c r="F5" s="426" t="s">
        <v>136</v>
      </c>
      <c r="G5" s="510"/>
      <c r="H5" s="425" t="s">
        <v>181</v>
      </c>
      <c r="I5" s="426" t="s">
        <v>136</v>
      </c>
      <c r="J5" s="510"/>
      <c r="K5" s="425" t="s">
        <v>181</v>
      </c>
      <c r="L5" s="426" t="s">
        <v>136</v>
      </c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</row>
    <row r="6" spans="2:8" ht="9" customHeight="1">
      <c r="B6" s="427"/>
      <c r="C6" s="428"/>
      <c r="D6" s="429"/>
      <c r="E6" s="427"/>
      <c r="F6" s="428"/>
      <c r="G6" s="429"/>
      <c r="H6" s="427"/>
    </row>
    <row r="7" spans="1:12" ht="9" customHeight="1">
      <c r="A7" s="982" t="s">
        <v>335</v>
      </c>
      <c r="B7" s="982"/>
      <c r="C7" s="982"/>
      <c r="D7" s="982"/>
      <c r="E7" s="982"/>
      <c r="F7" s="982"/>
      <c r="G7" s="982"/>
      <c r="H7" s="982"/>
      <c r="I7" s="982"/>
      <c r="J7" s="982"/>
      <c r="K7" s="982"/>
      <c r="L7" s="982"/>
    </row>
    <row r="8" ht="9" customHeight="1">
      <c r="A8" s="385"/>
    </row>
    <row r="9" spans="1:12" ht="9" customHeight="1">
      <c r="A9" s="430" t="s">
        <v>149</v>
      </c>
      <c r="B9" s="375" t="s">
        <v>133</v>
      </c>
      <c r="C9" s="375" t="s">
        <v>133</v>
      </c>
      <c r="D9" s="438"/>
      <c r="E9" s="363">
        <v>129</v>
      </c>
      <c r="F9" s="364">
        <v>77.71084337349397</v>
      </c>
      <c r="G9" s="431"/>
      <c r="H9" s="375" t="s">
        <v>133</v>
      </c>
      <c r="I9" s="375" t="s">
        <v>133</v>
      </c>
      <c r="J9" s="438"/>
      <c r="K9" s="401">
        <v>129</v>
      </c>
      <c r="L9" s="400">
        <v>9.033613445378151</v>
      </c>
    </row>
    <row r="10" spans="1:12" ht="9" customHeight="1">
      <c r="A10" s="430" t="s">
        <v>298</v>
      </c>
      <c r="B10" s="375" t="s">
        <v>133</v>
      </c>
      <c r="C10" s="375" t="s">
        <v>133</v>
      </c>
      <c r="D10" s="438"/>
      <c r="E10" s="375" t="s">
        <v>133</v>
      </c>
      <c r="F10" s="375" t="s">
        <v>133</v>
      </c>
      <c r="G10" s="375"/>
      <c r="H10" s="375" t="s">
        <v>133</v>
      </c>
      <c r="I10" s="375" t="s">
        <v>133</v>
      </c>
      <c r="J10" s="375"/>
      <c r="K10" s="375" t="s">
        <v>133</v>
      </c>
      <c r="L10" s="375" t="s">
        <v>133</v>
      </c>
    </row>
    <row r="11" spans="1:12" ht="9" customHeight="1">
      <c r="A11" s="430" t="s">
        <v>158</v>
      </c>
      <c r="B11" s="375">
        <v>9</v>
      </c>
      <c r="C11" s="375">
        <v>0.9656652360515021</v>
      </c>
      <c r="D11" s="438"/>
      <c r="E11" s="401">
        <v>25</v>
      </c>
      <c r="F11" s="364">
        <v>15.060240963855422</v>
      </c>
      <c r="G11" s="431"/>
      <c r="H11" s="345">
        <v>109</v>
      </c>
      <c r="I11" s="164">
        <v>33.03030303030303</v>
      </c>
      <c r="J11" s="438"/>
      <c r="K11" s="401">
        <v>143</v>
      </c>
      <c r="L11" s="400">
        <v>10.014005602240896</v>
      </c>
    </row>
    <row r="12" spans="1:12" ht="9" customHeight="1">
      <c r="A12" s="385" t="s">
        <v>314</v>
      </c>
      <c r="B12" s="345" t="s">
        <v>133</v>
      </c>
      <c r="C12" s="164" t="s">
        <v>133</v>
      </c>
      <c r="D12" s="438"/>
      <c r="E12" s="401">
        <v>2</v>
      </c>
      <c r="F12" s="364">
        <v>1.2048192771084338</v>
      </c>
      <c r="G12" s="431"/>
      <c r="H12" s="375" t="s">
        <v>133</v>
      </c>
      <c r="I12" s="375" t="s">
        <v>133</v>
      </c>
      <c r="J12" s="438"/>
      <c r="K12" s="401">
        <v>2</v>
      </c>
      <c r="L12" s="400">
        <v>0.1400560224089636</v>
      </c>
    </row>
    <row r="13" spans="1:12" ht="9" customHeight="1">
      <c r="A13" s="385" t="s">
        <v>332</v>
      </c>
      <c r="B13" s="345">
        <v>923</v>
      </c>
      <c r="C13" s="164">
        <v>99.0343347639485</v>
      </c>
      <c r="D13" s="438"/>
      <c r="E13" s="363">
        <v>10</v>
      </c>
      <c r="F13" s="364">
        <v>6.024096385542169</v>
      </c>
      <c r="G13" s="431"/>
      <c r="H13" s="345">
        <v>77</v>
      </c>
      <c r="I13" s="164">
        <v>23.333333333333332</v>
      </c>
      <c r="J13" s="438"/>
      <c r="K13" s="401">
        <v>1010</v>
      </c>
      <c r="L13" s="400">
        <v>70.72829131652661</v>
      </c>
    </row>
    <row r="14" spans="1:12" ht="9" customHeight="1">
      <c r="A14" s="430" t="s">
        <v>160</v>
      </c>
      <c r="B14" s="375" t="s">
        <v>133</v>
      </c>
      <c r="C14" s="375" t="s">
        <v>133</v>
      </c>
      <c r="D14" s="438"/>
      <c r="E14" s="375" t="s">
        <v>133</v>
      </c>
      <c r="F14" s="375" t="s">
        <v>133</v>
      </c>
      <c r="G14" s="431"/>
      <c r="H14" s="345">
        <v>144</v>
      </c>
      <c r="I14" s="164">
        <v>43.63636363636363</v>
      </c>
      <c r="J14" s="438"/>
      <c r="K14" s="401">
        <v>144</v>
      </c>
      <c r="L14" s="400">
        <v>10.084033613445378</v>
      </c>
    </row>
    <row r="15" spans="1:12" ht="9" customHeight="1">
      <c r="A15" s="234" t="s">
        <v>130</v>
      </c>
      <c r="B15" s="377">
        <v>932</v>
      </c>
      <c r="C15" s="273">
        <v>100</v>
      </c>
      <c r="D15" s="439"/>
      <c r="E15" s="382">
        <v>166</v>
      </c>
      <c r="F15" s="378">
        <v>100</v>
      </c>
      <c r="G15" s="432"/>
      <c r="H15" s="377">
        <v>330</v>
      </c>
      <c r="I15" s="273">
        <v>100</v>
      </c>
      <c r="J15" s="439"/>
      <c r="K15" s="383">
        <v>1428</v>
      </c>
      <c r="L15" s="403">
        <v>100</v>
      </c>
    </row>
    <row r="16" spans="1:72" s="223" customFormat="1" ht="9" customHeight="1">
      <c r="A16" s="433"/>
      <c r="B16" s="434"/>
      <c r="C16" s="435"/>
      <c r="D16" s="436"/>
      <c r="E16" s="434"/>
      <c r="F16" s="435"/>
      <c r="G16" s="436"/>
      <c r="H16" s="434"/>
      <c r="I16" s="435"/>
      <c r="J16" s="436"/>
      <c r="K16" s="434"/>
      <c r="L16" s="4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</row>
    <row r="17" spans="1:12" ht="9" customHeight="1">
      <c r="A17" s="982" t="s">
        <v>411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</row>
    <row r="18" spans="1:17" ht="9" customHeight="1">
      <c r="A18" s="240"/>
      <c r="B18" s="437"/>
      <c r="C18" s="407"/>
      <c r="D18" s="238"/>
      <c r="E18" s="437"/>
      <c r="F18" s="407"/>
      <c r="G18" s="238"/>
      <c r="H18" s="437"/>
      <c r="I18" s="407"/>
      <c r="J18" s="238"/>
      <c r="K18" s="437"/>
      <c r="L18" s="407"/>
      <c r="N18" s="424"/>
      <c r="Q18" s="424"/>
    </row>
    <row r="19" spans="1:17" ht="9" customHeight="1">
      <c r="A19" s="430" t="s">
        <v>149</v>
      </c>
      <c r="B19" s="375" t="s">
        <v>133</v>
      </c>
      <c r="C19" s="375" t="s">
        <v>133</v>
      </c>
      <c r="E19" s="424">
        <v>185</v>
      </c>
      <c r="F19" s="371">
        <v>84.47488584474885</v>
      </c>
      <c r="H19" s="375" t="s">
        <v>133</v>
      </c>
      <c r="I19" s="375" t="s">
        <v>133</v>
      </c>
      <c r="K19" s="424">
        <v>185</v>
      </c>
      <c r="L19" s="371">
        <v>10.749564206856478</v>
      </c>
      <c r="N19" s="375"/>
      <c r="Q19" s="375"/>
    </row>
    <row r="20" spans="1:17" ht="9" customHeight="1">
      <c r="A20" s="430" t="s">
        <v>298</v>
      </c>
      <c r="B20" s="375" t="s">
        <v>133</v>
      </c>
      <c r="C20" s="375" t="s">
        <v>133</v>
      </c>
      <c r="E20" s="375" t="s">
        <v>133</v>
      </c>
      <c r="F20" s="375" t="s">
        <v>133</v>
      </c>
      <c r="H20" s="375" t="s">
        <v>133</v>
      </c>
      <c r="I20" s="375" t="s">
        <v>133</v>
      </c>
      <c r="K20" s="375" t="s">
        <v>133</v>
      </c>
      <c r="L20" s="375" t="s">
        <v>133</v>
      </c>
      <c r="N20" s="424"/>
      <c r="Q20" s="424"/>
    </row>
    <row r="21" spans="1:17" ht="9" customHeight="1">
      <c r="A21" s="430" t="s">
        <v>158</v>
      </c>
      <c r="B21" s="424">
        <v>24</v>
      </c>
      <c r="C21" s="371">
        <v>2.0390824129141887</v>
      </c>
      <c r="E21" s="424">
        <v>25</v>
      </c>
      <c r="F21" s="371">
        <v>11.415525114155251</v>
      </c>
      <c r="H21" s="424">
        <v>158</v>
      </c>
      <c r="I21" s="371">
        <v>48.61538461538461</v>
      </c>
      <c r="K21" s="424">
        <v>207</v>
      </c>
      <c r="L21" s="371">
        <v>12.027890761185358</v>
      </c>
      <c r="N21" s="424"/>
      <c r="Q21" s="424"/>
    </row>
    <row r="22" spans="1:17" ht="9" customHeight="1">
      <c r="A22" s="385" t="s">
        <v>314</v>
      </c>
      <c r="B22" s="375" t="s">
        <v>133</v>
      </c>
      <c r="C22" s="375" t="s">
        <v>133</v>
      </c>
      <c r="E22" s="424">
        <v>2</v>
      </c>
      <c r="F22" s="371">
        <v>0.91324200913242</v>
      </c>
      <c r="H22" s="375" t="s">
        <v>133</v>
      </c>
      <c r="I22" s="375" t="s">
        <v>133</v>
      </c>
      <c r="K22" s="424">
        <v>2</v>
      </c>
      <c r="L22" s="371">
        <v>0.11621150493898896</v>
      </c>
      <c r="N22" s="424"/>
      <c r="Q22" s="424"/>
    </row>
    <row r="23" spans="1:17" ht="9" customHeight="1">
      <c r="A23" s="385" t="s">
        <v>332</v>
      </c>
      <c r="B23" s="424">
        <v>1153</v>
      </c>
      <c r="C23" s="371">
        <v>97.96091758708582</v>
      </c>
      <c r="E23" s="424">
        <v>7</v>
      </c>
      <c r="F23" s="371">
        <v>3.1963470319634704</v>
      </c>
      <c r="H23" s="424">
        <v>81</v>
      </c>
      <c r="I23" s="371">
        <v>24.923076923076923</v>
      </c>
      <c r="K23" s="424">
        <v>1241</v>
      </c>
      <c r="L23" s="371">
        <v>72.10923881464265</v>
      </c>
      <c r="N23" s="424"/>
      <c r="Q23" s="424"/>
    </row>
    <row r="24" spans="1:19" ht="9" customHeight="1">
      <c r="A24" s="430" t="s">
        <v>160</v>
      </c>
      <c r="B24" s="375" t="s">
        <v>133</v>
      </c>
      <c r="C24" s="375" t="s">
        <v>133</v>
      </c>
      <c r="E24" s="375" t="s">
        <v>133</v>
      </c>
      <c r="F24" s="375" t="s">
        <v>133</v>
      </c>
      <c r="H24" s="424">
        <v>86</v>
      </c>
      <c r="I24" s="371">
        <v>26.46153846153846</v>
      </c>
      <c r="K24" s="424">
        <v>86</v>
      </c>
      <c r="L24" s="371">
        <v>4.9970947123765255</v>
      </c>
      <c r="Q24" s="421"/>
      <c r="S24" s="853"/>
    </row>
    <row r="25" spans="1:12" ht="9" customHeight="1">
      <c r="A25" s="234" t="s">
        <v>130</v>
      </c>
      <c r="B25" s="853">
        <v>1177</v>
      </c>
      <c r="C25" s="384">
        <v>100</v>
      </c>
      <c r="E25" s="853">
        <v>219</v>
      </c>
      <c r="F25" s="384">
        <v>100</v>
      </c>
      <c r="H25" s="853">
        <v>325</v>
      </c>
      <c r="I25" s="384">
        <v>100</v>
      </c>
      <c r="K25" s="853">
        <v>1721</v>
      </c>
      <c r="L25" s="384">
        <v>100</v>
      </c>
    </row>
    <row r="26" spans="1:12" ht="9" customHeight="1">
      <c r="A26" s="243"/>
      <c r="B26" s="440"/>
      <c r="C26" s="441"/>
      <c r="D26" s="245"/>
      <c r="E26" s="440"/>
      <c r="F26" s="441"/>
      <c r="G26" s="244"/>
      <c r="H26" s="440"/>
      <c r="I26" s="441"/>
      <c r="J26" s="245"/>
      <c r="K26" s="440"/>
      <c r="L26" s="441"/>
    </row>
    <row r="27" ht="8.25" customHeight="1"/>
    <row r="28" ht="9" customHeight="1">
      <c r="A28" s="402" t="s">
        <v>360</v>
      </c>
    </row>
    <row r="29" spans="1:12" ht="9" customHeight="1">
      <c r="A29" s="246" t="s">
        <v>333</v>
      </c>
      <c r="B29" s="442"/>
      <c r="C29" s="372"/>
      <c r="D29" s="222"/>
      <c r="E29" s="442"/>
      <c r="F29" s="372"/>
      <c r="G29" s="222"/>
      <c r="H29" s="442"/>
      <c r="I29" s="372"/>
      <c r="J29" s="222"/>
      <c r="K29" s="442"/>
      <c r="L29" s="372"/>
    </row>
    <row r="30" spans="2:12" ht="9" customHeight="1">
      <c r="B30" s="442"/>
      <c r="C30" s="372"/>
      <c r="D30" s="222"/>
      <c r="E30" s="442"/>
      <c r="F30" s="372"/>
      <c r="G30" s="222"/>
      <c r="H30" s="442"/>
      <c r="I30" s="372"/>
      <c r="J30" s="222"/>
      <c r="K30" s="442"/>
      <c r="L30" s="372"/>
    </row>
    <row r="31" spans="2:12" ht="9">
      <c r="B31" s="442"/>
      <c r="C31" s="372"/>
      <c r="D31" s="222"/>
      <c r="E31" s="442"/>
      <c r="F31" s="372"/>
      <c r="G31" s="222"/>
      <c r="H31" s="442"/>
      <c r="I31" s="372"/>
      <c r="J31" s="222"/>
      <c r="K31" s="442"/>
      <c r="L31" s="372"/>
    </row>
    <row r="32" spans="1:12" ht="9">
      <c r="A32" s="246"/>
      <c r="B32" s="442"/>
      <c r="C32" s="372"/>
      <c r="D32" s="222"/>
      <c r="E32" s="442"/>
      <c r="F32" s="372"/>
      <c r="G32" s="222"/>
      <c r="H32" s="442"/>
      <c r="I32" s="372"/>
      <c r="J32" s="222"/>
      <c r="K32" s="442"/>
      <c r="L32" s="372"/>
    </row>
    <row r="33" spans="1:12" ht="9">
      <c r="A33" s="246"/>
      <c r="B33" s="442"/>
      <c r="C33" s="372"/>
      <c r="D33" s="222"/>
      <c r="E33" s="442"/>
      <c r="F33" s="372"/>
      <c r="G33" s="222"/>
      <c r="H33" s="442"/>
      <c r="I33" s="372"/>
      <c r="J33" s="222"/>
      <c r="K33" s="442"/>
      <c r="L33" s="372"/>
    </row>
    <row r="34" spans="1:12" ht="9">
      <c r="A34" s="246"/>
      <c r="B34" s="442"/>
      <c r="C34" s="372"/>
      <c r="D34" s="222"/>
      <c r="E34" s="442"/>
      <c r="F34" s="372"/>
      <c r="G34" s="222"/>
      <c r="H34" s="442"/>
      <c r="I34" s="372"/>
      <c r="J34" s="222"/>
      <c r="K34" s="442"/>
      <c r="L34" s="372"/>
    </row>
    <row r="35" spans="1:12" ht="9">
      <c r="A35" s="246"/>
      <c r="B35" s="442"/>
      <c r="C35" s="372"/>
      <c r="D35" s="222"/>
      <c r="E35" s="442"/>
      <c r="F35" s="372"/>
      <c r="G35" s="222"/>
      <c r="H35" s="442"/>
      <c r="I35" s="372"/>
      <c r="J35" s="222"/>
      <c r="K35" s="442"/>
      <c r="L35" s="372"/>
    </row>
    <row r="36" spans="1:12" ht="9">
      <c r="A36" s="246"/>
      <c r="B36" s="442"/>
      <c r="C36" s="372"/>
      <c r="D36" s="222"/>
      <c r="E36" s="442"/>
      <c r="F36" s="372"/>
      <c r="G36" s="222"/>
      <c r="H36" s="442"/>
      <c r="I36" s="372"/>
      <c r="J36" s="222"/>
      <c r="K36" s="442"/>
      <c r="L36" s="372"/>
    </row>
    <row r="37" spans="1:12" ht="9">
      <c r="A37" s="246"/>
      <c r="B37" s="442"/>
      <c r="C37" s="372"/>
      <c r="D37" s="222"/>
      <c r="E37" s="442"/>
      <c r="F37" s="372"/>
      <c r="G37" s="222"/>
      <c r="H37" s="442"/>
      <c r="I37" s="372"/>
      <c r="J37" s="222"/>
      <c r="K37" s="442"/>
      <c r="L37" s="372"/>
    </row>
    <row r="38" spans="1:12" ht="9">
      <c r="A38" s="246"/>
      <c r="B38" s="442"/>
      <c r="C38" s="372"/>
      <c r="D38" s="222"/>
      <c r="E38" s="442"/>
      <c r="F38" s="372"/>
      <c r="G38" s="222"/>
      <c r="H38" s="442"/>
      <c r="I38" s="372"/>
      <c r="J38" s="222"/>
      <c r="K38" s="442"/>
      <c r="L38" s="372"/>
    </row>
    <row r="39" spans="1:12" ht="9">
      <c r="A39" s="246"/>
      <c r="B39" s="442"/>
      <c r="C39" s="372"/>
      <c r="D39" s="222"/>
      <c r="E39" s="442"/>
      <c r="F39" s="372"/>
      <c r="G39" s="222"/>
      <c r="H39" s="442"/>
      <c r="I39" s="372"/>
      <c r="J39" s="222"/>
      <c r="K39" s="442"/>
      <c r="L39" s="372"/>
    </row>
    <row r="40" spans="1:12" ht="9">
      <c r="A40" s="246"/>
      <c r="B40" s="442"/>
      <c r="C40" s="372"/>
      <c r="D40" s="222"/>
      <c r="E40" s="442"/>
      <c r="F40" s="372"/>
      <c r="G40" s="222"/>
      <c r="H40" s="442"/>
      <c r="I40" s="372"/>
      <c r="J40" s="222"/>
      <c r="K40" s="442"/>
      <c r="L40" s="372"/>
    </row>
    <row r="41" spans="1:12" ht="9">
      <c r="A41" s="246"/>
      <c r="B41" s="442"/>
      <c r="C41" s="372"/>
      <c r="D41" s="222"/>
      <c r="E41" s="442"/>
      <c r="F41" s="372"/>
      <c r="G41" s="222"/>
      <c r="H41" s="442"/>
      <c r="I41" s="372"/>
      <c r="J41" s="222"/>
      <c r="K41" s="442"/>
      <c r="L41" s="372"/>
    </row>
    <row r="42" spans="1:12" ht="9">
      <c r="A42" s="246"/>
      <c r="B42" s="442"/>
      <c r="C42" s="372"/>
      <c r="D42" s="222"/>
      <c r="E42" s="442"/>
      <c r="F42" s="372"/>
      <c r="G42" s="222"/>
      <c r="H42" s="442"/>
      <c r="I42" s="372"/>
      <c r="J42" s="222"/>
      <c r="K42" s="442"/>
      <c r="L42" s="372"/>
    </row>
    <row r="43" spans="1:12" ht="9">
      <c r="A43" s="246"/>
      <c r="B43" s="442"/>
      <c r="C43" s="372"/>
      <c r="D43" s="222"/>
      <c r="E43" s="442"/>
      <c r="F43" s="372"/>
      <c r="G43" s="222"/>
      <c r="H43" s="442"/>
      <c r="I43" s="372"/>
      <c r="J43" s="222"/>
      <c r="K43" s="442"/>
      <c r="L43" s="372"/>
    </row>
    <row r="44" spans="1:12" ht="9">
      <c r="A44" s="246"/>
      <c r="B44" s="442"/>
      <c r="C44" s="372"/>
      <c r="D44" s="222"/>
      <c r="E44" s="442"/>
      <c r="F44" s="372"/>
      <c r="G44" s="222"/>
      <c r="H44" s="442"/>
      <c r="I44" s="372"/>
      <c r="J44" s="222"/>
      <c r="K44" s="442"/>
      <c r="L44" s="372"/>
    </row>
    <row r="45" spans="1:12" ht="9">
      <c r="A45" s="246"/>
      <c r="B45" s="442"/>
      <c r="C45" s="372"/>
      <c r="D45" s="222"/>
      <c r="E45" s="442"/>
      <c r="F45" s="372"/>
      <c r="G45" s="222"/>
      <c r="H45" s="442"/>
      <c r="I45" s="372"/>
      <c r="J45" s="222"/>
      <c r="K45" s="442"/>
      <c r="L45" s="372"/>
    </row>
    <row r="46" spans="1:12" ht="9">
      <c r="A46" s="246"/>
      <c r="B46" s="442"/>
      <c r="C46" s="372"/>
      <c r="D46" s="222"/>
      <c r="E46" s="442"/>
      <c r="F46" s="372"/>
      <c r="G46" s="222"/>
      <c r="H46" s="442"/>
      <c r="I46" s="372"/>
      <c r="J46" s="222"/>
      <c r="K46" s="442"/>
      <c r="L46" s="372"/>
    </row>
    <row r="47" spans="1:12" ht="9">
      <c r="A47" s="246"/>
      <c r="B47" s="442"/>
      <c r="C47" s="372"/>
      <c r="D47" s="222"/>
      <c r="E47" s="442"/>
      <c r="F47" s="372"/>
      <c r="G47" s="222"/>
      <c r="H47" s="442"/>
      <c r="I47" s="372"/>
      <c r="J47" s="222"/>
      <c r="K47" s="442"/>
      <c r="L47" s="372"/>
    </row>
    <row r="48" spans="1:12" ht="9">
      <c r="A48" s="246"/>
      <c r="B48" s="442"/>
      <c r="C48" s="372"/>
      <c r="D48" s="222"/>
      <c r="E48" s="442"/>
      <c r="F48" s="372"/>
      <c r="G48" s="222"/>
      <c r="H48" s="442"/>
      <c r="I48" s="372"/>
      <c r="J48" s="222"/>
      <c r="K48" s="442"/>
      <c r="L48" s="372"/>
    </row>
    <row r="49" spans="1:12" ht="9">
      <c r="A49" s="246"/>
      <c r="B49" s="442"/>
      <c r="C49" s="372"/>
      <c r="D49" s="222"/>
      <c r="E49" s="442"/>
      <c r="F49" s="372"/>
      <c r="G49" s="222"/>
      <c r="H49" s="442"/>
      <c r="I49" s="372"/>
      <c r="J49" s="222"/>
      <c r="K49" s="442"/>
      <c r="L49" s="372"/>
    </row>
    <row r="50" spans="1:12" ht="9">
      <c r="A50" s="246"/>
      <c r="B50" s="442"/>
      <c r="C50" s="372"/>
      <c r="D50" s="222"/>
      <c r="E50" s="442"/>
      <c r="F50" s="372"/>
      <c r="G50" s="222"/>
      <c r="H50" s="442"/>
      <c r="I50" s="372"/>
      <c r="J50" s="222"/>
      <c r="K50" s="442"/>
      <c r="L50" s="372"/>
    </row>
    <row r="51" spans="1:12" ht="9">
      <c r="A51" s="246"/>
      <c r="B51" s="442"/>
      <c r="C51" s="372"/>
      <c r="D51" s="222"/>
      <c r="E51" s="442"/>
      <c r="F51" s="372"/>
      <c r="G51" s="222"/>
      <c r="H51" s="442"/>
      <c r="I51" s="372"/>
      <c r="J51" s="222"/>
      <c r="K51" s="442"/>
      <c r="L51" s="372"/>
    </row>
    <row r="52" spans="1:12" ht="9">
      <c r="A52" s="246"/>
      <c r="B52" s="442"/>
      <c r="C52" s="372"/>
      <c r="D52" s="222"/>
      <c r="E52" s="442"/>
      <c r="F52" s="372"/>
      <c r="G52" s="222"/>
      <c r="H52" s="442"/>
      <c r="I52" s="372"/>
      <c r="J52" s="222"/>
      <c r="K52" s="442"/>
      <c r="L52" s="372"/>
    </row>
    <row r="53" spans="1:12" ht="9">
      <c r="A53" s="246"/>
      <c r="B53" s="442"/>
      <c r="C53" s="372"/>
      <c r="D53" s="222"/>
      <c r="E53" s="442"/>
      <c r="F53" s="372"/>
      <c r="G53" s="222"/>
      <c r="H53" s="442"/>
      <c r="I53" s="372"/>
      <c r="J53" s="222"/>
      <c r="K53" s="442"/>
      <c r="L53" s="372"/>
    </row>
    <row r="54" spans="1:12" ht="9">
      <c r="A54" s="246"/>
      <c r="B54" s="442"/>
      <c r="C54" s="372"/>
      <c r="D54" s="222"/>
      <c r="E54" s="442"/>
      <c r="F54" s="372"/>
      <c r="G54" s="222"/>
      <c r="H54" s="442"/>
      <c r="I54" s="372"/>
      <c r="J54" s="222"/>
      <c r="K54" s="442"/>
      <c r="L54" s="372"/>
    </row>
    <row r="55" spans="1:12" ht="9">
      <c r="A55" s="246"/>
      <c r="B55" s="442"/>
      <c r="C55" s="372"/>
      <c r="D55" s="222"/>
      <c r="E55" s="442"/>
      <c r="F55" s="372"/>
      <c r="G55" s="222"/>
      <c r="H55" s="442"/>
      <c r="I55" s="372"/>
      <c r="J55" s="222"/>
      <c r="K55" s="442"/>
      <c r="L55" s="372"/>
    </row>
    <row r="56" spans="1:12" ht="9">
      <c r="A56" s="246"/>
      <c r="B56" s="442"/>
      <c r="C56" s="372"/>
      <c r="D56" s="222"/>
      <c r="E56" s="442"/>
      <c r="F56" s="372"/>
      <c r="G56" s="222"/>
      <c r="H56" s="442"/>
      <c r="I56" s="372"/>
      <c r="J56" s="222"/>
      <c r="K56" s="442"/>
      <c r="L56" s="372"/>
    </row>
    <row r="57" spans="1:12" ht="9">
      <c r="A57" s="246"/>
      <c r="B57" s="442"/>
      <c r="C57" s="372"/>
      <c r="D57" s="222"/>
      <c r="E57" s="442"/>
      <c r="F57" s="372"/>
      <c r="G57" s="222"/>
      <c r="H57" s="442"/>
      <c r="I57" s="372"/>
      <c r="J57" s="222"/>
      <c r="K57" s="442"/>
      <c r="L57" s="372"/>
    </row>
    <row r="58" spans="1:12" ht="9">
      <c r="A58" s="246"/>
      <c r="B58" s="442"/>
      <c r="C58" s="372"/>
      <c r="D58" s="222"/>
      <c r="E58" s="442"/>
      <c r="F58" s="372"/>
      <c r="G58" s="222"/>
      <c r="H58" s="442"/>
      <c r="I58" s="372"/>
      <c r="J58" s="222"/>
      <c r="K58" s="442"/>
      <c r="L58" s="372"/>
    </row>
    <row r="59" spans="1:12" ht="9">
      <c r="A59" s="246"/>
      <c r="B59" s="442"/>
      <c r="C59" s="372"/>
      <c r="D59" s="222"/>
      <c r="E59" s="442"/>
      <c r="F59" s="372"/>
      <c r="G59" s="222"/>
      <c r="H59" s="442"/>
      <c r="I59" s="372"/>
      <c r="J59" s="222"/>
      <c r="K59" s="442"/>
      <c r="L59" s="372"/>
    </row>
    <row r="60" spans="1:12" ht="9">
      <c r="A60" s="246"/>
      <c r="B60" s="442"/>
      <c r="C60" s="372"/>
      <c r="D60" s="222"/>
      <c r="E60" s="442"/>
      <c r="F60" s="372"/>
      <c r="G60" s="222"/>
      <c r="H60" s="442"/>
      <c r="I60" s="372"/>
      <c r="J60" s="222"/>
      <c r="K60" s="442"/>
      <c r="L60" s="372"/>
    </row>
    <row r="61" spans="1:12" ht="9">
      <c r="A61" s="246"/>
      <c r="B61" s="442"/>
      <c r="C61" s="372"/>
      <c r="D61" s="222"/>
      <c r="E61" s="442"/>
      <c r="F61" s="372"/>
      <c r="G61" s="222"/>
      <c r="H61" s="442"/>
      <c r="I61" s="372"/>
      <c r="J61" s="222"/>
      <c r="K61" s="442"/>
      <c r="L61" s="372"/>
    </row>
    <row r="62" spans="1:12" ht="9">
      <c r="A62" s="246"/>
      <c r="B62" s="442"/>
      <c r="C62" s="372"/>
      <c r="D62" s="222"/>
      <c r="E62" s="442"/>
      <c r="F62" s="372"/>
      <c r="G62" s="222"/>
      <c r="H62" s="442"/>
      <c r="I62" s="372"/>
      <c r="J62" s="222"/>
      <c r="K62" s="442"/>
      <c r="L62" s="372"/>
    </row>
    <row r="63" spans="1:12" ht="9">
      <c r="A63" s="246"/>
      <c r="B63" s="442"/>
      <c r="C63" s="372"/>
      <c r="D63" s="222"/>
      <c r="E63" s="442"/>
      <c r="F63" s="372"/>
      <c r="G63" s="222"/>
      <c r="H63" s="442"/>
      <c r="I63" s="372"/>
      <c r="J63" s="222"/>
      <c r="K63" s="442"/>
      <c r="L63" s="372"/>
    </row>
    <row r="64" spans="1:12" ht="9">
      <c r="A64" s="246"/>
      <c r="B64" s="442"/>
      <c r="C64" s="372"/>
      <c r="D64" s="222"/>
      <c r="E64" s="442"/>
      <c r="F64" s="372"/>
      <c r="G64" s="222"/>
      <c r="H64" s="442"/>
      <c r="I64" s="372"/>
      <c r="J64" s="222"/>
      <c r="K64" s="442"/>
      <c r="L64" s="372"/>
    </row>
    <row r="65" spans="1:12" ht="9">
      <c r="A65" s="246"/>
      <c r="B65" s="442"/>
      <c r="C65" s="372"/>
      <c r="D65" s="222"/>
      <c r="E65" s="442"/>
      <c r="F65" s="372"/>
      <c r="G65" s="222"/>
      <c r="H65" s="442"/>
      <c r="I65" s="372"/>
      <c r="J65" s="222"/>
      <c r="K65" s="442"/>
      <c r="L65" s="372"/>
    </row>
    <row r="66" spans="1:12" ht="9">
      <c r="A66" s="246"/>
      <c r="B66" s="442"/>
      <c r="C66" s="372"/>
      <c r="D66" s="222"/>
      <c r="E66" s="442"/>
      <c r="F66" s="372"/>
      <c r="G66" s="222"/>
      <c r="H66" s="442"/>
      <c r="I66" s="372"/>
      <c r="J66" s="222"/>
      <c r="K66" s="442"/>
      <c r="L66" s="372"/>
    </row>
    <row r="67" spans="1:12" ht="9">
      <c r="A67" s="246"/>
      <c r="B67" s="442"/>
      <c r="C67" s="372"/>
      <c r="D67" s="222"/>
      <c r="E67" s="442"/>
      <c r="F67" s="372"/>
      <c r="G67" s="222"/>
      <c r="H67" s="442"/>
      <c r="I67" s="372"/>
      <c r="J67" s="222"/>
      <c r="K67" s="442"/>
      <c r="L67" s="372"/>
    </row>
    <row r="68" spans="1:12" ht="9">
      <c r="A68" s="246"/>
      <c r="B68" s="442"/>
      <c r="C68" s="372"/>
      <c r="D68" s="222"/>
      <c r="E68" s="442"/>
      <c r="F68" s="372"/>
      <c r="G68" s="222"/>
      <c r="H68" s="442"/>
      <c r="I68" s="372"/>
      <c r="J68" s="222"/>
      <c r="K68" s="442"/>
      <c r="L68" s="372"/>
    </row>
    <row r="69" spans="1:12" ht="9">
      <c r="A69" s="246"/>
      <c r="B69" s="442"/>
      <c r="C69" s="372"/>
      <c r="D69" s="222"/>
      <c r="E69" s="442"/>
      <c r="F69" s="372"/>
      <c r="G69" s="222"/>
      <c r="H69" s="442"/>
      <c r="I69" s="372"/>
      <c r="J69" s="222"/>
      <c r="K69" s="442"/>
      <c r="L69" s="372"/>
    </row>
    <row r="70" spans="1:12" ht="9">
      <c r="A70" s="246"/>
      <c r="B70" s="442"/>
      <c r="C70" s="372"/>
      <c r="D70" s="222"/>
      <c r="E70" s="442"/>
      <c r="F70" s="372"/>
      <c r="G70" s="222"/>
      <c r="H70" s="442"/>
      <c r="I70" s="372"/>
      <c r="J70" s="222"/>
      <c r="K70" s="442"/>
      <c r="L70" s="372"/>
    </row>
    <row r="71" spans="1:12" ht="9">
      <c r="A71" s="246"/>
      <c r="B71" s="442"/>
      <c r="C71" s="372"/>
      <c r="D71" s="222"/>
      <c r="E71" s="442"/>
      <c r="F71" s="372"/>
      <c r="G71" s="222"/>
      <c r="H71" s="442"/>
      <c r="I71" s="372"/>
      <c r="J71" s="222"/>
      <c r="K71" s="442"/>
      <c r="L71" s="372"/>
    </row>
    <row r="72" spans="1:12" ht="9">
      <c r="A72" s="246"/>
      <c r="B72" s="442"/>
      <c r="C72" s="372"/>
      <c r="D72" s="222"/>
      <c r="E72" s="442"/>
      <c r="F72" s="372"/>
      <c r="G72" s="222"/>
      <c r="H72" s="442"/>
      <c r="I72" s="372"/>
      <c r="J72" s="222"/>
      <c r="K72" s="442"/>
      <c r="L72" s="372"/>
    </row>
    <row r="73" spans="1:12" ht="9">
      <c r="A73" s="246"/>
      <c r="B73" s="442"/>
      <c r="C73" s="372"/>
      <c r="D73" s="222"/>
      <c r="E73" s="442"/>
      <c r="F73" s="372"/>
      <c r="G73" s="222"/>
      <c r="H73" s="442"/>
      <c r="I73" s="372"/>
      <c r="J73" s="222"/>
      <c r="K73" s="442"/>
      <c r="L73" s="372"/>
    </row>
    <row r="74" spans="1:12" ht="9">
      <c r="A74" s="246"/>
      <c r="B74" s="442"/>
      <c r="C74" s="372"/>
      <c r="D74" s="222"/>
      <c r="E74" s="442"/>
      <c r="F74" s="372"/>
      <c r="G74" s="222"/>
      <c r="H74" s="442"/>
      <c r="I74" s="372"/>
      <c r="J74" s="222"/>
      <c r="K74" s="442"/>
      <c r="L74" s="372"/>
    </row>
    <row r="75" spans="1:12" ht="9">
      <c r="A75" s="246"/>
      <c r="B75" s="442"/>
      <c r="C75" s="372"/>
      <c r="D75" s="222"/>
      <c r="E75" s="442"/>
      <c r="F75" s="372"/>
      <c r="G75" s="222"/>
      <c r="H75" s="442"/>
      <c r="I75" s="372"/>
      <c r="J75" s="222"/>
      <c r="K75" s="442"/>
      <c r="L75" s="372"/>
    </row>
    <row r="76" spans="1:12" ht="9">
      <c r="A76" s="246"/>
      <c r="B76" s="442"/>
      <c r="C76" s="372"/>
      <c r="D76" s="222"/>
      <c r="E76" s="442"/>
      <c r="F76" s="372"/>
      <c r="G76" s="222"/>
      <c r="H76" s="442"/>
      <c r="I76" s="372"/>
      <c r="J76" s="222"/>
      <c r="K76" s="442"/>
      <c r="L76" s="372"/>
    </row>
    <row r="77" spans="1:12" ht="9">
      <c r="A77" s="246"/>
      <c r="B77" s="442"/>
      <c r="C77" s="372"/>
      <c r="D77" s="222"/>
      <c r="E77" s="442"/>
      <c r="F77" s="372"/>
      <c r="G77" s="222"/>
      <c r="H77" s="442"/>
      <c r="I77" s="372"/>
      <c r="J77" s="222"/>
      <c r="K77" s="442"/>
      <c r="L77" s="372"/>
    </row>
    <row r="78" spans="1:12" ht="9">
      <c r="A78" s="246"/>
      <c r="B78" s="442"/>
      <c r="C78" s="372"/>
      <c r="D78" s="222"/>
      <c r="E78" s="442"/>
      <c r="F78" s="372"/>
      <c r="G78" s="222"/>
      <c r="H78" s="442"/>
      <c r="I78" s="372"/>
      <c r="J78" s="222"/>
      <c r="K78" s="442"/>
      <c r="L78" s="372"/>
    </row>
    <row r="79" spans="1:12" ht="9">
      <c r="A79" s="246"/>
      <c r="B79" s="442"/>
      <c r="C79" s="372"/>
      <c r="D79" s="222"/>
      <c r="E79" s="442"/>
      <c r="F79" s="372"/>
      <c r="G79" s="222"/>
      <c r="H79" s="442"/>
      <c r="I79" s="372"/>
      <c r="J79" s="222"/>
      <c r="K79" s="442"/>
      <c r="L79" s="372"/>
    </row>
    <row r="80" spans="1:12" ht="9">
      <c r="A80" s="246"/>
      <c r="B80" s="442"/>
      <c r="C80" s="372"/>
      <c r="D80" s="222"/>
      <c r="E80" s="442"/>
      <c r="F80" s="372"/>
      <c r="G80" s="222"/>
      <c r="H80" s="442"/>
      <c r="I80" s="372"/>
      <c r="J80" s="222"/>
      <c r="K80" s="442"/>
      <c r="L80" s="372"/>
    </row>
    <row r="81" spans="1:12" ht="9">
      <c r="A81" s="246"/>
      <c r="B81" s="442"/>
      <c r="C81" s="372"/>
      <c r="D81" s="222"/>
      <c r="E81" s="442"/>
      <c r="F81" s="372"/>
      <c r="G81" s="222"/>
      <c r="H81" s="442"/>
      <c r="I81" s="372"/>
      <c r="J81" s="222"/>
      <c r="K81" s="442"/>
      <c r="L81" s="372"/>
    </row>
    <row r="82" spans="1:12" ht="9">
      <c r="A82" s="246"/>
      <c r="B82" s="442"/>
      <c r="C82" s="372"/>
      <c r="D82" s="222"/>
      <c r="E82" s="442"/>
      <c r="F82" s="372"/>
      <c r="G82" s="222"/>
      <c r="H82" s="442"/>
      <c r="I82" s="372"/>
      <c r="J82" s="222"/>
      <c r="K82" s="442"/>
      <c r="L82" s="372"/>
    </row>
    <row r="83" spans="1:12" ht="9">
      <c r="A83" s="246"/>
      <c r="B83" s="442"/>
      <c r="C83" s="372"/>
      <c r="D83" s="222"/>
      <c r="E83" s="442"/>
      <c r="F83" s="372"/>
      <c r="G83" s="222"/>
      <c r="H83" s="442"/>
      <c r="I83" s="372"/>
      <c r="J83" s="222"/>
      <c r="K83" s="442"/>
      <c r="L83" s="372"/>
    </row>
    <row r="84" spans="1:12" ht="9">
      <c r="A84" s="246"/>
      <c r="B84" s="442"/>
      <c r="C84" s="372"/>
      <c r="D84" s="222"/>
      <c r="E84" s="442"/>
      <c r="F84" s="372"/>
      <c r="G84" s="222"/>
      <c r="H84" s="442"/>
      <c r="I84" s="372"/>
      <c r="J84" s="222"/>
      <c r="K84" s="442"/>
      <c r="L84" s="372"/>
    </row>
    <row r="85" spans="1:12" ht="9">
      <c r="A85" s="246"/>
      <c r="B85" s="442"/>
      <c r="C85" s="372"/>
      <c r="D85" s="222"/>
      <c r="E85" s="442"/>
      <c r="F85" s="372"/>
      <c r="G85" s="222"/>
      <c r="H85" s="442"/>
      <c r="I85" s="372"/>
      <c r="J85" s="222"/>
      <c r="K85" s="442"/>
      <c r="L85" s="372"/>
    </row>
    <row r="86" spans="1:12" ht="9">
      <c r="A86" s="246"/>
      <c r="B86" s="442"/>
      <c r="C86" s="372"/>
      <c r="D86" s="222"/>
      <c r="E86" s="442"/>
      <c r="F86" s="372"/>
      <c r="G86" s="222"/>
      <c r="H86" s="442"/>
      <c r="I86" s="372"/>
      <c r="J86" s="222"/>
      <c r="K86" s="442"/>
      <c r="L86" s="372"/>
    </row>
    <row r="87" spans="1:12" ht="9">
      <c r="A87" s="246"/>
      <c r="B87" s="442"/>
      <c r="C87" s="372"/>
      <c r="D87" s="222"/>
      <c r="E87" s="442"/>
      <c r="F87" s="372"/>
      <c r="G87" s="222"/>
      <c r="H87" s="442"/>
      <c r="I87" s="372"/>
      <c r="J87" s="222"/>
      <c r="K87" s="442"/>
      <c r="L87" s="372"/>
    </row>
    <row r="88" spans="1:12" ht="9">
      <c r="A88" s="246"/>
      <c r="B88" s="442"/>
      <c r="C88" s="372"/>
      <c r="D88" s="222"/>
      <c r="E88" s="442"/>
      <c r="F88" s="372"/>
      <c r="G88" s="222"/>
      <c r="H88" s="442"/>
      <c r="I88" s="372"/>
      <c r="J88" s="222"/>
      <c r="K88" s="442"/>
      <c r="L88" s="372"/>
    </row>
    <row r="89" spans="1:12" ht="9">
      <c r="A89" s="246"/>
      <c r="B89" s="442"/>
      <c r="C89" s="372"/>
      <c r="D89" s="222"/>
      <c r="E89" s="442"/>
      <c r="F89" s="372"/>
      <c r="G89" s="222"/>
      <c r="H89" s="442"/>
      <c r="I89" s="372"/>
      <c r="J89" s="222"/>
      <c r="K89" s="442"/>
      <c r="L89" s="372"/>
    </row>
    <row r="90" spans="1:12" ht="9">
      <c r="A90" s="246"/>
      <c r="B90" s="442"/>
      <c r="C90" s="372"/>
      <c r="D90" s="222"/>
      <c r="E90" s="442"/>
      <c r="F90" s="372"/>
      <c r="G90" s="222"/>
      <c r="H90" s="442"/>
      <c r="I90" s="372"/>
      <c r="J90" s="222"/>
      <c r="K90" s="442"/>
      <c r="L90" s="372"/>
    </row>
    <row r="91" spans="1:12" ht="9">
      <c r="A91" s="246"/>
      <c r="B91" s="442"/>
      <c r="C91" s="372"/>
      <c r="D91" s="222"/>
      <c r="E91" s="442"/>
      <c r="F91" s="372"/>
      <c r="G91" s="222"/>
      <c r="H91" s="442"/>
      <c r="I91" s="372"/>
      <c r="J91" s="222"/>
      <c r="K91" s="442"/>
      <c r="L91" s="372"/>
    </row>
    <row r="92" spans="1:12" ht="9">
      <c r="A92" s="246"/>
      <c r="B92" s="442"/>
      <c r="C92" s="372"/>
      <c r="D92" s="222"/>
      <c r="E92" s="442"/>
      <c r="F92" s="372"/>
      <c r="G92" s="222"/>
      <c r="H92" s="442"/>
      <c r="I92" s="372"/>
      <c r="J92" s="222"/>
      <c r="K92" s="442"/>
      <c r="L92" s="372"/>
    </row>
    <row r="93" spans="1:12" ht="9">
      <c r="A93" s="246"/>
      <c r="B93" s="442"/>
      <c r="C93" s="372"/>
      <c r="D93" s="222"/>
      <c r="E93" s="442"/>
      <c r="F93" s="372"/>
      <c r="G93" s="222"/>
      <c r="H93" s="442"/>
      <c r="I93" s="372"/>
      <c r="J93" s="222"/>
      <c r="K93" s="442"/>
      <c r="L93" s="372"/>
    </row>
    <row r="94" spans="1:12" ht="9">
      <c r="A94" s="246"/>
      <c r="B94" s="442"/>
      <c r="C94" s="372"/>
      <c r="D94" s="222"/>
      <c r="E94" s="442"/>
      <c r="F94" s="372"/>
      <c r="G94" s="222"/>
      <c r="H94" s="442"/>
      <c r="I94" s="372"/>
      <c r="J94" s="222"/>
      <c r="K94" s="442"/>
      <c r="L94" s="372"/>
    </row>
    <row r="95" spans="1:12" ht="9">
      <c r="A95" s="246"/>
      <c r="B95" s="442"/>
      <c r="C95" s="372"/>
      <c r="D95" s="222"/>
      <c r="E95" s="442"/>
      <c r="F95" s="372"/>
      <c r="G95" s="222"/>
      <c r="H95" s="442"/>
      <c r="I95" s="372"/>
      <c r="J95" s="222"/>
      <c r="K95" s="442"/>
      <c r="L95" s="372"/>
    </row>
    <row r="96" spans="1:12" ht="9">
      <c r="A96" s="246"/>
      <c r="B96" s="442"/>
      <c r="C96" s="372"/>
      <c r="D96" s="222"/>
      <c r="E96" s="442"/>
      <c r="F96" s="372"/>
      <c r="G96" s="222"/>
      <c r="H96" s="442"/>
      <c r="I96" s="372"/>
      <c r="J96" s="222"/>
      <c r="K96" s="442"/>
      <c r="L96" s="372"/>
    </row>
    <row r="97" spans="1:12" ht="9">
      <c r="A97" s="246"/>
      <c r="B97" s="442"/>
      <c r="C97" s="372"/>
      <c r="D97" s="222"/>
      <c r="E97" s="442"/>
      <c r="F97" s="372"/>
      <c r="G97" s="222"/>
      <c r="H97" s="442"/>
      <c r="I97" s="372"/>
      <c r="J97" s="222"/>
      <c r="K97" s="442"/>
      <c r="L97" s="372"/>
    </row>
  </sheetData>
  <mergeCells count="7">
    <mergeCell ref="A4:A5"/>
    <mergeCell ref="A7:L7"/>
    <mergeCell ref="A17:L17"/>
    <mergeCell ref="K4:L4"/>
    <mergeCell ref="H4:I4"/>
    <mergeCell ref="E4:F4"/>
    <mergeCell ref="B4:C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&amp;C&amp;"Arial,Normale"&amp;10 130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8"/>
  <dimension ref="A1:CC126"/>
  <sheetViews>
    <sheetView showGridLines="0" zoomScaleSheetLayoutView="100" workbookViewId="0" topLeftCell="A1">
      <selection activeCell="E9" sqref="E9"/>
    </sheetView>
  </sheetViews>
  <sheetFormatPr defaultColWidth="9.59765625" defaultRowHeight="10.5"/>
  <cols>
    <col min="1" max="1" width="23" style="104" customWidth="1"/>
    <col min="2" max="2" width="6.19921875" style="370" customWidth="1"/>
    <col min="3" max="3" width="7.19921875" style="371" customWidth="1"/>
    <col min="4" max="4" width="1.3984375" style="220" customWidth="1"/>
    <col min="5" max="5" width="5.3984375" style="370" customWidth="1"/>
    <col min="6" max="6" width="6" style="371" customWidth="1"/>
    <col min="7" max="7" width="1.3984375" style="220" customWidth="1"/>
    <col min="8" max="8" width="5.796875" style="370" customWidth="1"/>
    <col min="9" max="9" width="8.796875" style="371" customWidth="1"/>
    <col min="10" max="10" width="1.59765625" style="220" customWidth="1"/>
    <col min="11" max="11" width="5.19921875" style="370" customWidth="1"/>
    <col min="12" max="12" width="6.19921875" style="371" customWidth="1"/>
    <col min="13" max="13" width="1.3984375" style="220" customWidth="1"/>
    <col min="14" max="14" width="7.3984375" style="370" customWidth="1"/>
    <col min="15" max="15" width="8.796875" style="371" customWidth="1"/>
    <col min="16" max="16" width="1.3984375" style="220" customWidth="1"/>
    <col min="17" max="17" width="5.796875" style="370" customWidth="1"/>
    <col min="18" max="18" width="6.3984375" style="371" customWidth="1"/>
    <col min="19" max="19" width="1.3984375" style="220" customWidth="1"/>
    <col min="20" max="20" width="7.3984375" style="370" customWidth="1"/>
    <col min="21" max="21" width="7.59765625" style="371" customWidth="1"/>
    <col min="22" max="81" width="9.59765625" style="222" customWidth="1"/>
    <col min="82" max="16384" width="9.59765625" style="220" customWidth="1"/>
  </cols>
  <sheetData>
    <row r="1" spans="1:22" ht="12" customHeight="1">
      <c r="A1" s="221" t="s">
        <v>402</v>
      </c>
      <c r="V1" s="221"/>
    </row>
    <row r="2" ht="12">
      <c r="V2" s="221" t="s">
        <v>210</v>
      </c>
    </row>
    <row r="3" ht="9" customHeight="1">
      <c r="U3" s="372"/>
    </row>
    <row r="4" spans="1:81" s="228" customFormat="1" ht="21.75" customHeight="1">
      <c r="A4" s="1003" t="s">
        <v>320</v>
      </c>
      <c r="B4" s="1007" t="s">
        <v>149</v>
      </c>
      <c r="C4" s="1007"/>
      <c r="D4" s="373"/>
      <c r="E4" s="1007" t="s">
        <v>298</v>
      </c>
      <c r="F4" s="1007"/>
      <c r="G4" s="226"/>
      <c r="H4" s="1007" t="s">
        <v>158</v>
      </c>
      <c r="I4" s="1007"/>
      <c r="J4" s="511"/>
      <c r="K4" s="1007" t="s">
        <v>157</v>
      </c>
      <c r="L4" s="1007"/>
      <c r="M4" s="226"/>
      <c r="N4" s="1007" t="s">
        <v>321</v>
      </c>
      <c r="O4" s="1007"/>
      <c r="P4" s="226"/>
      <c r="Q4" s="1007" t="s">
        <v>160</v>
      </c>
      <c r="R4" s="1007"/>
      <c r="S4" s="226"/>
      <c r="T4" s="1005" t="s">
        <v>130</v>
      </c>
      <c r="U4" s="1005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</row>
    <row r="5" spans="1:81" s="228" customFormat="1" ht="12" customHeight="1">
      <c r="A5" s="1004"/>
      <c r="B5" s="425" t="s">
        <v>181</v>
      </c>
      <c r="C5" s="374" t="s">
        <v>136</v>
      </c>
      <c r="D5" s="230"/>
      <c r="E5" s="425" t="s">
        <v>181</v>
      </c>
      <c r="F5" s="374" t="s">
        <v>136</v>
      </c>
      <c r="G5" s="230"/>
      <c r="H5" s="425" t="s">
        <v>181</v>
      </c>
      <c r="I5" s="374" t="s">
        <v>136</v>
      </c>
      <c r="J5" s="512"/>
      <c r="K5" s="425" t="s">
        <v>181</v>
      </c>
      <c r="L5" s="374" t="s">
        <v>136</v>
      </c>
      <c r="M5" s="230"/>
      <c r="N5" s="425" t="s">
        <v>181</v>
      </c>
      <c r="O5" s="374" t="s">
        <v>136</v>
      </c>
      <c r="P5" s="230"/>
      <c r="Q5" s="425" t="s">
        <v>181</v>
      </c>
      <c r="R5" s="374" t="s">
        <v>136</v>
      </c>
      <c r="S5" s="230"/>
      <c r="T5" s="425" t="s">
        <v>181</v>
      </c>
      <c r="U5" s="374" t="s">
        <v>136</v>
      </c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</row>
    <row r="6" ht="9" customHeight="1"/>
    <row r="7" spans="1:21" ht="9" customHeight="1">
      <c r="A7" s="1008" t="s">
        <v>335</v>
      </c>
      <c r="B7" s="1008"/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</row>
    <row r="8" spans="1:21" ht="9" customHeight="1">
      <c r="A8" s="385"/>
      <c r="B8" s="346"/>
      <c r="E8" s="346"/>
      <c r="H8" s="346"/>
      <c r="K8" s="346"/>
      <c r="N8" s="346"/>
      <c r="Q8" s="346"/>
      <c r="T8" s="346"/>
      <c r="U8" s="364"/>
    </row>
    <row r="9" spans="1:21" ht="9" customHeight="1">
      <c r="A9" s="67" t="s">
        <v>323</v>
      </c>
      <c r="B9" s="925">
        <v>2</v>
      </c>
      <c r="C9" s="148">
        <v>1.550387596899225</v>
      </c>
      <c r="E9" s="854" t="s">
        <v>133</v>
      </c>
      <c r="F9" s="854" t="s">
        <v>133</v>
      </c>
      <c r="H9" s="854" t="s">
        <v>133</v>
      </c>
      <c r="I9" s="854" t="s">
        <v>133</v>
      </c>
      <c r="J9" s="854"/>
      <c r="K9" s="854" t="s">
        <v>133</v>
      </c>
      <c r="L9" s="854" t="s">
        <v>133</v>
      </c>
      <c r="M9" s="854"/>
      <c r="N9" s="854" t="s">
        <v>133</v>
      </c>
      <c r="O9" s="854" t="s">
        <v>133</v>
      </c>
      <c r="P9" s="854"/>
      <c r="Q9" s="854" t="s">
        <v>133</v>
      </c>
      <c r="R9" s="854" t="s">
        <v>133</v>
      </c>
      <c r="T9" s="854">
        <v>2</v>
      </c>
      <c r="U9" s="851">
        <v>1.2048192771084338</v>
      </c>
    </row>
    <row r="10" spans="1:23" ht="9" customHeight="1">
      <c r="A10" s="67" t="s">
        <v>324</v>
      </c>
      <c r="B10" s="854">
        <v>5</v>
      </c>
      <c r="C10" s="148">
        <v>3.875968992248062</v>
      </c>
      <c r="E10" s="854" t="s">
        <v>133</v>
      </c>
      <c r="F10" s="854" t="s">
        <v>133</v>
      </c>
      <c r="H10" s="854" t="s">
        <v>133</v>
      </c>
      <c r="I10" s="854" t="s">
        <v>133</v>
      </c>
      <c r="J10" s="854"/>
      <c r="K10" s="854" t="s">
        <v>133</v>
      </c>
      <c r="L10" s="854" t="s">
        <v>133</v>
      </c>
      <c r="M10" s="854"/>
      <c r="N10" s="854" t="s">
        <v>133</v>
      </c>
      <c r="O10" s="854" t="s">
        <v>133</v>
      </c>
      <c r="P10" s="854"/>
      <c r="Q10" s="854" t="s">
        <v>133</v>
      </c>
      <c r="R10" s="854" t="s">
        <v>133</v>
      </c>
      <c r="T10" s="854">
        <v>5</v>
      </c>
      <c r="U10" s="851">
        <v>3.0120481927710845</v>
      </c>
      <c r="V10" s="856"/>
      <c r="W10" s="856"/>
    </row>
    <row r="11" spans="1:21" ht="9" customHeight="1">
      <c r="A11" s="67" t="s">
        <v>325</v>
      </c>
      <c r="B11" s="854" t="s">
        <v>133</v>
      </c>
      <c r="C11" s="375" t="s">
        <v>133</v>
      </c>
      <c r="E11" s="854" t="s">
        <v>133</v>
      </c>
      <c r="F11" s="854" t="s">
        <v>133</v>
      </c>
      <c r="H11" s="854" t="s">
        <v>133</v>
      </c>
      <c r="I11" s="854" t="s">
        <v>133</v>
      </c>
      <c r="J11" s="854"/>
      <c r="K11" s="854" t="s">
        <v>133</v>
      </c>
      <c r="L11" s="854" t="s">
        <v>133</v>
      </c>
      <c r="M11" s="854"/>
      <c r="N11" s="854" t="s">
        <v>133</v>
      </c>
      <c r="O11" s="854" t="s">
        <v>133</v>
      </c>
      <c r="P11" s="854"/>
      <c r="Q11" s="854" t="s">
        <v>133</v>
      </c>
      <c r="R11" s="854" t="s">
        <v>133</v>
      </c>
      <c r="T11" s="854" t="s">
        <v>133</v>
      </c>
      <c r="U11" s="851" t="s">
        <v>133</v>
      </c>
    </row>
    <row r="12" spans="1:21" ht="9" customHeight="1">
      <c r="A12" s="67" t="s">
        <v>326</v>
      </c>
      <c r="B12" s="854" t="s">
        <v>133</v>
      </c>
      <c r="C12" s="375" t="s">
        <v>133</v>
      </c>
      <c r="E12" s="854" t="s">
        <v>133</v>
      </c>
      <c r="F12" s="854" t="s">
        <v>133</v>
      </c>
      <c r="H12" s="854" t="s">
        <v>133</v>
      </c>
      <c r="I12" s="854" t="s">
        <v>133</v>
      </c>
      <c r="J12" s="854"/>
      <c r="K12" s="854" t="s">
        <v>133</v>
      </c>
      <c r="L12" s="854" t="s">
        <v>133</v>
      </c>
      <c r="M12" s="854"/>
      <c r="N12" s="854" t="s">
        <v>133</v>
      </c>
      <c r="O12" s="854" t="s">
        <v>133</v>
      </c>
      <c r="P12" s="854"/>
      <c r="Q12" s="854" t="s">
        <v>133</v>
      </c>
      <c r="R12" s="854" t="s">
        <v>133</v>
      </c>
      <c r="T12" s="854" t="s">
        <v>133</v>
      </c>
      <c r="U12" s="851" t="s">
        <v>133</v>
      </c>
    </row>
    <row r="13" spans="1:21" ht="9" customHeight="1">
      <c r="A13" s="67" t="s">
        <v>322</v>
      </c>
      <c r="B13" s="854">
        <v>8</v>
      </c>
      <c r="C13" s="148">
        <v>6.2015503875969</v>
      </c>
      <c r="E13" s="854" t="s">
        <v>133</v>
      </c>
      <c r="F13" s="854" t="s">
        <v>133</v>
      </c>
      <c r="H13" s="854" t="s">
        <v>133</v>
      </c>
      <c r="I13" s="854" t="s">
        <v>133</v>
      </c>
      <c r="J13" s="854"/>
      <c r="K13" s="854" t="s">
        <v>133</v>
      </c>
      <c r="L13" s="854" t="s">
        <v>133</v>
      </c>
      <c r="M13" s="854"/>
      <c r="N13" s="854" t="s">
        <v>133</v>
      </c>
      <c r="O13" s="854" t="s">
        <v>133</v>
      </c>
      <c r="P13" s="854"/>
      <c r="Q13" s="854" t="s">
        <v>133</v>
      </c>
      <c r="R13" s="854" t="s">
        <v>133</v>
      </c>
      <c r="T13" s="854">
        <v>8</v>
      </c>
      <c r="U13" s="851">
        <v>4.819277108433735</v>
      </c>
    </row>
    <row r="14" spans="1:21" ht="9" customHeight="1">
      <c r="A14" s="67" t="s">
        <v>339</v>
      </c>
      <c r="B14" s="854">
        <v>4</v>
      </c>
      <c r="C14" s="148">
        <v>3.10077519379845</v>
      </c>
      <c r="E14" s="854" t="s">
        <v>133</v>
      </c>
      <c r="F14" s="854" t="s">
        <v>133</v>
      </c>
      <c r="H14" s="854" t="s">
        <v>133</v>
      </c>
      <c r="I14" s="854" t="s">
        <v>133</v>
      </c>
      <c r="J14" s="854"/>
      <c r="K14" s="854" t="s">
        <v>133</v>
      </c>
      <c r="L14" s="854" t="s">
        <v>133</v>
      </c>
      <c r="M14" s="854"/>
      <c r="N14" s="854" t="s">
        <v>133</v>
      </c>
      <c r="O14" s="854" t="s">
        <v>133</v>
      </c>
      <c r="P14" s="854"/>
      <c r="Q14" s="854" t="s">
        <v>133</v>
      </c>
      <c r="R14" s="854" t="s">
        <v>133</v>
      </c>
      <c r="T14" s="854">
        <v>4</v>
      </c>
      <c r="U14" s="851">
        <v>2.4096385542168677</v>
      </c>
    </row>
    <row r="15" spans="1:21" ht="9" customHeight="1">
      <c r="A15" s="67" t="s">
        <v>141</v>
      </c>
      <c r="B15" s="854">
        <v>2</v>
      </c>
      <c r="C15" s="148">
        <v>1.550387596899225</v>
      </c>
      <c r="E15" s="854" t="s">
        <v>133</v>
      </c>
      <c r="F15" s="854" t="s">
        <v>133</v>
      </c>
      <c r="H15" s="854">
        <v>25</v>
      </c>
      <c r="I15" s="105">
        <v>100</v>
      </c>
      <c r="K15" s="854">
        <v>2</v>
      </c>
      <c r="L15" s="105">
        <v>100</v>
      </c>
      <c r="N15" s="854">
        <v>10</v>
      </c>
      <c r="O15" s="105">
        <v>100</v>
      </c>
      <c r="Q15" s="375" t="s">
        <v>133</v>
      </c>
      <c r="R15" s="105">
        <v>100</v>
      </c>
      <c r="T15" s="854">
        <v>39</v>
      </c>
      <c r="U15" s="851">
        <v>23.49397590361446</v>
      </c>
    </row>
    <row r="16" spans="1:21" ht="9" customHeight="1">
      <c r="A16" s="67" t="s">
        <v>340</v>
      </c>
      <c r="B16" s="854">
        <v>14</v>
      </c>
      <c r="C16" s="148">
        <v>10.852713178294573</v>
      </c>
      <c r="E16" s="854" t="s">
        <v>133</v>
      </c>
      <c r="F16" s="854" t="s">
        <v>133</v>
      </c>
      <c r="H16" s="854" t="s">
        <v>133</v>
      </c>
      <c r="I16" s="854" t="s">
        <v>133</v>
      </c>
      <c r="J16" s="854"/>
      <c r="K16" s="854" t="s">
        <v>133</v>
      </c>
      <c r="L16" s="854" t="s">
        <v>133</v>
      </c>
      <c r="M16" s="854"/>
      <c r="N16" s="854" t="s">
        <v>133</v>
      </c>
      <c r="O16" s="854" t="s">
        <v>133</v>
      </c>
      <c r="P16" s="854"/>
      <c r="Q16" s="854" t="s">
        <v>133</v>
      </c>
      <c r="R16" s="854" t="s">
        <v>133</v>
      </c>
      <c r="T16" s="854">
        <v>14</v>
      </c>
      <c r="U16" s="851">
        <v>8.433734939759036</v>
      </c>
    </row>
    <row r="17" spans="1:21" ht="9" customHeight="1">
      <c r="A17" s="387" t="s">
        <v>327</v>
      </c>
      <c r="B17" s="854" t="s">
        <v>133</v>
      </c>
      <c r="C17" s="854" t="s">
        <v>133</v>
      </c>
      <c r="E17" s="854" t="s">
        <v>133</v>
      </c>
      <c r="F17" s="854" t="s">
        <v>133</v>
      </c>
      <c r="H17" s="854" t="s">
        <v>133</v>
      </c>
      <c r="I17" s="854" t="s">
        <v>133</v>
      </c>
      <c r="J17" s="854"/>
      <c r="K17" s="854" t="s">
        <v>133</v>
      </c>
      <c r="L17" s="854" t="s">
        <v>133</v>
      </c>
      <c r="M17" s="854"/>
      <c r="N17" s="854" t="s">
        <v>133</v>
      </c>
      <c r="O17" s="854" t="s">
        <v>133</v>
      </c>
      <c r="P17" s="854"/>
      <c r="Q17" s="854" t="s">
        <v>133</v>
      </c>
      <c r="R17" s="854" t="s">
        <v>133</v>
      </c>
      <c r="T17" s="854" t="s">
        <v>133</v>
      </c>
      <c r="U17" s="851" t="s">
        <v>133</v>
      </c>
    </row>
    <row r="18" spans="1:21" ht="9" customHeight="1">
      <c r="A18" s="67" t="s">
        <v>442</v>
      </c>
      <c r="B18" s="854">
        <v>32</v>
      </c>
      <c r="C18" s="148">
        <v>24.8062015503876</v>
      </c>
      <c r="E18" s="854" t="s">
        <v>133</v>
      </c>
      <c r="F18" s="854" t="s">
        <v>133</v>
      </c>
      <c r="H18" s="854" t="s">
        <v>133</v>
      </c>
      <c r="I18" s="854" t="s">
        <v>133</v>
      </c>
      <c r="J18" s="854"/>
      <c r="K18" s="854" t="s">
        <v>133</v>
      </c>
      <c r="L18" s="854" t="s">
        <v>133</v>
      </c>
      <c r="M18" s="854"/>
      <c r="N18" s="854" t="s">
        <v>133</v>
      </c>
      <c r="O18" s="854" t="s">
        <v>133</v>
      </c>
      <c r="P18" s="854"/>
      <c r="Q18" s="854" t="s">
        <v>133</v>
      </c>
      <c r="R18" s="854" t="s">
        <v>133</v>
      </c>
      <c r="T18" s="854">
        <v>32</v>
      </c>
      <c r="U18" s="851">
        <v>19.27710843373494</v>
      </c>
    </row>
    <row r="19" spans="1:21" ht="9" customHeight="1">
      <c r="A19" s="67" t="s">
        <v>437</v>
      </c>
      <c r="B19" s="854">
        <v>61</v>
      </c>
      <c r="C19" s="148">
        <v>47.286821705426355</v>
      </c>
      <c r="D19" s="223"/>
      <c r="E19" s="854" t="s">
        <v>133</v>
      </c>
      <c r="F19" s="854" t="s">
        <v>133</v>
      </c>
      <c r="G19" s="223"/>
      <c r="H19" s="854" t="s">
        <v>133</v>
      </c>
      <c r="I19" s="854" t="s">
        <v>133</v>
      </c>
      <c r="J19" s="854"/>
      <c r="K19" s="854" t="s">
        <v>133</v>
      </c>
      <c r="L19" s="854" t="s">
        <v>133</v>
      </c>
      <c r="M19" s="854"/>
      <c r="N19" s="854" t="s">
        <v>133</v>
      </c>
      <c r="O19" s="854" t="s">
        <v>133</v>
      </c>
      <c r="P19" s="854"/>
      <c r="Q19" s="854" t="s">
        <v>133</v>
      </c>
      <c r="R19" s="854" t="s">
        <v>133</v>
      </c>
      <c r="S19" s="223"/>
      <c r="T19" s="854">
        <v>61</v>
      </c>
      <c r="U19" s="851">
        <v>36.74698795180723</v>
      </c>
    </row>
    <row r="20" spans="1:21" ht="9" customHeight="1">
      <c r="A20" s="67" t="s">
        <v>443</v>
      </c>
      <c r="B20" s="854">
        <v>1</v>
      </c>
      <c r="C20" s="148">
        <v>0.7751937984496124</v>
      </c>
      <c r="D20" s="223"/>
      <c r="E20" s="854" t="s">
        <v>133</v>
      </c>
      <c r="F20" s="854" t="s">
        <v>133</v>
      </c>
      <c r="G20" s="223"/>
      <c r="H20" s="854" t="s">
        <v>133</v>
      </c>
      <c r="I20" s="854" t="s">
        <v>133</v>
      </c>
      <c r="J20" s="854"/>
      <c r="K20" s="854" t="s">
        <v>133</v>
      </c>
      <c r="L20" s="854" t="s">
        <v>133</v>
      </c>
      <c r="M20" s="854"/>
      <c r="N20" s="854" t="s">
        <v>133</v>
      </c>
      <c r="O20" s="854" t="s">
        <v>133</v>
      </c>
      <c r="P20" s="854"/>
      <c r="Q20" s="854" t="s">
        <v>133</v>
      </c>
      <c r="R20" s="854" t="s">
        <v>133</v>
      </c>
      <c r="S20" s="223"/>
      <c r="T20" s="854">
        <v>1</v>
      </c>
      <c r="U20" s="851">
        <v>0.6024096385542169</v>
      </c>
    </row>
    <row r="21" spans="1:21" ht="9" customHeight="1">
      <c r="A21" s="392" t="s">
        <v>130</v>
      </c>
      <c r="B21" s="415">
        <v>129</v>
      </c>
      <c r="C21" s="378">
        <v>100</v>
      </c>
      <c r="D21" s="926"/>
      <c r="E21" s="855" t="s">
        <v>133</v>
      </c>
      <c r="F21" s="855" t="s">
        <v>133</v>
      </c>
      <c r="G21" s="926"/>
      <c r="H21" s="855">
        <v>25</v>
      </c>
      <c r="I21" s="483">
        <v>100</v>
      </c>
      <c r="J21" s="223"/>
      <c r="K21" s="223">
        <v>2</v>
      </c>
      <c r="L21" s="475">
        <v>100</v>
      </c>
      <c r="M21" s="223"/>
      <c r="N21" s="223">
        <v>10</v>
      </c>
      <c r="O21" s="475">
        <v>100</v>
      </c>
      <c r="P21" s="223"/>
      <c r="Q21" s="381" t="s">
        <v>133</v>
      </c>
      <c r="R21" s="475">
        <v>100</v>
      </c>
      <c r="S21" s="926"/>
      <c r="T21" s="855">
        <v>166</v>
      </c>
      <c r="U21" s="488">
        <v>100</v>
      </c>
    </row>
    <row r="22" spans="1:21" ht="9" customHeight="1">
      <c r="A22" s="392"/>
      <c r="B22" s="377"/>
      <c r="C22" s="378"/>
      <c r="D22" s="379"/>
      <c r="E22" s="375"/>
      <c r="F22" s="375"/>
      <c r="G22" s="223"/>
      <c r="H22" s="377"/>
      <c r="I22" s="378"/>
      <c r="J22" s="379"/>
      <c r="K22" s="380"/>
      <c r="L22" s="378"/>
      <c r="M22" s="223"/>
      <c r="N22" s="380"/>
      <c r="O22" s="384"/>
      <c r="P22" s="223"/>
      <c r="Q22" s="375"/>
      <c r="R22" s="375"/>
      <c r="S22" s="223"/>
      <c r="T22" s="380"/>
      <c r="U22" s="378"/>
    </row>
    <row r="23" spans="1:21" ht="9" customHeight="1">
      <c r="A23" s="392"/>
      <c r="B23" s="377"/>
      <c r="C23" s="378"/>
      <c r="D23" s="379"/>
      <c r="E23" s="375"/>
      <c r="F23" s="375"/>
      <c r="G23" s="223"/>
      <c r="H23" s="377"/>
      <c r="I23" s="378"/>
      <c r="J23" s="379"/>
      <c r="K23" s="380"/>
      <c r="L23" s="378"/>
      <c r="M23" s="223"/>
      <c r="N23" s="380"/>
      <c r="O23" s="384"/>
      <c r="P23" s="223"/>
      <c r="Q23" s="375"/>
      <c r="R23" s="375"/>
      <c r="S23" s="223"/>
      <c r="T23" s="380"/>
      <c r="U23" s="378"/>
    </row>
    <row r="24" spans="1:81" s="223" customFormat="1" ht="9" customHeight="1">
      <c r="A24" s="274"/>
      <c r="B24" s="377"/>
      <c r="C24" s="378"/>
      <c r="D24" s="379"/>
      <c r="E24" s="380"/>
      <c r="F24" s="378"/>
      <c r="H24" s="377"/>
      <c r="I24" s="378"/>
      <c r="J24" s="379"/>
      <c r="K24" s="381"/>
      <c r="L24" s="381"/>
      <c r="N24" s="380"/>
      <c r="O24" s="378"/>
      <c r="Q24" s="381"/>
      <c r="R24" s="381"/>
      <c r="T24" s="382"/>
      <c r="U24" s="378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</row>
    <row r="25" spans="1:21" ht="9" customHeight="1">
      <c r="A25" s="1008" t="s">
        <v>411</v>
      </c>
      <c r="B25" s="1008"/>
      <c r="C25" s="1008"/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  <c r="U25" s="1008"/>
    </row>
    <row r="26" spans="1:21" ht="9" customHeight="1">
      <c r="A26" s="220"/>
      <c r="B26" s="220"/>
      <c r="C26" s="220"/>
      <c r="E26" s="220"/>
      <c r="F26" s="220"/>
      <c r="H26" s="220"/>
      <c r="I26" s="220"/>
      <c r="K26" s="220"/>
      <c r="L26" s="220"/>
      <c r="N26" s="220"/>
      <c r="O26" s="220"/>
      <c r="Q26" s="220"/>
      <c r="R26" s="220"/>
      <c r="T26" s="220"/>
      <c r="U26" s="220"/>
    </row>
    <row r="27" spans="1:22" ht="9" customHeight="1">
      <c r="A27" s="67" t="s">
        <v>323</v>
      </c>
      <c r="B27" s="854">
        <v>1</v>
      </c>
      <c r="C27" s="371">
        <f>100*B27/$B$36</f>
        <v>0.5376344086021505</v>
      </c>
      <c r="E27" s="375" t="s">
        <v>133</v>
      </c>
      <c r="F27" s="375" t="s">
        <v>133</v>
      </c>
      <c r="H27" s="854" t="s">
        <v>133</v>
      </c>
      <c r="I27" s="371" t="s">
        <v>133</v>
      </c>
      <c r="K27" s="854" t="s">
        <v>133</v>
      </c>
      <c r="L27" s="371" t="s">
        <v>133</v>
      </c>
      <c r="M27" s="375"/>
      <c r="N27" s="854" t="s">
        <v>133</v>
      </c>
      <c r="O27" s="371" t="s">
        <v>133</v>
      </c>
      <c r="P27" s="375"/>
      <c r="Q27" s="375" t="s">
        <v>133</v>
      </c>
      <c r="R27" s="371" t="s">
        <v>133</v>
      </c>
      <c r="T27" s="854">
        <v>1</v>
      </c>
      <c r="U27" s="371">
        <f>100*T27/$T$36</f>
        <v>0.45454545454545453</v>
      </c>
      <c r="V27" s="376"/>
    </row>
    <row r="28" spans="1:22" ht="9" customHeight="1">
      <c r="A28" s="67" t="s">
        <v>324</v>
      </c>
      <c r="B28" s="854">
        <v>7</v>
      </c>
      <c r="C28" s="371">
        <f aca="true" t="shared" si="0" ref="C28:C36">100*B28/$B$36</f>
        <v>3.763440860215054</v>
      </c>
      <c r="E28" s="375" t="s">
        <v>133</v>
      </c>
      <c r="F28" s="375" t="s">
        <v>133</v>
      </c>
      <c r="H28" s="854" t="s">
        <v>133</v>
      </c>
      <c r="I28" s="371" t="s">
        <v>133</v>
      </c>
      <c r="K28" s="854" t="s">
        <v>133</v>
      </c>
      <c r="L28" s="371" t="s">
        <v>133</v>
      </c>
      <c r="M28" s="375"/>
      <c r="N28" s="854" t="s">
        <v>133</v>
      </c>
      <c r="O28" s="371" t="s">
        <v>133</v>
      </c>
      <c r="P28" s="375"/>
      <c r="Q28" s="375" t="s">
        <v>133</v>
      </c>
      <c r="R28" s="371" t="s">
        <v>133</v>
      </c>
      <c r="T28" s="854">
        <v>7</v>
      </c>
      <c r="U28" s="371">
        <f aca="true" t="shared" si="1" ref="U28:U36">100*T28/$T$36</f>
        <v>3.1818181818181817</v>
      </c>
      <c r="V28" s="376"/>
    </row>
    <row r="29" spans="1:22" ht="9" customHeight="1">
      <c r="A29" s="67" t="s">
        <v>322</v>
      </c>
      <c r="B29" s="854">
        <v>31</v>
      </c>
      <c r="C29" s="371">
        <f t="shared" si="0"/>
        <v>16.666666666666668</v>
      </c>
      <c r="E29" s="375" t="s">
        <v>133</v>
      </c>
      <c r="F29" s="375" t="s">
        <v>133</v>
      </c>
      <c r="H29" s="854" t="s">
        <v>133</v>
      </c>
      <c r="I29" s="371" t="s">
        <v>133</v>
      </c>
      <c r="K29" s="854" t="s">
        <v>133</v>
      </c>
      <c r="L29" s="371" t="s">
        <v>133</v>
      </c>
      <c r="M29" s="375"/>
      <c r="N29" s="854" t="s">
        <v>133</v>
      </c>
      <c r="O29" s="371" t="s">
        <v>133</v>
      </c>
      <c r="P29" s="375"/>
      <c r="Q29" s="375" t="s">
        <v>133</v>
      </c>
      <c r="R29" s="371" t="s">
        <v>133</v>
      </c>
      <c r="T29" s="854">
        <v>31</v>
      </c>
      <c r="U29" s="371">
        <f t="shared" si="1"/>
        <v>14.090909090909092</v>
      </c>
      <c r="V29" s="376"/>
    </row>
    <row r="30" spans="1:22" ht="9" customHeight="1">
      <c r="A30" s="67" t="s">
        <v>339</v>
      </c>
      <c r="B30" s="854">
        <v>59</v>
      </c>
      <c r="C30" s="371">
        <f t="shared" si="0"/>
        <v>31.72043010752688</v>
      </c>
      <c r="E30" s="375" t="s">
        <v>133</v>
      </c>
      <c r="F30" s="375" t="s">
        <v>133</v>
      </c>
      <c r="H30" s="854" t="s">
        <v>133</v>
      </c>
      <c r="I30" s="371" t="s">
        <v>133</v>
      </c>
      <c r="K30" s="854" t="s">
        <v>133</v>
      </c>
      <c r="L30" s="371" t="s">
        <v>133</v>
      </c>
      <c r="M30" s="375"/>
      <c r="N30" s="854" t="s">
        <v>133</v>
      </c>
      <c r="O30" s="371" t="s">
        <v>133</v>
      </c>
      <c r="P30" s="375"/>
      <c r="Q30" s="375" t="s">
        <v>133</v>
      </c>
      <c r="R30" s="371" t="s">
        <v>133</v>
      </c>
      <c r="T30" s="854">
        <v>59</v>
      </c>
      <c r="U30" s="371">
        <f t="shared" si="1"/>
        <v>26.818181818181817</v>
      </c>
      <c r="V30" s="376"/>
    </row>
    <row r="31" spans="1:22" ht="9" customHeight="1">
      <c r="A31" s="67" t="s">
        <v>141</v>
      </c>
      <c r="B31" s="854">
        <v>1</v>
      </c>
      <c r="C31" s="371">
        <f t="shared" si="0"/>
        <v>0.5376344086021505</v>
      </c>
      <c r="E31" s="375" t="s">
        <v>133</v>
      </c>
      <c r="F31" s="375" t="s">
        <v>133</v>
      </c>
      <c r="H31" s="854">
        <v>25</v>
      </c>
      <c r="I31" s="371">
        <v>100</v>
      </c>
      <c r="K31" s="854">
        <v>2</v>
      </c>
      <c r="L31" s="371">
        <v>100</v>
      </c>
      <c r="N31" s="854">
        <v>7</v>
      </c>
      <c r="O31" s="371">
        <v>100</v>
      </c>
      <c r="Q31" s="375" t="s">
        <v>133</v>
      </c>
      <c r="R31" s="371">
        <v>100</v>
      </c>
      <c r="T31" s="854">
        <v>35</v>
      </c>
      <c r="U31" s="371">
        <f t="shared" si="1"/>
        <v>15.909090909090908</v>
      </c>
      <c r="V31" s="376"/>
    </row>
    <row r="32" spans="1:22" ht="9" customHeight="1">
      <c r="A32" s="104" t="s">
        <v>413</v>
      </c>
      <c r="B32" s="854">
        <v>1</v>
      </c>
      <c r="C32" s="371">
        <f t="shared" si="0"/>
        <v>0.5376344086021505</v>
      </c>
      <c r="E32" s="375" t="s">
        <v>133</v>
      </c>
      <c r="F32" s="375" t="s">
        <v>133</v>
      </c>
      <c r="H32" s="854" t="s">
        <v>133</v>
      </c>
      <c r="I32" s="371" t="s">
        <v>133</v>
      </c>
      <c r="J32" s="375"/>
      <c r="K32" s="854" t="s">
        <v>133</v>
      </c>
      <c r="L32" s="371" t="s">
        <v>133</v>
      </c>
      <c r="M32" s="375"/>
      <c r="N32" s="854" t="s">
        <v>133</v>
      </c>
      <c r="O32" s="371" t="s">
        <v>133</v>
      </c>
      <c r="P32" s="375"/>
      <c r="Q32" s="375" t="s">
        <v>133</v>
      </c>
      <c r="R32" s="371" t="s">
        <v>133</v>
      </c>
      <c r="S32" s="375"/>
      <c r="T32" s="854">
        <v>1</v>
      </c>
      <c r="U32" s="371">
        <f t="shared" si="1"/>
        <v>0.45454545454545453</v>
      </c>
      <c r="V32" s="376"/>
    </row>
    <row r="33" spans="1:22" ht="9" customHeight="1">
      <c r="A33" s="67" t="s">
        <v>442</v>
      </c>
      <c r="B33" s="854">
        <v>11</v>
      </c>
      <c r="C33" s="371">
        <f t="shared" si="0"/>
        <v>5.913978494623656</v>
      </c>
      <c r="E33" s="375" t="s">
        <v>133</v>
      </c>
      <c r="F33" s="375" t="s">
        <v>133</v>
      </c>
      <c r="H33" s="854" t="s">
        <v>133</v>
      </c>
      <c r="I33" s="371" t="s">
        <v>133</v>
      </c>
      <c r="J33" s="375"/>
      <c r="K33" s="854" t="s">
        <v>133</v>
      </c>
      <c r="L33" s="371" t="s">
        <v>133</v>
      </c>
      <c r="M33" s="375"/>
      <c r="N33" s="854" t="s">
        <v>133</v>
      </c>
      <c r="O33" s="371" t="s">
        <v>133</v>
      </c>
      <c r="P33" s="375"/>
      <c r="Q33" s="375" t="s">
        <v>133</v>
      </c>
      <c r="R33" s="371" t="s">
        <v>133</v>
      </c>
      <c r="S33" s="375"/>
      <c r="T33" s="854">
        <v>11</v>
      </c>
      <c r="U33" s="371">
        <f t="shared" si="1"/>
        <v>5</v>
      </c>
      <c r="V33" s="376"/>
    </row>
    <row r="34" spans="1:22" ht="9" customHeight="1">
      <c r="A34" s="67" t="s">
        <v>437</v>
      </c>
      <c r="B34" s="854">
        <v>68</v>
      </c>
      <c r="C34" s="371">
        <f t="shared" si="0"/>
        <v>36.55913978494624</v>
      </c>
      <c r="E34" s="375" t="s">
        <v>133</v>
      </c>
      <c r="F34" s="375" t="s">
        <v>133</v>
      </c>
      <c r="H34" s="854" t="s">
        <v>133</v>
      </c>
      <c r="I34" s="371" t="s">
        <v>133</v>
      </c>
      <c r="J34" s="375"/>
      <c r="K34" s="854" t="s">
        <v>133</v>
      </c>
      <c r="L34" s="371" t="s">
        <v>133</v>
      </c>
      <c r="M34" s="375"/>
      <c r="N34" s="854" t="s">
        <v>133</v>
      </c>
      <c r="O34" s="371" t="s">
        <v>133</v>
      </c>
      <c r="P34" s="375"/>
      <c r="Q34" s="375" t="s">
        <v>133</v>
      </c>
      <c r="R34" s="371" t="s">
        <v>133</v>
      </c>
      <c r="S34" s="375"/>
      <c r="T34" s="854">
        <v>68</v>
      </c>
      <c r="U34" s="371">
        <f t="shared" si="1"/>
        <v>30.90909090909091</v>
      </c>
      <c r="V34" s="376"/>
    </row>
    <row r="35" spans="1:22" ht="9" customHeight="1">
      <c r="A35" s="67" t="s">
        <v>443</v>
      </c>
      <c r="B35" s="854">
        <v>7</v>
      </c>
      <c r="C35" s="371">
        <f t="shared" si="0"/>
        <v>3.763440860215054</v>
      </c>
      <c r="E35" s="375" t="s">
        <v>133</v>
      </c>
      <c r="F35" s="375" t="s">
        <v>133</v>
      </c>
      <c r="H35" s="854" t="s">
        <v>133</v>
      </c>
      <c r="I35" s="371" t="s">
        <v>133</v>
      </c>
      <c r="J35" s="375"/>
      <c r="K35" s="854" t="s">
        <v>133</v>
      </c>
      <c r="L35" s="371" t="s">
        <v>133</v>
      </c>
      <c r="M35" s="375"/>
      <c r="N35" s="854" t="s">
        <v>133</v>
      </c>
      <c r="O35" s="371" t="s">
        <v>133</v>
      </c>
      <c r="P35" s="375"/>
      <c r="Q35" s="375" t="s">
        <v>133</v>
      </c>
      <c r="R35" s="371" t="s">
        <v>133</v>
      </c>
      <c r="S35" s="375"/>
      <c r="T35" s="854">
        <v>7</v>
      </c>
      <c r="U35" s="371">
        <f t="shared" si="1"/>
        <v>3.1818181818181817</v>
      </c>
      <c r="V35" s="376"/>
    </row>
    <row r="36" spans="1:22" ht="9" customHeight="1">
      <c r="A36" s="392" t="s">
        <v>130</v>
      </c>
      <c r="B36" s="855">
        <v>186</v>
      </c>
      <c r="C36" s="384">
        <f t="shared" si="0"/>
        <v>100</v>
      </c>
      <c r="D36" s="223"/>
      <c r="E36" s="381" t="s">
        <v>133</v>
      </c>
      <c r="F36" s="381" t="s">
        <v>133</v>
      </c>
      <c r="G36" s="223"/>
      <c r="H36" s="855">
        <v>25</v>
      </c>
      <c r="I36" s="384">
        <v>100</v>
      </c>
      <c r="J36" s="223"/>
      <c r="K36" s="855">
        <v>2</v>
      </c>
      <c r="L36" s="384">
        <v>100</v>
      </c>
      <c r="M36" s="223"/>
      <c r="N36" s="855">
        <v>7</v>
      </c>
      <c r="O36" s="384">
        <v>100</v>
      </c>
      <c r="P36" s="223"/>
      <c r="Q36" s="381" t="s">
        <v>133</v>
      </c>
      <c r="R36" s="384">
        <v>100</v>
      </c>
      <c r="S36" s="223"/>
      <c r="T36" s="855">
        <v>220</v>
      </c>
      <c r="U36" s="384">
        <f t="shared" si="1"/>
        <v>100</v>
      </c>
      <c r="V36" s="855"/>
    </row>
    <row r="37" spans="5:81" s="223" customFormat="1" ht="9" customHeight="1">
      <c r="E37" s="375"/>
      <c r="F37" s="375"/>
      <c r="V37" s="379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</row>
    <row r="38" spans="1:21" ht="9" customHeight="1">
      <c r="A38" s="393"/>
      <c r="B38" s="397"/>
      <c r="C38" s="395"/>
      <c r="D38" s="396"/>
      <c r="E38" s="394"/>
      <c r="F38" s="395"/>
      <c r="G38" s="396"/>
      <c r="H38" s="394"/>
      <c r="I38" s="398"/>
      <c r="J38" s="399"/>
      <c r="K38" s="394"/>
      <c r="L38" s="395"/>
      <c r="M38" s="396"/>
      <c r="N38" s="394"/>
      <c r="O38" s="395"/>
      <c r="P38" s="396"/>
      <c r="Q38" s="394"/>
      <c r="R38" s="395"/>
      <c r="S38" s="396"/>
      <c r="T38" s="394"/>
      <c r="U38" s="398"/>
    </row>
    <row r="39" spans="1:21" ht="9" customHeight="1">
      <c r="A39" s="410"/>
      <c r="B39" s="389"/>
      <c r="C39" s="413"/>
      <c r="D39" s="480"/>
      <c r="E39" s="411"/>
      <c r="F39" s="413"/>
      <c r="G39" s="480"/>
      <c r="H39" s="411"/>
      <c r="I39" s="412"/>
      <c r="J39" s="58"/>
      <c r="K39" s="411"/>
      <c r="L39" s="413"/>
      <c r="M39" s="480"/>
      <c r="N39" s="411"/>
      <c r="O39" s="413"/>
      <c r="P39" s="480"/>
      <c r="Q39" s="411"/>
      <c r="R39" s="413"/>
      <c r="S39" s="480"/>
      <c r="T39" s="411"/>
      <c r="U39" s="412"/>
    </row>
    <row r="40" spans="1:21" ht="9" customHeight="1">
      <c r="A40" s="402" t="s">
        <v>360</v>
      </c>
      <c r="B40" s="345"/>
      <c r="C40" s="400"/>
      <c r="D40" s="386"/>
      <c r="E40" s="346"/>
      <c r="F40" s="400"/>
      <c r="G40" s="386"/>
      <c r="H40" s="345"/>
      <c r="I40" s="164"/>
      <c r="J40" s="57"/>
      <c r="K40" s="346"/>
      <c r="L40" s="400"/>
      <c r="M40" s="386"/>
      <c r="N40" s="346"/>
      <c r="O40" s="400"/>
      <c r="P40" s="386"/>
      <c r="Q40" s="346"/>
      <c r="R40" s="400"/>
      <c r="S40" s="386"/>
      <c r="T40" s="377"/>
      <c r="U40" s="164"/>
    </row>
    <row r="41" spans="1:21" ht="9" customHeight="1">
      <c r="A41" s="385"/>
      <c r="B41" s="401"/>
      <c r="C41" s="164"/>
      <c r="D41" s="57"/>
      <c r="E41" s="401"/>
      <c r="F41" s="400"/>
      <c r="G41" s="386"/>
      <c r="H41" s="345"/>
      <c r="I41" s="164"/>
      <c r="J41" s="57"/>
      <c r="K41" s="401"/>
      <c r="L41" s="400"/>
      <c r="M41" s="386"/>
      <c r="N41" s="401"/>
      <c r="O41" s="400"/>
      <c r="P41" s="386"/>
      <c r="Q41" s="401"/>
      <c r="R41" s="400"/>
      <c r="S41" s="386"/>
      <c r="T41" s="401"/>
      <c r="U41" s="164"/>
    </row>
    <row r="42" spans="1:21" ht="9" customHeight="1">
      <c r="A42" s="234"/>
      <c r="B42" s="377"/>
      <c r="C42" s="403"/>
      <c r="D42" s="404"/>
      <c r="E42" s="367"/>
      <c r="F42" s="403"/>
      <c r="G42" s="404"/>
      <c r="H42" s="377"/>
      <c r="I42" s="273"/>
      <c r="J42" s="130"/>
      <c r="K42" s="367"/>
      <c r="L42" s="403"/>
      <c r="M42" s="404"/>
      <c r="N42" s="367"/>
      <c r="O42" s="403"/>
      <c r="P42" s="404"/>
      <c r="Q42" s="367"/>
      <c r="R42" s="403"/>
      <c r="S42" s="404"/>
      <c r="T42" s="383"/>
      <c r="U42" s="273"/>
    </row>
    <row r="43" spans="1:21" ht="9" customHeight="1">
      <c r="A43" s="234"/>
      <c r="B43" s="377"/>
      <c r="C43" s="403"/>
      <c r="D43" s="404"/>
      <c r="E43" s="367"/>
      <c r="F43" s="403"/>
      <c r="G43" s="404"/>
      <c r="H43" s="377"/>
      <c r="I43" s="273"/>
      <c r="J43" s="130"/>
      <c r="K43" s="367"/>
      <c r="L43" s="403"/>
      <c r="M43" s="404"/>
      <c r="N43" s="367"/>
      <c r="O43" s="403"/>
      <c r="P43" s="404"/>
      <c r="Q43" s="367"/>
      <c r="R43" s="403"/>
      <c r="S43" s="404"/>
      <c r="T43" s="383"/>
      <c r="U43" s="273"/>
    </row>
    <row r="44" spans="1:21" ht="9" customHeight="1">
      <c r="A44" s="405"/>
      <c r="B44" s="406"/>
      <c r="C44" s="407"/>
      <c r="D44" s="408"/>
      <c r="E44" s="406"/>
      <c r="F44" s="407"/>
      <c r="G44" s="408"/>
      <c r="H44" s="406"/>
      <c r="I44" s="407"/>
      <c r="J44" s="408"/>
      <c r="K44" s="406"/>
      <c r="L44" s="407"/>
      <c r="M44" s="408"/>
      <c r="N44" s="406"/>
      <c r="O44" s="407"/>
      <c r="P44" s="408"/>
      <c r="Q44" s="406"/>
      <c r="R44" s="407"/>
      <c r="S44" s="408"/>
      <c r="T44" s="406"/>
      <c r="U44" s="407"/>
    </row>
    <row r="45" spans="1:21" ht="9" customHeight="1">
      <c r="A45" s="240"/>
      <c r="B45" s="409"/>
      <c r="C45" s="407"/>
      <c r="D45" s="238"/>
      <c r="E45" s="409"/>
      <c r="F45" s="407"/>
      <c r="G45" s="238"/>
      <c r="H45" s="409"/>
      <c r="I45" s="407"/>
      <c r="J45" s="238"/>
      <c r="K45" s="409"/>
      <c r="L45" s="407"/>
      <c r="M45" s="238"/>
      <c r="N45" s="409"/>
      <c r="O45" s="407"/>
      <c r="P45" s="238"/>
      <c r="Q45" s="409"/>
      <c r="R45" s="407"/>
      <c r="S45" s="238"/>
      <c r="T45" s="409"/>
      <c r="U45" s="407"/>
    </row>
    <row r="46" spans="1:21" ht="9" customHeight="1">
      <c r="A46" s="385"/>
      <c r="B46" s="401"/>
      <c r="C46" s="164"/>
      <c r="D46" s="57"/>
      <c r="E46" s="346"/>
      <c r="F46" s="164"/>
      <c r="G46" s="57"/>
      <c r="H46" s="401"/>
      <c r="I46" s="164"/>
      <c r="J46" s="57"/>
      <c r="K46" s="346"/>
      <c r="L46" s="164"/>
      <c r="M46" s="57"/>
      <c r="N46" s="346"/>
      <c r="O46" s="164"/>
      <c r="P46" s="57"/>
      <c r="Q46" s="346"/>
      <c r="R46" s="164"/>
      <c r="S46" s="57"/>
      <c r="T46" s="345"/>
      <c r="U46" s="400"/>
    </row>
    <row r="47" spans="1:21" ht="9" customHeight="1">
      <c r="A47" s="385"/>
      <c r="B47" s="401"/>
      <c r="C47" s="164"/>
      <c r="D47" s="57"/>
      <c r="E47" s="346"/>
      <c r="F47" s="164"/>
      <c r="G47" s="57"/>
      <c r="H47" s="401"/>
      <c r="I47" s="164"/>
      <c r="J47" s="57"/>
      <c r="K47" s="346"/>
      <c r="L47" s="164"/>
      <c r="M47" s="57"/>
      <c r="N47" s="346"/>
      <c r="O47" s="164"/>
      <c r="P47" s="57"/>
      <c r="Q47" s="346"/>
      <c r="R47" s="164"/>
      <c r="S47" s="57"/>
      <c r="T47" s="345"/>
      <c r="U47" s="400"/>
    </row>
    <row r="48" spans="1:21" ht="9" customHeight="1">
      <c r="A48" s="385"/>
      <c r="B48" s="401"/>
      <c r="C48" s="164"/>
      <c r="D48" s="57"/>
      <c r="E48" s="346"/>
      <c r="F48" s="164"/>
      <c r="G48" s="57"/>
      <c r="H48" s="401"/>
      <c r="I48" s="164"/>
      <c r="J48" s="57"/>
      <c r="K48" s="346"/>
      <c r="L48" s="164"/>
      <c r="M48" s="57"/>
      <c r="N48" s="346"/>
      <c r="O48" s="164"/>
      <c r="P48" s="57"/>
      <c r="Q48" s="346"/>
      <c r="R48" s="164"/>
      <c r="S48" s="57"/>
      <c r="T48" s="345"/>
      <c r="U48" s="400"/>
    </row>
    <row r="49" spans="1:21" ht="9" customHeight="1">
      <c r="A49" s="410"/>
      <c r="B49" s="411"/>
      <c r="C49" s="412"/>
      <c r="D49" s="58"/>
      <c r="E49" s="41"/>
      <c r="F49" s="412"/>
      <c r="G49" s="58"/>
      <c r="H49" s="411"/>
      <c r="I49" s="412"/>
      <c r="J49" s="58"/>
      <c r="K49" s="41"/>
      <c r="L49" s="412"/>
      <c r="M49" s="58"/>
      <c r="N49" s="41"/>
      <c r="O49" s="412"/>
      <c r="P49" s="58"/>
      <c r="Q49" s="41"/>
      <c r="R49" s="412"/>
      <c r="S49" s="58"/>
      <c r="T49" s="389"/>
      <c r="U49" s="413"/>
    </row>
    <row r="50" spans="1:21" ht="9" customHeight="1">
      <c r="A50" s="410"/>
      <c r="B50" s="411"/>
      <c r="C50" s="412"/>
      <c r="D50" s="58"/>
      <c r="E50" s="41"/>
      <c r="F50" s="412"/>
      <c r="G50" s="58"/>
      <c r="H50" s="411"/>
      <c r="I50" s="412"/>
      <c r="J50" s="58"/>
      <c r="K50" s="41"/>
      <c r="L50" s="412"/>
      <c r="M50" s="58"/>
      <c r="N50" s="41"/>
      <c r="O50" s="412"/>
      <c r="P50" s="58"/>
      <c r="Q50" s="41"/>
      <c r="R50" s="412"/>
      <c r="S50" s="58"/>
      <c r="T50" s="389"/>
      <c r="U50" s="413"/>
    </row>
    <row r="51" spans="1:21" ht="9" customHeight="1">
      <c r="A51" s="410"/>
      <c r="B51" s="411"/>
      <c r="C51" s="412"/>
      <c r="D51" s="58"/>
      <c r="E51" s="41"/>
      <c r="F51" s="412"/>
      <c r="G51" s="58"/>
      <c r="H51" s="411"/>
      <c r="I51" s="412"/>
      <c r="J51" s="58"/>
      <c r="K51" s="41"/>
      <c r="L51" s="412"/>
      <c r="M51" s="58"/>
      <c r="N51" s="41"/>
      <c r="O51" s="412"/>
      <c r="P51" s="58"/>
      <c r="Q51" s="41"/>
      <c r="R51" s="412"/>
      <c r="S51" s="58"/>
      <c r="T51" s="389"/>
      <c r="U51" s="413"/>
    </row>
    <row r="52" spans="1:81" s="223" customFormat="1" ht="9" customHeight="1">
      <c r="A52" s="414"/>
      <c r="B52" s="415"/>
      <c r="C52" s="416"/>
      <c r="D52" s="417"/>
      <c r="E52" s="418"/>
      <c r="F52" s="416"/>
      <c r="G52" s="417"/>
      <c r="H52" s="415"/>
      <c r="I52" s="416"/>
      <c r="J52" s="417"/>
      <c r="K52" s="418"/>
      <c r="L52" s="416"/>
      <c r="M52" s="417"/>
      <c r="N52" s="418"/>
      <c r="O52" s="416"/>
      <c r="P52" s="417"/>
      <c r="Q52" s="418"/>
      <c r="R52" s="416"/>
      <c r="S52" s="417"/>
      <c r="T52" s="419"/>
      <c r="U52" s="420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</row>
    <row r="53" spans="1:21" ht="9" customHeight="1">
      <c r="A53" s="246"/>
      <c r="B53" s="421"/>
      <c r="C53" s="372"/>
      <c r="D53" s="222"/>
      <c r="E53" s="41"/>
      <c r="F53" s="372"/>
      <c r="G53" s="222"/>
      <c r="H53" s="421"/>
      <c r="I53" s="372"/>
      <c r="J53" s="222"/>
      <c r="K53" s="421"/>
      <c r="L53" s="372"/>
      <c r="M53" s="222"/>
      <c r="N53" s="421"/>
      <c r="O53" s="372"/>
      <c r="P53" s="222"/>
      <c r="Q53" s="421"/>
      <c r="R53" s="372"/>
      <c r="S53" s="222"/>
      <c r="T53" s="421"/>
      <c r="U53" s="372"/>
    </row>
    <row r="54" spans="1:21" ht="8.25" customHeight="1">
      <c r="A54" s="246"/>
      <c r="B54" s="421"/>
      <c r="C54" s="372"/>
      <c r="D54" s="222"/>
      <c r="E54" s="41"/>
      <c r="F54" s="372"/>
      <c r="G54" s="222"/>
      <c r="H54" s="421"/>
      <c r="I54" s="372"/>
      <c r="J54" s="222"/>
      <c r="K54" s="421"/>
      <c r="L54" s="372"/>
      <c r="M54" s="222"/>
      <c r="N54" s="421"/>
      <c r="O54" s="372"/>
      <c r="P54" s="222"/>
      <c r="Q54" s="421"/>
      <c r="R54" s="372"/>
      <c r="S54" s="222"/>
      <c r="T54" s="421"/>
      <c r="U54" s="372"/>
    </row>
    <row r="55" spans="1:21" ht="9" customHeight="1">
      <c r="A55" s="422"/>
      <c r="B55" s="421"/>
      <c r="C55" s="372"/>
      <c r="D55" s="222"/>
      <c r="E55" s="41"/>
      <c r="F55" s="372"/>
      <c r="G55" s="222"/>
      <c r="H55" s="421"/>
      <c r="I55" s="372"/>
      <c r="J55" s="222"/>
      <c r="K55" s="421"/>
      <c r="L55" s="372"/>
      <c r="M55" s="222"/>
      <c r="N55" s="421"/>
      <c r="O55" s="372"/>
      <c r="P55" s="222"/>
      <c r="Q55" s="421"/>
      <c r="R55" s="372"/>
      <c r="S55" s="222"/>
      <c r="T55" s="421"/>
      <c r="U55" s="372"/>
    </row>
    <row r="56" spans="1:21" ht="9" customHeight="1">
      <c r="A56" s="246"/>
      <c r="B56" s="421"/>
      <c r="C56" s="372"/>
      <c r="D56" s="242"/>
      <c r="E56" s="41"/>
      <c r="F56" s="372"/>
      <c r="G56" s="242"/>
      <c r="H56" s="421"/>
      <c r="I56" s="372"/>
      <c r="J56" s="242"/>
      <c r="K56" s="421"/>
      <c r="L56" s="372"/>
      <c r="M56" s="242"/>
      <c r="N56" s="421"/>
      <c r="O56" s="372"/>
      <c r="P56" s="242"/>
      <c r="Q56" s="421"/>
      <c r="R56" s="372"/>
      <c r="S56" s="242"/>
      <c r="T56" s="40"/>
      <c r="U56" s="423"/>
    </row>
    <row r="57" spans="1:21" ht="9" customHeight="1">
      <c r="A57" s="246"/>
      <c r="B57" s="421"/>
      <c r="C57" s="372"/>
      <c r="D57" s="222"/>
      <c r="E57" s="41"/>
      <c r="F57" s="372"/>
      <c r="G57" s="222"/>
      <c r="H57" s="421"/>
      <c r="I57" s="372"/>
      <c r="J57" s="222"/>
      <c r="K57" s="421"/>
      <c r="L57" s="372"/>
      <c r="M57" s="222"/>
      <c r="N57" s="421"/>
      <c r="O57" s="372"/>
      <c r="P57" s="222"/>
      <c r="Q57" s="421"/>
      <c r="R57" s="372"/>
      <c r="S57" s="222"/>
      <c r="T57" s="421"/>
      <c r="U57" s="372"/>
    </row>
    <row r="58" spans="1:21" ht="9" customHeight="1">
      <c r="A58" s="246"/>
      <c r="B58" s="421"/>
      <c r="C58" s="372"/>
      <c r="D58" s="222"/>
      <c r="E58" s="41"/>
      <c r="F58" s="372"/>
      <c r="G58" s="222"/>
      <c r="H58" s="421"/>
      <c r="I58" s="372"/>
      <c r="J58" s="222"/>
      <c r="K58" s="421"/>
      <c r="L58" s="372"/>
      <c r="M58" s="222"/>
      <c r="N58" s="421"/>
      <c r="O58" s="372"/>
      <c r="P58" s="222"/>
      <c r="Q58" s="421"/>
      <c r="R58" s="372"/>
      <c r="S58" s="222"/>
      <c r="T58" s="421"/>
      <c r="U58" s="372"/>
    </row>
    <row r="59" spans="1:21" ht="9" customHeight="1">
      <c r="A59" s="246"/>
      <c r="B59" s="421"/>
      <c r="C59" s="372"/>
      <c r="D59" s="222"/>
      <c r="E59" s="421"/>
      <c r="F59" s="372"/>
      <c r="G59" s="222"/>
      <c r="H59" s="421"/>
      <c r="I59" s="372"/>
      <c r="J59" s="222"/>
      <c r="K59" s="421"/>
      <c r="L59" s="372"/>
      <c r="M59" s="222"/>
      <c r="N59" s="421"/>
      <c r="O59" s="372"/>
      <c r="P59" s="222"/>
      <c r="Q59" s="421"/>
      <c r="R59" s="372"/>
      <c r="S59" s="222"/>
      <c r="T59" s="421"/>
      <c r="U59" s="372"/>
    </row>
    <row r="60" spans="1:21" ht="9">
      <c r="A60" s="246"/>
      <c r="B60" s="421"/>
      <c r="C60" s="372"/>
      <c r="D60" s="222"/>
      <c r="E60" s="421"/>
      <c r="F60" s="372"/>
      <c r="G60" s="222"/>
      <c r="H60" s="421"/>
      <c r="I60" s="372"/>
      <c r="J60" s="222"/>
      <c r="K60" s="421"/>
      <c r="L60" s="372"/>
      <c r="M60" s="222"/>
      <c r="N60" s="421"/>
      <c r="O60" s="372"/>
      <c r="P60" s="222"/>
      <c r="Q60" s="421"/>
      <c r="R60" s="372"/>
      <c r="S60" s="222"/>
      <c r="T60" s="421"/>
      <c r="U60" s="372"/>
    </row>
    <row r="61" spans="1:21" ht="9">
      <c r="A61" s="246"/>
      <c r="B61" s="421"/>
      <c r="C61" s="372"/>
      <c r="D61" s="222"/>
      <c r="E61" s="421"/>
      <c r="F61" s="372"/>
      <c r="G61" s="222"/>
      <c r="H61" s="421"/>
      <c r="I61" s="372"/>
      <c r="J61" s="222"/>
      <c r="K61" s="421"/>
      <c r="L61" s="372"/>
      <c r="M61" s="222"/>
      <c r="N61" s="421"/>
      <c r="O61" s="372"/>
      <c r="P61" s="222"/>
      <c r="Q61" s="421"/>
      <c r="R61" s="372"/>
      <c r="S61" s="222"/>
      <c r="T61" s="421"/>
      <c r="U61" s="372"/>
    </row>
    <row r="62" spans="1:21" ht="9">
      <c r="A62" s="246"/>
      <c r="B62" s="421"/>
      <c r="C62" s="372"/>
      <c r="D62" s="222"/>
      <c r="E62" s="421"/>
      <c r="F62" s="372"/>
      <c r="G62" s="222"/>
      <c r="H62" s="421"/>
      <c r="I62" s="372"/>
      <c r="J62" s="222"/>
      <c r="K62" s="421"/>
      <c r="L62" s="372"/>
      <c r="M62" s="222"/>
      <c r="N62" s="421"/>
      <c r="O62" s="372"/>
      <c r="P62" s="222"/>
      <c r="Q62" s="421"/>
      <c r="R62" s="372"/>
      <c r="S62" s="222"/>
      <c r="T62" s="421"/>
      <c r="U62" s="372"/>
    </row>
    <row r="63" spans="1:21" ht="9">
      <c r="A63" s="246"/>
      <c r="B63" s="421"/>
      <c r="C63" s="372"/>
      <c r="D63" s="222"/>
      <c r="E63" s="421"/>
      <c r="F63" s="372"/>
      <c r="G63" s="222"/>
      <c r="H63" s="421"/>
      <c r="I63" s="372"/>
      <c r="J63" s="222"/>
      <c r="K63" s="421"/>
      <c r="L63" s="372"/>
      <c r="M63" s="222"/>
      <c r="N63" s="421"/>
      <c r="O63" s="372"/>
      <c r="P63" s="222"/>
      <c r="Q63" s="421"/>
      <c r="R63" s="372"/>
      <c r="S63" s="222"/>
      <c r="T63" s="421"/>
      <c r="U63" s="372"/>
    </row>
    <row r="64" spans="1:21" ht="9">
      <c r="A64" s="246"/>
      <c r="B64" s="421"/>
      <c r="C64" s="372"/>
      <c r="D64" s="222"/>
      <c r="E64" s="421"/>
      <c r="F64" s="372"/>
      <c r="G64" s="222"/>
      <c r="H64" s="421"/>
      <c r="I64" s="372"/>
      <c r="J64" s="222"/>
      <c r="K64" s="421"/>
      <c r="L64" s="372"/>
      <c r="M64" s="222"/>
      <c r="N64" s="421"/>
      <c r="O64" s="372"/>
      <c r="P64" s="222"/>
      <c r="Q64" s="421"/>
      <c r="R64" s="372"/>
      <c r="S64" s="222"/>
      <c r="T64" s="421"/>
      <c r="U64" s="372"/>
    </row>
    <row r="65" spans="1:21" ht="9">
      <c r="A65" s="246"/>
      <c r="B65" s="421"/>
      <c r="C65" s="372"/>
      <c r="D65" s="222"/>
      <c r="E65" s="421"/>
      <c r="F65" s="372"/>
      <c r="G65" s="222"/>
      <c r="H65" s="421"/>
      <c r="I65" s="372"/>
      <c r="J65" s="222"/>
      <c r="K65" s="421"/>
      <c r="L65" s="372"/>
      <c r="M65" s="222"/>
      <c r="N65" s="421"/>
      <c r="O65" s="372"/>
      <c r="P65" s="222"/>
      <c r="Q65" s="421"/>
      <c r="R65" s="372"/>
      <c r="S65" s="222"/>
      <c r="T65" s="421"/>
      <c r="U65" s="372"/>
    </row>
    <row r="66" spans="1:21" ht="9">
      <c r="A66" s="246"/>
      <c r="B66" s="421"/>
      <c r="C66" s="372"/>
      <c r="D66" s="222"/>
      <c r="E66" s="421"/>
      <c r="F66" s="372"/>
      <c r="G66" s="222"/>
      <c r="H66" s="421"/>
      <c r="I66" s="372"/>
      <c r="J66" s="222"/>
      <c r="K66" s="421"/>
      <c r="L66" s="372"/>
      <c r="M66" s="222"/>
      <c r="N66" s="421"/>
      <c r="O66" s="372"/>
      <c r="P66" s="222"/>
      <c r="Q66" s="421"/>
      <c r="R66" s="372"/>
      <c r="S66" s="222"/>
      <c r="T66" s="421"/>
      <c r="U66" s="372"/>
    </row>
    <row r="67" spans="1:21" ht="9">
      <c r="A67" s="246"/>
      <c r="B67" s="421"/>
      <c r="C67" s="372"/>
      <c r="D67" s="222"/>
      <c r="E67" s="421"/>
      <c r="F67" s="372"/>
      <c r="G67" s="222"/>
      <c r="H67" s="421"/>
      <c r="I67" s="372"/>
      <c r="J67" s="222"/>
      <c r="K67" s="421"/>
      <c r="L67" s="372"/>
      <c r="M67" s="222"/>
      <c r="N67" s="421"/>
      <c r="O67" s="372"/>
      <c r="P67" s="222"/>
      <c r="Q67" s="421"/>
      <c r="R67" s="372"/>
      <c r="S67" s="222"/>
      <c r="T67" s="421"/>
      <c r="U67" s="372"/>
    </row>
    <row r="68" spans="1:21" ht="9">
      <c r="A68" s="246"/>
      <c r="B68" s="421"/>
      <c r="C68" s="372"/>
      <c r="D68" s="222"/>
      <c r="E68" s="421"/>
      <c r="F68" s="372"/>
      <c r="G68" s="222"/>
      <c r="H68" s="421"/>
      <c r="I68" s="372"/>
      <c r="J68" s="222"/>
      <c r="K68" s="421"/>
      <c r="L68" s="372"/>
      <c r="M68" s="222"/>
      <c r="N68" s="421"/>
      <c r="O68" s="372"/>
      <c r="P68" s="222"/>
      <c r="Q68" s="421"/>
      <c r="R68" s="372"/>
      <c r="S68" s="222"/>
      <c r="T68" s="421"/>
      <c r="U68" s="372"/>
    </row>
    <row r="69" spans="1:21" ht="9">
      <c r="A69" s="246"/>
      <c r="B69" s="421"/>
      <c r="C69" s="372"/>
      <c r="D69" s="222"/>
      <c r="E69" s="421"/>
      <c r="F69" s="372"/>
      <c r="G69" s="222"/>
      <c r="H69" s="421"/>
      <c r="I69" s="372"/>
      <c r="J69" s="222"/>
      <c r="K69" s="421"/>
      <c r="L69" s="372"/>
      <c r="M69" s="222"/>
      <c r="N69" s="421"/>
      <c r="O69" s="372"/>
      <c r="P69" s="222"/>
      <c r="Q69" s="421"/>
      <c r="R69" s="372"/>
      <c r="S69" s="222"/>
      <c r="T69" s="421"/>
      <c r="U69" s="372"/>
    </row>
    <row r="70" spans="1:21" ht="9">
      <c r="A70" s="246"/>
      <c r="B70" s="421"/>
      <c r="C70" s="372"/>
      <c r="D70" s="222"/>
      <c r="E70" s="421"/>
      <c r="F70" s="372"/>
      <c r="G70" s="222"/>
      <c r="H70" s="421"/>
      <c r="I70" s="372"/>
      <c r="J70" s="222"/>
      <c r="K70" s="421"/>
      <c r="L70" s="372"/>
      <c r="M70" s="222"/>
      <c r="N70" s="421"/>
      <c r="O70" s="372"/>
      <c r="P70" s="222"/>
      <c r="Q70" s="421"/>
      <c r="R70" s="372"/>
      <c r="S70" s="222"/>
      <c r="T70" s="421"/>
      <c r="U70" s="372"/>
    </row>
    <row r="71" spans="1:21" ht="9">
      <c r="A71" s="246"/>
      <c r="B71" s="421"/>
      <c r="C71" s="372"/>
      <c r="D71" s="222"/>
      <c r="E71" s="421"/>
      <c r="F71" s="372"/>
      <c r="G71" s="222"/>
      <c r="H71" s="421"/>
      <c r="I71" s="372"/>
      <c r="J71" s="222"/>
      <c r="K71" s="421"/>
      <c r="L71" s="372"/>
      <c r="M71" s="222"/>
      <c r="N71" s="421"/>
      <c r="O71" s="372"/>
      <c r="P71" s="222"/>
      <c r="Q71" s="421"/>
      <c r="R71" s="372"/>
      <c r="S71" s="222"/>
      <c r="T71" s="421"/>
      <c r="U71" s="372"/>
    </row>
    <row r="72" spans="1:21" ht="9">
      <c r="A72" s="246"/>
      <c r="B72" s="421"/>
      <c r="C72" s="372"/>
      <c r="D72" s="222"/>
      <c r="E72" s="421"/>
      <c r="F72" s="372"/>
      <c r="G72" s="222"/>
      <c r="H72" s="421"/>
      <c r="I72" s="372"/>
      <c r="J72" s="222"/>
      <c r="K72" s="421"/>
      <c r="L72" s="372"/>
      <c r="M72" s="222"/>
      <c r="N72" s="421"/>
      <c r="O72" s="372"/>
      <c r="P72" s="222"/>
      <c r="Q72" s="421"/>
      <c r="R72" s="372"/>
      <c r="S72" s="222"/>
      <c r="T72" s="421"/>
      <c r="U72" s="372"/>
    </row>
    <row r="73" spans="1:21" ht="9">
      <c r="A73" s="246"/>
      <c r="B73" s="421"/>
      <c r="C73" s="372"/>
      <c r="D73" s="222"/>
      <c r="E73" s="421"/>
      <c r="F73" s="372"/>
      <c r="G73" s="222"/>
      <c r="H73" s="421"/>
      <c r="I73" s="372"/>
      <c r="J73" s="222"/>
      <c r="K73" s="421"/>
      <c r="L73" s="372"/>
      <c r="M73" s="222"/>
      <c r="N73" s="421"/>
      <c r="O73" s="372"/>
      <c r="P73" s="222"/>
      <c r="Q73" s="421"/>
      <c r="R73" s="372"/>
      <c r="S73" s="222"/>
      <c r="T73" s="421"/>
      <c r="U73" s="372"/>
    </row>
    <row r="74" spans="1:21" ht="9">
      <c r="A74" s="246"/>
      <c r="B74" s="421"/>
      <c r="C74" s="372"/>
      <c r="D74" s="222"/>
      <c r="E74" s="421"/>
      <c r="F74" s="372"/>
      <c r="G74" s="222"/>
      <c r="H74" s="421"/>
      <c r="I74" s="372"/>
      <c r="J74" s="222"/>
      <c r="K74" s="421"/>
      <c r="L74" s="372"/>
      <c r="M74" s="222"/>
      <c r="N74" s="421"/>
      <c r="O74" s="372"/>
      <c r="P74" s="222"/>
      <c r="Q74" s="421"/>
      <c r="R74" s="372"/>
      <c r="S74" s="222"/>
      <c r="T74" s="421"/>
      <c r="U74" s="372"/>
    </row>
    <row r="75" spans="1:21" ht="9">
      <c r="A75" s="246"/>
      <c r="B75" s="421"/>
      <c r="C75" s="372"/>
      <c r="D75" s="222"/>
      <c r="E75" s="421"/>
      <c r="F75" s="372"/>
      <c r="G75" s="222"/>
      <c r="H75" s="421"/>
      <c r="I75" s="372"/>
      <c r="J75" s="222"/>
      <c r="K75" s="421"/>
      <c r="L75" s="372"/>
      <c r="M75" s="222"/>
      <c r="N75" s="421"/>
      <c r="O75" s="372"/>
      <c r="P75" s="222"/>
      <c r="Q75" s="421"/>
      <c r="R75" s="372"/>
      <c r="S75" s="222"/>
      <c r="T75" s="421"/>
      <c r="U75" s="372"/>
    </row>
    <row r="76" spans="1:21" ht="9">
      <c r="A76" s="246"/>
      <c r="B76" s="421"/>
      <c r="C76" s="372"/>
      <c r="D76" s="222"/>
      <c r="E76" s="421"/>
      <c r="F76" s="372"/>
      <c r="G76" s="222"/>
      <c r="H76" s="421"/>
      <c r="I76" s="372"/>
      <c r="J76" s="222"/>
      <c r="K76" s="421"/>
      <c r="L76" s="372"/>
      <c r="M76" s="222"/>
      <c r="N76" s="421"/>
      <c r="O76" s="372"/>
      <c r="P76" s="222"/>
      <c r="Q76" s="421"/>
      <c r="R76" s="372"/>
      <c r="S76" s="222"/>
      <c r="T76" s="421"/>
      <c r="U76" s="372"/>
    </row>
    <row r="77" spans="1:21" ht="9">
      <c r="A77" s="246"/>
      <c r="B77" s="421"/>
      <c r="C77" s="372"/>
      <c r="D77" s="222"/>
      <c r="E77" s="421"/>
      <c r="F77" s="372"/>
      <c r="G77" s="222"/>
      <c r="H77" s="421"/>
      <c r="I77" s="372"/>
      <c r="J77" s="222"/>
      <c r="K77" s="421"/>
      <c r="L77" s="372"/>
      <c r="M77" s="222"/>
      <c r="N77" s="421"/>
      <c r="O77" s="372"/>
      <c r="P77" s="222"/>
      <c r="Q77" s="421"/>
      <c r="R77" s="372"/>
      <c r="S77" s="222"/>
      <c r="T77" s="421"/>
      <c r="U77" s="372"/>
    </row>
    <row r="78" spans="1:21" ht="9">
      <c r="A78" s="246"/>
      <c r="B78" s="421"/>
      <c r="C78" s="372"/>
      <c r="D78" s="222"/>
      <c r="E78" s="421"/>
      <c r="F78" s="372"/>
      <c r="G78" s="222"/>
      <c r="H78" s="421"/>
      <c r="I78" s="372"/>
      <c r="J78" s="222"/>
      <c r="K78" s="421"/>
      <c r="L78" s="372"/>
      <c r="M78" s="222"/>
      <c r="N78" s="421"/>
      <c r="O78" s="372"/>
      <c r="P78" s="222"/>
      <c r="Q78" s="421"/>
      <c r="R78" s="372"/>
      <c r="S78" s="222"/>
      <c r="T78" s="421"/>
      <c r="U78" s="372"/>
    </row>
    <row r="79" spans="1:21" ht="9">
      <c r="A79" s="246"/>
      <c r="B79" s="421"/>
      <c r="C79" s="372"/>
      <c r="D79" s="222"/>
      <c r="E79" s="421"/>
      <c r="F79" s="372"/>
      <c r="G79" s="222"/>
      <c r="H79" s="421"/>
      <c r="I79" s="372"/>
      <c r="J79" s="222"/>
      <c r="K79" s="421"/>
      <c r="L79" s="372"/>
      <c r="M79" s="222"/>
      <c r="N79" s="421"/>
      <c r="O79" s="372"/>
      <c r="P79" s="222"/>
      <c r="Q79" s="421"/>
      <c r="R79" s="372"/>
      <c r="S79" s="222"/>
      <c r="T79" s="421"/>
      <c r="U79" s="372"/>
    </row>
    <row r="80" spans="1:21" ht="9">
      <c r="A80" s="246"/>
      <c r="B80" s="421"/>
      <c r="C80" s="372"/>
      <c r="D80" s="222"/>
      <c r="E80" s="421"/>
      <c r="F80" s="372"/>
      <c r="G80" s="222"/>
      <c r="H80" s="421"/>
      <c r="I80" s="372"/>
      <c r="J80" s="222"/>
      <c r="K80" s="421"/>
      <c r="L80" s="372"/>
      <c r="M80" s="222"/>
      <c r="N80" s="421"/>
      <c r="O80" s="372"/>
      <c r="P80" s="222"/>
      <c r="Q80" s="421"/>
      <c r="R80" s="372"/>
      <c r="S80" s="222"/>
      <c r="T80" s="421"/>
      <c r="U80" s="372"/>
    </row>
    <row r="81" spans="1:21" ht="9">
      <c r="A81" s="246"/>
      <c r="B81" s="421"/>
      <c r="C81" s="372"/>
      <c r="D81" s="222"/>
      <c r="E81" s="421"/>
      <c r="F81" s="372"/>
      <c r="G81" s="222"/>
      <c r="H81" s="421"/>
      <c r="I81" s="372"/>
      <c r="J81" s="222"/>
      <c r="K81" s="421"/>
      <c r="L81" s="372"/>
      <c r="M81" s="222"/>
      <c r="N81" s="421"/>
      <c r="O81" s="372"/>
      <c r="P81" s="222"/>
      <c r="Q81" s="421"/>
      <c r="R81" s="372"/>
      <c r="S81" s="222"/>
      <c r="T81" s="421"/>
      <c r="U81" s="372"/>
    </row>
    <row r="82" spans="1:21" ht="9">
      <c r="A82" s="246"/>
      <c r="B82" s="421"/>
      <c r="C82" s="372"/>
      <c r="D82" s="222"/>
      <c r="E82" s="421"/>
      <c r="F82" s="372"/>
      <c r="G82" s="222"/>
      <c r="H82" s="421"/>
      <c r="I82" s="372"/>
      <c r="J82" s="222"/>
      <c r="K82" s="421"/>
      <c r="L82" s="372"/>
      <c r="M82" s="222"/>
      <c r="N82" s="421"/>
      <c r="O82" s="372"/>
      <c r="P82" s="222"/>
      <c r="Q82" s="421"/>
      <c r="R82" s="372"/>
      <c r="S82" s="222"/>
      <c r="T82" s="421"/>
      <c r="U82" s="372"/>
    </row>
    <row r="83" spans="1:21" ht="9">
      <c r="A83" s="246"/>
      <c r="B83" s="421"/>
      <c r="C83" s="372"/>
      <c r="D83" s="222"/>
      <c r="E83" s="421"/>
      <c r="F83" s="372"/>
      <c r="G83" s="222"/>
      <c r="H83" s="421"/>
      <c r="I83" s="372"/>
      <c r="J83" s="222"/>
      <c r="K83" s="421"/>
      <c r="L83" s="372"/>
      <c r="M83" s="222"/>
      <c r="N83" s="421"/>
      <c r="O83" s="372"/>
      <c r="P83" s="222"/>
      <c r="Q83" s="421"/>
      <c r="R83" s="372"/>
      <c r="S83" s="222"/>
      <c r="T83" s="421"/>
      <c r="U83" s="372"/>
    </row>
    <row r="84" spans="1:21" ht="9">
      <c r="A84" s="246"/>
      <c r="B84" s="421"/>
      <c r="C84" s="372"/>
      <c r="D84" s="222"/>
      <c r="E84" s="421"/>
      <c r="F84" s="372"/>
      <c r="G84" s="222"/>
      <c r="H84" s="421"/>
      <c r="I84" s="372"/>
      <c r="J84" s="222"/>
      <c r="K84" s="421"/>
      <c r="L84" s="372"/>
      <c r="M84" s="222"/>
      <c r="N84" s="421"/>
      <c r="O84" s="372"/>
      <c r="P84" s="222"/>
      <c r="Q84" s="421"/>
      <c r="R84" s="372"/>
      <c r="S84" s="222"/>
      <c r="T84" s="421"/>
      <c r="U84" s="372"/>
    </row>
    <row r="85" spans="1:21" ht="9">
      <c r="A85" s="246"/>
      <c r="B85" s="421"/>
      <c r="C85" s="372"/>
      <c r="D85" s="222"/>
      <c r="E85" s="421"/>
      <c r="F85" s="372"/>
      <c r="G85" s="222"/>
      <c r="H85" s="421"/>
      <c r="I85" s="372"/>
      <c r="J85" s="222"/>
      <c r="K85" s="421"/>
      <c r="L85" s="372"/>
      <c r="M85" s="222"/>
      <c r="N85" s="421"/>
      <c r="O85" s="372"/>
      <c r="P85" s="222"/>
      <c r="Q85" s="421"/>
      <c r="R85" s="372"/>
      <c r="S85" s="222"/>
      <c r="T85" s="421"/>
      <c r="U85" s="372"/>
    </row>
    <row r="86" spans="1:21" ht="9">
      <c r="A86" s="246"/>
      <c r="B86" s="421"/>
      <c r="C86" s="372"/>
      <c r="D86" s="222"/>
      <c r="E86" s="421"/>
      <c r="F86" s="372"/>
      <c r="G86" s="222"/>
      <c r="H86" s="421"/>
      <c r="I86" s="372"/>
      <c r="J86" s="222"/>
      <c r="K86" s="421"/>
      <c r="L86" s="372"/>
      <c r="M86" s="222"/>
      <c r="N86" s="421"/>
      <c r="O86" s="372"/>
      <c r="P86" s="222"/>
      <c r="Q86" s="421"/>
      <c r="R86" s="372"/>
      <c r="S86" s="222"/>
      <c r="T86" s="421"/>
      <c r="U86" s="372"/>
    </row>
    <row r="87" spans="1:21" ht="9">
      <c r="A87" s="246"/>
      <c r="B87" s="421"/>
      <c r="C87" s="372"/>
      <c r="D87" s="222"/>
      <c r="E87" s="421"/>
      <c r="F87" s="372"/>
      <c r="G87" s="222"/>
      <c r="H87" s="421"/>
      <c r="I87" s="372"/>
      <c r="J87" s="222"/>
      <c r="K87" s="421"/>
      <c r="L87" s="372"/>
      <c r="M87" s="222"/>
      <c r="N87" s="421"/>
      <c r="O87" s="372"/>
      <c r="P87" s="222"/>
      <c r="Q87" s="421"/>
      <c r="R87" s="372"/>
      <c r="S87" s="222"/>
      <c r="T87" s="421"/>
      <c r="U87" s="372"/>
    </row>
    <row r="88" spans="1:21" ht="9">
      <c r="A88" s="246"/>
      <c r="B88" s="421"/>
      <c r="C88" s="372"/>
      <c r="D88" s="222"/>
      <c r="E88" s="421"/>
      <c r="F88" s="372"/>
      <c r="G88" s="222"/>
      <c r="H88" s="421"/>
      <c r="I88" s="372"/>
      <c r="J88" s="222"/>
      <c r="K88" s="421"/>
      <c r="L88" s="372"/>
      <c r="M88" s="222"/>
      <c r="N88" s="421"/>
      <c r="O88" s="372"/>
      <c r="P88" s="222"/>
      <c r="Q88" s="421"/>
      <c r="R88" s="372"/>
      <c r="S88" s="222"/>
      <c r="T88" s="421"/>
      <c r="U88" s="372"/>
    </row>
    <row r="89" spans="1:21" ht="9">
      <c r="A89" s="246"/>
      <c r="B89" s="421"/>
      <c r="C89" s="372"/>
      <c r="D89" s="222"/>
      <c r="E89" s="421"/>
      <c r="F89" s="372"/>
      <c r="G89" s="222"/>
      <c r="H89" s="421"/>
      <c r="I89" s="372"/>
      <c r="J89" s="222"/>
      <c r="K89" s="421"/>
      <c r="L89" s="372"/>
      <c r="M89" s="222"/>
      <c r="N89" s="421"/>
      <c r="O89" s="372"/>
      <c r="P89" s="222"/>
      <c r="Q89" s="421"/>
      <c r="R89" s="372"/>
      <c r="S89" s="222"/>
      <c r="T89" s="421"/>
      <c r="U89" s="372"/>
    </row>
    <row r="90" spans="1:21" ht="9">
      <c r="A90" s="246"/>
      <c r="B90" s="421"/>
      <c r="C90" s="372"/>
      <c r="D90" s="222"/>
      <c r="E90" s="421"/>
      <c r="F90" s="372"/>
      <c r="G90" s="222"/>
      <c r="H90" s="421"/>
      <c r="I90" s="372"/>
      <c r="J90" s="222"/>
      <c r="K90" s="421"/>
      <c r="L90" s="372"/>
      <c r="M90" s="222"/>
      <c r="N90" s="421"/>
      <c r="O90" s="372"/>
      <c r="P90" s="222"/>
      <c r="Q90" s="421"/>
      <c r="R90" s="372"/>
      <c r="S90" s="222"/>
      <c r="T90" s="421"/>
      <c r="U90" s="372"/>
    </row>
    <row r="91" spans="1:21" ht="9">
      <c r="A91" s="246"/>
      <c r="B91" s="421"/>
      <c r="C91" s="372"/>
      <c r="D91" s="222"/>
      <c r="E91" s="421"/>
      <c r="F91" s="372"/>
      <c r="G91" s="222"/>
      <c r="H91" s="421"/>
      <c r="I91" s="372"/>
      <c r="J91" s="222"/>
      <c r="K91" s="421"/>
      <c r="L91" s="372"/>
      <c r="M91" s="222"/>
      <c r="N91" s="421"/>
      <c r="O91" s="372"/>
      <c r="P91" s="222"/>
      <c r="Q91" s="421"/>
      <c r="R91" s="372"/>
      <c r="S91" s="222"/>
      <c r="T91" s="421"/>
      <c r="U91" s="372"/>
    </row>
    <row r="92" spans="1:21" ht="9">
      <c r="A92" s="246"/>
      <c r="B92" s="421"/>
      <c r="C92" s="372"/>
      <c r="D92" s="222"/>
      <c r="E92" s="421"/>
      <c r="F92" s="372"/>
      <c r="G92" s="222"/>
      <c r="H92" s="421"/>
      <c r="I92" s="372"/>
      <c r="J92" s="222"/>
      <c r="K92" s="421"/>
      <c r="L92" s="372"/>
      <c r="M92" s="222"/>
      <c r="N92" s="421"/>
      <c r="O92" s="372"/>
      <c r="P92" s="222"/>
      <c r="Q92" s="421"/>
      <c r="R92" s="372"/>
      <c r="S92" s="222"/>
      <c r="T92" s="421"/>
      <c r="U92" s="372"/>
    </row>
    <row r="93" spans="1:21" ht="9">
      <c r="A93" s="246"/>
      <c r="B93" s="421"/>
      <c r="C93" s="372"/>
      <c r="D93" s="222"/>
      <c r="E93" s="421"/>
      <c r="F93" s="372"/>
      <c r="G93" s="222"/>
      <c r="H93" s="421"/>
      <c r="I93" s="372"/>
      <c r="J93" s="222"/>
      <c r="K93" s="421"/>
      <c r="L93" s="372"/>
      <c r="M93" s="222"/>
      <c r="N93" s="421"/>
      <c r="O93" s="372"/>
      <c r="P93" s="222"/>
      <c r="Q93" s="421"/>
      <c r="R93" s="372"/>
      <c r="S93" s="222"/>
      <c r="T93" s="421"/>
      <c r="U93" s="372"/>
    </row>
    <row r="94" spans="1:21" ht="9">
      <c r="A94" s="246"/>
      <c r="B94" s="421"/>
      <c r="C94" s="372"/>
      <c r="D94" s="222"/>
      <c r="E94" s="421"/>
      <c r="F94" s="372"/>
      <c r="G94" s="222"/>
      <c r="H94" s="421"/>
      <c r="I94" s="372"/>
      <c r="J94" s="222"/>
      <c r="K94" s="421"/>
      <c r="L94" s="372"/>
      <c r="M94" s="222"/>
      <c r="N94" s="421"/>
      <c r="O94" s="372"/>
      <c r="P94" s="222"/>
      <c r="Q94" s="421"/>
      <c r="R94" s="372"/>
      <c r="S94" s="222"/>
      <c r="T94" s="421"/>
      <c r="U94" s="372"/>
    </row>
    <row r="95" spans="1:21" ht="9">
      <c r="A95" s="246"/>
      <c r="B95" s="421"/>
      <c r="C95" s="372"/>
      <c r="D95" s="222"/>
      <c r="E95" s="421"/>
      <c r="F95" s="372"/>
      <c r="G95" s="222"/>
      <c r="H95" s="421"/>
      <c r="I95" s="372"/>
      <c r="J95" s="222"/>
      <c r="K95" s="421"/>
      <c r="L95" s="372"/>
      <c r="M95" s="222"/>
      <c r="N95" s="421"/>
      <c r="O95" s="372"/>
      <c r="P95" s="222"/>
      <c r="Q95" s="421"/>
      <c r="R95" s="372"/>
      <c r="S95" s="222"/>
      <c r="T95" s="421"/>
      <c r="U95" s="372"/>
    </row>
    <row r="96" spans="1:21" ht="9">
      <c r="A96" s="246"/>
      <c r="B96" s="421"/>
      <c r="C96" s="372"/>
      <c r="D96" s="222"/>
      <c r="E96" s="421"/>
      <c r="F96" s="372"/>
      <c r="G96" s="222"/>
      <c r="H96" s="421"/>
      <c r="I96" s="372"/>
      <c r="J96" s="222"/>
      <c r="K96" s="421"/>
      <c r="L96" s="372"/>
      <c r="M96" s="222"/>
      <c r="N96" s="421"/>
      <c r="O96" s="372"/>
      <c r="P96" s="222"/>
      <c r="Q96" s="421"/>
      <c r="R96" s="372"/>
      <c r="S96" s="222"/>
      <c r="T96" s="421"/>
      <c r="U96" s="372"/>
    </row>
    <row r="97" spans="1:21" ht="9">
      <c r="A97" s="246"/>
      <c r="B97" s="421"/>
      <c r="C97" s="372"/>
      <c r="D97" s="222"/>
      <c r="E97" s="421"/>
      <c r="F97" s="372"/>
      <c r="G97" s="222"/>
      <c r="H97" s="421"/>
      <c r="I97" s="372"/>
      <c r="J97" s="222"/>
      <c r="K97" s="421"/>
      <c r="L97" s="372"/>
      <c r="M97" s="222"/>
      <c r="N97" s="421"/>
      <c r="O97" s="372"/>
      <c r="P97" s="222"/>
      <c r="Q97" s="421"/>
      <c r="R97" s="372"/>
      <c r="S97" s="222"/>
      <c r="T97" s="421"/>
      <c r="U97" s="372"/>
    </row>
    <row r="98" spans="1:21" ht="9">
      <c r="A98" s="246"/>
      <c r="B98" s="421"/>
      <c r="C98" s="372"/>
      <c r="D98" s="222"/>
      <c r="E98" s="421"/>
      <c r="F98" s="372"/>
      <c r="G98" s="222"/>
      <c r="H98" s="421"/>
      <c r="I98" s="372"/>
      <c r="J98" s="222"/>
      <c r="K98" s="421"/>
      <c r="L98" s="372"/>
      <c r="M98" s="222"/>
      <c r="N98" s="421"/>
      <c r="O98" s="372"/>
      <c r="P98" s="222"/>
      <c r="Q98" s="421"/>
      <c r="R98" s="372"/>
      <c r="S98" s="222"/>
      <c r="T98" s="421"/>
      <c r="U98" s="372"/>
    </row>
    <row r="99" spans="1:21" ht="9">
      <c r="A99" s="246"/>
      <c r="B99" s="421"/>
      <c r="C99" s="372"/>
      <c r="D99" s="222"/>
      <c r="E99" s="421"/>
      <c r="F99" s="372"/>
      <c r="G99" s="222"/>
      <c r="H99" s="421"/>
      <c r="I99" s="372"/>
      <c r="J99" s="222"/>
      <c r="K99" s="421"/>
      <c r="L99" s="372"/>
      <c r="M99" s="222"/>
      <c r="N99" s="421"/>
      <c r="O99" s="372"/>
      <c r="P99" s="222"/>
      <c r="Q99" s="421"/>
      <c r="R99" s="372"/>
      <c r="S99" s="222"/>
      <c r="T99" s="421"/>
      <c r="U99" s="372"/>
    </row>
    <row r="100" spans="1:21" ht="9">
      <c r="A100" s="246"/>
      <c r="B100" s="421"/>
      <c r="C100" s="372"/>
      <c r="D100" s="222"/>
      <c r="E100" s="421"/>
      <c r="F100" s="372"/>
      <c r="G100" s="222"/>
      <c r="H100" s="421"/>
      <c r="I100" s="372"/>
      <c r="J100" s="222"/>
      <c r="K100" s="421"/>
      <c r="L100" s="372"/>
      <c r="M100" s="222"/>
      <c r="N100" s="421"/>
      <c r="O100" s="372"/>
      <c r="P100" s="222"/>
      <c r="Q100" s="421"/>
      <c r="R100" s="372"/>
      <c r="S100" s="222"/>
      <c r="T100" s="421"/>
      <c r="U100" s="372"/>
    </row>
    <row r="101" spans="1:21" ht="9">
      <c r="A101" s="246"/>
      <c r="B101" s="421"/>
      <c r="C101" s="372"/>
      <c r="D101" s="222"/>
      <c r="E101" s="421"/>
      <c r="F101" s="372"/>
      <c r="G101" s="222"/>
      <c r="H101" s="421"/>
      <c r="I101" s="372"/>
      <c r="J101" s="222"/>
      <c r="K101" s="421"/>
      <c r="L101" s="372"/>
      <c r="M101" s="222"/>
      <c r="N101" s="421"/>
      <c r="O101" s="372"/>
      <c r="P101" s="222"/>
      <c r="Q101" s="421"/>
      <c r="R101" s="372"/>
      <c r="S101" s="222"/>
      <c r="T101" s="421"/>
      <c r="U101" s="372"/>
    </row>
    <row r="102" spans="1:21" ht="9">
      <c r="A102" s="246"/>
      <c r="B102" s="421"/>
      <c r="C102" s="372"/>
      <c r="D102" s="222"/>
      <c r="E102" s="421"/>
      <c r="F102" s="372"/>
      <c r="G102" s="222"/>
      <c r="H102" s="421"/>
      <c r="I102" s="372"/>
      <c r="J102" s="222"/>
      <c r="K102" s="421"/>
      <c r="L102" s="372"/>
      <c r="M102" s="222"/>
      <c r="N102" s="421"/>
      <c r="O102" s="372"/>
      <c r="P102" s="222"/>
      <c r="Q102" s="421"/>
      <c r="R102" s="372"/>
      <c r="S102" s="222"/>
      <c r="T102" s="421"/>
      <c r="U102" s="372"/>
    </row>
    <row r="103" spans="1:21" ht="9">
      <c r="A103" s="246"/>
      <c r="B103" s="421"/>
      <c r="C103" s="372"/>
      <c r="D103" s="222"/>
      <c r="E103" s="421"/>
      <c r="F103" s="372"/>
      <c r="G103" s="222"/>
      <c r="H103" s="421"/>
      <c r="I103" s="372"/>
      <c r="J103" s="222"/>
      <c r="K103" s="421"/>
      <c r="L103" s="372"/>
      <c r="M103" s="222"/>
      <c r="N103" s="421"/>
      <c r="O103" s="372"/>
      <c r="P103" s="222"/>
      <c r="Q103" s="421"/>
      <c r="R103" s="372"/>
      <c r="S103" s="222"/>
      <c r="T103" s="421"/>
      <c r="U103" s="372"/>
    </row>
    <row r="104" spans="1:21" ht="9">
      <c r="A104" s="246"/>
      <c r="B104" s="421"/>
      <c r="C104" s="372"/>
      <c r="D104" s="222"/>
      <c r="E104" s="421"/>
      <c r="F104" s="372"/>
      <c r="G104" s="222"/>
      <c r="H104" s="421"/>
      <c r="I104" s="372"/>
      <c r="J104" s="222"/>
      <c r="K104" s="421"/>
      <c r="L104" s="372"/>
      <c r="M104" s="222"/>
      <c r="N104" s="421"/>
      <c r="O104" s="372"/>
      <c r="P104" s="222"/>
      <c r="Q104" s="421"/>
      <c r="R104" s="372"/>
      <c r="S104" s="222"/>
      <c r="T104" s="421"/>
      <c r="U104" s="372"/>
    </row>
    <row r="105" spans="1:21" ht="9">
      <c r="A105" s="246"/>
      <c r="B105" s="421"/>
      <c r="C105" s="372"/>
      <c r="D105" s="222"/>
      <c r="E105" s="421"/>
      <c r="F105" s="372"/>
      <c r="G105" s="222"/>
      <c r="H105" s="421"/>
      <c r="I105" s="372"/>
      <c r="J105" s="222"/>
      <c r="K105" s="421"/>
      <c r="L105" s="372"/>
      <c r="M105" s="222"/>
      <c r="N105" s="421"/>
      <c r="O105" s="372"/>
      <c r="P105" s="222"/>
      <c r="Q105" s="421"/>
      <c r="R105" s="372"/>
      <c r="S105" s="222"/>
      <c r="T105" s="421"/>
      <c r="U105" s="372"/>
    </row>
    <row r="106" spans="1:21" ht="9">
      <c r="A106" s="246"/>
      <c r="B106" s="421"/>
      <c r="C106" s="372"/>
      <c r="D106" s="222"/>
      <c r="E106" s="421"/>
      <c r="F106" s="372"/>
      <c r="G106" s="222"/>
      <c r="H106" s="421"/>
      <c r="I106" s="372"/>
      <c r="J106" s="222"/>
      <c r="K106" s="421"/>
      <c r="L106" s="372"/>
      <c r="M106" s="222"/>
      <c r="N106" s="421"/>
      <c r="O106" s="372"/>
      <c r="P106" s="222"/>
      <c r="Q106" s="421"/>
      <c r="R106" s="372"/>
      <c r="S106" s="222"/>
      <c r="T106" s="421"/>
      <c r="U106" s="372"/>
    </row>
    <row r="107" spans="1:21" ht="9">
      <c r="A107" s="246"/>
      <c r="B107" s="421"/>
      <c r="C107" s="372"/>
      <c r="D107" s="222"/>
      <c r="E107" s="421"/>
      <c r="F107" s="372"/>
      <c r="G107" s="222"/>
      <c r="H107" s="421"/>
      <c r="I107" s="372"/>
      <c r="J107" s="222"/>
      <c r="K107" s="421"/>
      <c r="L107" s="372"/>
      <c r="M107" s="222"/>
      <c r="N107" s="421"/>
      <c r="O107" s="372"/>
      <c r="P107" s="222"/>
      <c r="Q107" s="421"/>
      <c r="R107" s="372"/>
      <c r="S107" s="222"/>
      <c r="T107" s="421"/>
      <c r="U107" s="372"/>
    </row>
    <row r="108" spans="1:21" ht="9">
      <c r="A108" s="246"/>
      <c r="B108" s="421"/>
      <c r="C108" s="372"/>
      <c r="D108" s="222"/>
      <c r="E108" s="421"/>
      <c r="F108" s="372"/>
      <c r="G108" s="222"/>
      <c r="H108" s="421"/>
      <c r="I108" s="372"/>
      <c r="J108" s="222"/>
      <c r="K108" s="421"/>
      <c r="L108" s="372"/>
      <c r="M108" s="222"/>
      <c r="N108" s="421"/>
      <c r="O108" s="372"/>
      <c r="P108" s="222"/>
      <c r="Q108" s="421"/>
      <c r="R108" s="372"/>
      <c r="S108" s="222"/>
      <c r="T108" s="421"/>
      <c r="U108" s="372"/>
    </row>
    <row r="109" spans="1:21" ht="9">
      <c r="A109" s="246"/>
      <c r="B109" s="421"/>
      <c r="C109" s="372"/>
      <c r="D109" s="222"/>
      <c r="E109" s="421"/>
      <c r="F109" s="372"/>
      <c r="G109" s="222"/>
      <c r="H109" s="421"/>
      <c r="I109" s="372"/>
      <c r="J109" s="222"/>
      <c r="K109" s="421"/>
      <c r="L109" s="372"/>
      <c r="M109" s="222"/>
      <c r="N109" s="421"/>
      <c r="O109" s="372"/>
      <c r="P109" s="222"/>
      <c r="Q109" s="421"/>
      <c r="R109" s="372"/>
      <c r="S109" s="222"/>
      <c r="T109" s="421"/>
      <c r="U109" s="372"/>
    </row>
    <row r="110" spans="1:21" ht="9">
      <c r="A110" s="246"/>
      <c r="B110" s="421"/>
      <c r="C110" s="372"/>
      <c r="D110" s="222"/>
      <c r="E110" s="421"/>
      <c r="F110" s="372"/>
      <c r="G110" s="222"/>
      <c r="H110" s="421"/>
      <c r="I110" s="372"/>
      <c r="J110" s="222"/>
      <c r="K110" s="421"/>
      <c r="L110" s="372"/>
      <c r="M110" s="222"/>
      <c r="N110" s="421"/>
      <c r="O110" s="372"/>
      <c r="P110" s="222"/>
      <c r="Q110" s="421"/>
      <c r="R110" s="372"/>
      <c r="S110" s="222"/>
      <c r="T110" s="421"/>
      <c r="U110" s="372"/>
    </row>
    <row r="111" spans="1:21" ht="9">
      <c r="A111" s="246"/>
      <c r="B111" s="421"/>
      <c r="C111" s="372"/>
      <c r="D111" s="222"/>
      <c r="E111" s="421"/>
      <c r="F111" s="372"/>
      <c r="G111" s="222"/>
      <c r="H111" s="421"/>
      <c r="I111" s="372"/>
      <c r="J111" s="222"/>
      <c r="K111" s="421"/>
      <c r="L111" s="372"/>
      <c r="M111" s="222"/>
      <c r="N111" s="421"/>
      <c r="O111" s="372"/>
      <c r="P111" s="222"/>
      <c r="Q111" s="421"/>
      <c r="R111" s="372"/>
      <c r="S111" s="222"/>
      <c r="T111" s="421"/>
      <c r="U111" s="372"/>
    </row>
    <row r="112" spans="1:21" ht="9">
      <c r="A112" s="246"/>
      <c r="B112" s="421"/>
      <c r="C112" s="372"/>
      <c r="D112" s="222"/>
      <c r="E112" s="421"/>
      <c r="F112" s="372"/>
      <c r="G112" s="222"/>
      <c r="H112" s="421"/>
      <c r="I112" s="372"/>
      <c r="J112" s="222"/>
      <c r="K112" s="421"/>
      <c r="L112" s="372"/>
      <c r="M112" s="222"/>
      <c r="N112" s="421"/>
      <c r="O112" s="372"/>
      <c r="P112" s="222"/>
      <c r="Q112" s="421"/>
      <c r="R112" s="372"/>
      <c r="S112" s="222"/>
      <c r="T112" s="421"/>
      <c r="U112" s="372"/>
    </row>
    <row r="113" spans="1:21" ht="9">
      <c r="A113" s="246"/>
      <c r="B113" s="421"/>
      <c r="C113" s="372"/>
      <c r="D113" s="222"/>
      <c r="E113" s="421"/>
      <c r="F113" s="372"/>
      <c r="G113" s="222"/>
      <c r="H113" s="421"/>
      <c r="I113" s="372"/>
      <c r="J113" s="222"/>
      <c r="K113" s="421"/>
      <c r="L113" s="372"/>
      <c r="M113" s="222"/>
      <c r="N113" s="421"/>
      <c r="O113" s="372"/>
      <c r="P113" s="222"/>
      <c r="Q113" s="421"/>
      <c r="R113" s="372"/>
      <c r="S113" s="222"/>
      <c r="T113" s="421"/>
      <c r="U113" s="372"/>
    </row>
    <row r="114" spans="1:21" ht="9">
      <c r="A114" s="246"/>
      <c r="B114" s="421"/>
      <c r="C114" s="372"/>
      <c r="D114" s="222"/>
      <c r="E114" s="421"/>
      <c r="F114" s="372"/>
      <c r="G114" s="222"/>
      <c r="H114" s="421"/>
      <c r="I114" s="372"/>
      <c r="J114" s="222"/>
      <c r="K114" s="421"/>
      <c r="L114" s="372"/>
      <c r="M114" s="222"/>
      <c r="N114" s="421"/>
      <c r="O114" s="372"/>
      <c r="P114" s="222"/>
      <c r="Q114" s="421"/>
      <c r="R114" s="372"/>
      <c r="S114" s="222"/>
      <c r="T114" s="421"/>
      <c r="U114" s="372"/>
    </row>
    <row r="115" spans="1:21" ht="9">
      <c r="A115" s="246"/>
      <c r="B115" s="421"/>
      <c r="C115" s="372"/>
      <c r="D115" s="222"/>
      <c r="E115" s="421"/>
      <c r="F115" s="372"/>
      <c r="G115" s="222"/>
      <c r="H115" s="421"/>
      <c r="I115" s="372"/>
      <c r="J115" s="222"/>
      <c r="K115" s="421"/>
      <c r="L115" s="372"/>
      <c r="M115" s="222"/>
      <c r="N115" s="421"/>
      <c r="O115" s="372"/>
      <c r="P115" s="222"/>
      <c r="Q115" s="421"/>
      <c r="R115" s="372"/>
      <c r="S115" s="222"/>
      <c r="T115" s="421"/>
      <c r="U115" s="372"/>
    </row>
    <row r="116" spans="1:21" ht="9">
      <c r="A116" s="246"/>
      <c r="B116" s="421"/>
      <c r="C116" s="372"/>
      <c r="D116" s="222"/>
      <c r="E116" s="421"/>
      <c r="F116" s="372"/>
      <c r="G116" s="222"/>
      <c r="H116" s="421"/>
      <c r="I116" s="372"/>
      <c r="J116" s="222"/>
      <c r="K116" s="421"/>
      <c r="L116" s="372"/>
      <c r="M116" s="222"/>
      <c r="N116" s="421"/>
      <c r="O116" s="372"/>
      <c r="P116" s="222"/>
      <c r="Q116" s="421"/>
      <c r="R116" s="372"/>
      <c r="S116" s="222"/>
      <c r="T116" s="421"/>
      <c r="U116" s="372"/>
    </row>
    <row r="117" spans="1:21" ht="9">
      <c r="A117" s="246"/>
      <c r="B117" s="421"/>
      <c r="C117" s="372"/>
      <c r="D117" s="222"/>
      <c r="E117" s="421"/>
      <c r="F117" s="372"/>
      <c r="G117" s="222"/>
      <c r="H117" s="421"/>
      <c r="I117" s="372"/>
      <c r="J117" s="222"/>
      <c r="K117" s="421"/>
      <c r="L117" s="372"/>
      <c r="M117" s="222"/>
      <c r="N117" s="421"/>
      <c r="O117" s="372"/>
      <c r="P117" s="222"/>
      <c r="Q117" s="421"/>
      <c r="R117" s="372"/>
      <c r="S117" s="222"/>
      <c r="T117" s="421"/>
      <c r="U117" s="372"/>
    </row>
    <row r="118" spans="1:21" ht="9">
      <c r="A118" s="246"/>
      <c r="B118" s="421"/>
      <c r="C118" s="372"/>
      <c r="D118" s="222"/>
      <c r="E118" s="421"/>
      <c r="F118" s="372"/>
      <c r="G118" s="222"/>
      <c r="H118" s="421"/>
      <c r="I118" s="372"/>
      <c r="J118" s="222"/>
      <c r="K118" s="421"/>
      <c r="L118" s="372"/>
      <c r="M118" s="222"/>
      <c r="N118" s="421"/>
      <c r="O118" s="372"/>
      <c r="P118" s="222"/>
      <c r="Q118" s="421"/>
      <c r="R118" s="372"/>
      <c r="S118" s="222"/>
      <c r="T118" s="421"/>
      <c r="U118" s="372"/>
    </row>
    <row r="119" spans="1:21" ht="9">
      <c r="A119" s="246"/>
      <c r="B119" s="421"/>
      <c r="C119" s="372"/>
      <c r="D119" s="222"/>
      <c r="E119" s="421"/>
      <c r="F119" s="372"/>
      <c r="G119" s="222"/>
      <c r="H119" s="421"/>
      <c r="I119" s="372"/>
      <c r="J119" s="222"/>
      <c r="K119" s="421"/>
      <c r="L119" s="372"/>
      <c r="M119" s="222"/>
      <c r="N119" s="421"/>
      <c r="O119" s="372"/>
      <c r="P119" s="222"/>
      <c r="Q119" s="421"/>
      <c r="R119" s="372"/>
      <c r="S119" s="222"/>
      <c r="T119" s="421"/>
      <c r="U119" s="372"/>
    </row>
    <row r="120" spans="1:21" ht="9">
      <c r="A120" s="246"/>
      <c r="B120" s="421"/>
      <c r="C120" s="372"/>
      <c r="D120" s="222"/>
      <c r="E120" s="421"/>
      <c r="F120" s="372"/>
      <c r="G120" s="222"/>
      <c r="H120" s="421"/>
      <c r="I120" s="372"/>
      <c r="J120" s="222"/>
      <c r="K120" s="421"/>
      <c r="L120" s="372"/>
      <c r="M120" s="222"/>
      <c r="N120" s="421"/>
      <c r="O120" s="372"/>
      <c r="P120" s="222"/>
      <c r="Q120" s="421"/>
      <c r="R120" s="372"/>
      <c r="S120" s="222"/>
      <c r="T120" s="421"/>
      <c r="U120" s="372"/>
    </row>
    <row r="121" spans="1:21" ht="9">
      <c r="A121" s="246"/>
      <c r="B121" s="421"/>
      <c r="C121" s="372"/>
      <c r="D121" s="222"/>
      <c r="E121" s="421"/>
      <c r="F121" s="372"/>
      <c r="G121" s="222"/>
      <c r="H121" s="421"/>
      <c r="I121" s="372"/>
      <c r="J121" s="222"/>
      <c r="K121" s="421"/>
      <c r="L121" s="372"/>
      <c r="M121" s="222"/>
      <c r="N121" s="421"/>
      <c r="O121" s="372"/>
      <c r="P121" s="222"/>
      <c r="Q121" s="421"/>
      <c r="R121" s="372"/>
      <c r="S121" s="222"/>
      <c r="T121" s="421"/>
      <c r="U121" s="372"/>
    </row>
    <row r="122" spans="1:21" ht="9">
      <c r="A122" s="246"/>
      <c r="B122" s="421"/>
      <c r="C122" s="372"/>
      <c r="D122" s="222"/>
      <c r="E122" s="421"/>
      <c r="F122" s="372"/>
      <c r="G122" s="222"/>
      <c r="H122" s="421"/>
      <c r="I122" s="372"/>
      <c r="J122" s="222"/>
      <c r="K122" s="421"/>
      <c r="L122" s="372"/>
      <c r="M122" s="222"/>
      <c r="N122" s="421"/>
      <c r="O122" s="372"/>
      <c r="P122" s="222"/>
      <c r="Q122" s="421"/>
      <c r="R122" s="372"/>
      <c r="S122" s="222"/>
      <c r="T122" s="421"/>
      <c r="U122" s="372"/>
    </row>
    <row r="123" spans="1:21" ht="9">
      <c r="A123" s="246"/>
      <c r="B123" s="421"/>
      <c r="C123" s="372"/>
      <c r="D123" s="222"/>
      <c r="E123" s="421"/>
      <c r="F123" s="372"/>
      <c r="G123" s="222"/>
      <c r="H123" s="421"/>
      <c r="I123" s="372"/>
      <c r="J123" s="222"/>
      <c r="K123" s="421"/>
      <c r="L123" s="372"/>
      <c r="M123" s="222"/>
      <c r="N123" s="421"/>
      <c r="O123" s="372"/>
      <c r="P123" s="222"/>
      <c r="Q123" s="421"/>
      <c r="R123" s="372"/>
      <c r="S123" s="222"/>
      <c r="T123" s="421"/>
      <c r="U123" s="372"/>
    </row>
    <row r="124" spans="1:21" ht="9">
      <c r="A124" s="246"/>
      <c r="B124" s="421"/>
      <c r="C124" s="372"/>
      <c r="D124" s="222"/>
      <c r="E124" s="421"/>
      <c r="F124" s="372"/>
      <c r="G124" s="222"/>
      <c r="H124" s="421"/>
      <c r="I124" s="372"/>
      <c r="J124" s="222"/>
      <c r="K124" s="421"/>
      <c r="L124" s="372"/>
      <c r="M124" s="222"/>
      <c r="N124" s="421"/>
      <c r="O124" s="372"/>
      <c r="P124" s="222"/>
      <c r="Q124" s="421"/>
      <c r="R124" s="372"/>
      <c r="S124" s="222"/>
      <c r="T124" s="421"/>
      <c r="U124" s="372"/>
    </row>
    <row r="125" spans="1:21" ht="9">
      <c r="A125" s="246"/>
      <c r="B125" s="421"/>
      <c r="C125" s="372"/>
      <c r="D125" s="222"/>
      <c r="E125" s="421"/>
      <c r="F125" s="372"/>
      <c r="G125" s="222"/>
      <c r="H125" s="421"/>
      <c r="I125" s="372"/>
      <c r="J125" s="222"/>
      <c r="K125" s="421"/>
      <c r="L125" s="372"/>
      <c r="M125" s="222"/>
      <c r="N125" s="421"/>
      <c r="O125" s="372"/>
      <c r="P125" s="222"/>
      <c r="Q125" s="421"/>
      <c r="R125" s="372"/>
      <c r="S125" s="222"/>
      <c r="T125" s="421"/>
      <c r="U125" s="372"/>
    </row>
    <row r="126" spans="1:21" ht="9">
      <c r="A126" s="246"/>
      <c r="B126" s="421"/>
      <c r="C126" s="372"/>
      <c r="D126" s="222"/>
      <c r="E126" s="421"/>
      <c r="F126" s="372"/>
      <c r="G126" s="222"/>
      <c r="H126" s="421"/>
      <c r="I126" s="372"/>
      <c r="J126" s="222"/>
      <c r="K126" s="421"/>
      <c r="L126" s="372"/>
      <c r="M126" s="222"/>
      <c r="N126" s="421"/>
      <c r="O126" s="372"/>
      <c r="P126" s="222"/>
      <c r="Q126" s="421"/>
      <c r="R126" s="372"/>
      <c r="S126" s="222"/>
      <c r="T126" s="421"/>
      <c r="U126" s="372"/>
    </row>
  </sheetData>
  <mergeCells count="10">
    <mergeCell ref="A7:U7"/>
    <mergeCell ref="A25:U25"/>
    <mergeCell ref="A4:A5"/>
    <mergeCell ref="B4:C4"/>
    <mergeCell ref="E4:F4"/>
    <mergeCell ref="H4:I4"/>
    <mergeCell ref="T4:U4"/>
    <mergeCell ref="K4:L4"/>
    <mergeCell ref="N4:O4"/>
    <mergeCell ref="Q4:R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&amp;C&amp;"Arial,Normale"&amp;10 131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6"/>
  <dimension ref="A1:I126"/>
  <sheetViews>
    <sheetView showGridLines="0" workbookViewId="0" topLeftCell="A38">
      <selection activeCell="H21" sqref="H21"/>
    </sheetView>
  </sheetViews>
  <sheetFormatPr defaultColWidth="9.59765625" defaultRowHeight="12.75" customHeight="1"/>
  <cols>
    <col min="1" max="1" width="35.3984375" style="192" customWidth="1"/>
    <col min="2" max="2" width="20.796875" style="531" customWidth="1"/>
    <col min="3" max="3" width="20.796875" style="535" customWidth="1"/>
    <col min="4" max="4" width="1.19921875" style="117" customWidth="1"/>
    <col min="5" max="5" width="19" style="533" customWidth="1"/>
    <col min="6" max="6" width="23.796875" style="537" customWidth="1"/>
    <col min="7" max="7" width="25.59765625" style="199" customWidth="1"/>
    <col min="8" max="8" width="15.19921875" style="117" customWidth="1"/>
    <col min="10" max="16384" width="9.59765625" style="117" customWidth="1"/>
  </cols>
  <sheetData>
    <row r="1" spans="1:7" s="133" customFormat="1" ht="12.75" customHeight="1">
      <c r="A1" s="206" t="s">
        <v>407</v>
      </c>
      <c r="B1" s="529"/>
      <c r="C1" s="534"/>
      <c r="D1" s="200"/>
      <c r="E1" s="823"/>
      <c r="F1" s="824"/>
      <c r="G1" s="142"/>
    </row>
    <row r="2" spans="1:6" ht="6" customHeight="1">
      <c r="A2" s="201"/>
      <c r="B2" s="529"/>
      <c r="C2" s="534"/>
      <c r="D2" s="200"/>
      <c r="E2" s="823"/>
      <c r="F2" s="825"/>
    </row>
    <row r="3" spans="1:6" s="186" customFormat="1" ht="12" customHeight="1">
      <c r="A3" s="202" t="s">
        <v>0</v>
      </c>
      <c r="B3" s="1009" t="s">
        <v>130</v>
      </c>
      <c r="C3" s="1009"/>
      <c r="D3" s="185"/>
      <c r="E3" s="1010" t="s">
        <v>247</v>
      </c>
      <c r="F3" s="1010"/>
    </row>
    <row r="4" spans="1:7" s="189" customFormat="1" ht="11.25" customHeight="1">
      <c r="A4" s="203" t="s">
        <v>1</v>
      </c>
      <c r="B4" s="530" t="s">
        <v>181</v>
      </c>
      <c r="C4" s="530" t="s">
        <v>245</v>
      </c>
      <c r="D4" s="204"/>
      <c r="E4" s="559" t="s">
        <v>181</v>
      </c>
      <c r="F4" s="559" t="s">
        <v>246</v>
      </c>
      <c r="G4" s="857"/>
    </row>
    <row r="5" spans="1:5" ht="4.5" customHeight="1">
      <c r="A5" s="205"/>
      <c r="B5" s="531" t="s">
        <v>2</v>
      </c>
      <c r="E5" s="533" t="s">
        <v>2</v>
      </c>
    </row>
    <row r="6" spans="1:8" ht="8.25" customHeight="1">
      <c r="A6" s="192" t="s">
        <v>3</v>
      </c>
      <c r="B6" s="127">
        <v>146692</v>
      </c>
      <c r="C6" s="531">
        <v>340.9752843358987</v>
      </c>
      <c r="E6" s="826">
        <v>145331</v>
      </c>
      <c r="F6" s="827">
        <v>73.65094970708074</v>
      </c>
      <c r="G6" s="501"/>
      <c r="H6" s="469"/>
    </row>
    <row r="7" spans="1:8" ht="8.25" customHeight="1">
      <c r="A7" s="192" t="s">
        <v>4</v>
      </c>
      <c r="B7" s="127">
        <v>66459</v>
      </c>
      <c r="C7" s="531">
        <v>310.8654876115012</v>
      </c>
      <c r="E7" s="493">
        <v>65907</v>
      </c>
      <c r="F7" s="827">
        <v>71.2538920601972</v>
      </c>
      <c r="G7" s="501"/>
      <c r="H7" s="469"/>
    </row>
    <row r="8" spans="1:8" ht="8.25" customHeight="1">
      <c r="A8" s="192" t="s">
        <v>5</v>
      </c>
      <c r="B8" s="127">
        <v>61102</v>
      </c>
      <c r="C8" s="531">
        <v>325.1697639270281</v>
      </c>
      <c r="E8" s="493">
        <v>60607</v>
      </c>
      <c r="F8" s="827">
        <v>72.66677857177113</v>
      </c>
      <c r="G8" s="501"/>
      <c r="H8" s="469"/>
    </row>
    <row r="9" spans="1:8" ht="8.25" customHeight="1">
      <c r="A9" s="192" t="s">
        <v>6</v>
      </c>
      <c r="B9" s="127">
        <v>174987</v>
      </c>
      <c r="C9" s="531">
        <v>306.5070142772816</v>
      </c>
      <c r="E9" s="493">
        <v>173241</v>
      </c>
      <c r="F9" s="827">
        <v>71.87737269887106</v>
      </c>
      <c r="G9" s="501"/>
      <c r="H9" s="469"/>
    </row>
    <row r="10" spans="1:8" ht="8.25" customHeight="1">
      <c r="A10" s="192" t="s">
        <v>7</v>
      </c>
      <c r="B10" s="127">
        <v>115137</v>
      </c>
      <c r="C10" s="531">
        <v>324.7425951597595</v>
      </c>
      <c r="E10" s="493">
        <v>114125</v>
      </c>
      <c r="F10" s="827">
        <v>75.76612581990068</v>
      </c>
      <c r="G10" s="501"/>
      <c r="H10" s="469"/>
    </row>
    <row r="11" spans="1:8" ht="8.25" customHeight="1">
      <c r="A11" s="192" t="s">
        <v>8</v>
      </c>
      <c r="B11" s="127">
        <v>686369</v>
      </c>
      <c r="C11" s="531">
        <v>306.4341578796513</v>
      </c>
      <c r="E11" s="493">
        <v>682017</v>
      </c>
      <c r="F11" s="827">
        <v>68.42675559916566</v>
      </c>
      <c r="G11" s="501"/>
      <c r="H11" s="469"/>
    </row>
    <row r="12" spans="1:8" ht="8.25" customHeight="1">
      <c r="A12" s="192" t="s">
        <v>9</v>
      </c>
      <c r="B12" s="127">
        <v>54429</v>
      </c>
      <c r="C12" s="531">
        <v>336.86002073308475</v>
      </c>
      <c r="E12" s="493">
        <v>53583</v>
      </c>
      <c r="F12" s="827">
        <v>75.38407428249859</v>
      </c>
      <c r="G12" s="501"/>
      <c r="H12" s="469"/>
    </row>
    <row r="13" spans="1:8" ht="8.25" customHeight="1">
      <c r="A13" s="192" t="s">
        <v>10</v>
      </c>
      <c r="B13" s="127">
        <v>60656</v>
      </c>
      <c r="C13" s="531">
        <v>342.3923320735972</v>
      </c>
      <c r="E13" s="493">
        <v>60023</v>
      </c>
      <c r="F13" s="827">
        <v>75.27244453919565</v>
      </c>
      <c r="G13" s="501"/>
      <c r="H13" s="469"/>
    </row>
    <row r="14" spans="1:8" s="118" customFormat="1" ht="8.25" customHeight="1">
      <c r="A14" s="147" t="s">
        <v>11</v>
      </c>
      <c r="B14" s="131">
        <v>1365831</v>
      </c>
      <c r="C14" s="536">
        <v>315.00137513037794</v>
      </c>
      <c r="E14" s="494">
        <v>1354834</v>
      </c>
      <c r="F14" s="828">
        <v>70.84447549317457</v>
      </c>
      <c r="G14" s="502"/>
      <c r="H14" s="469"/>
    </row>
    <row r="15" spans="1:8" s="118" customFormat="1" ht="8.25" customHeight="1">
      <c r="A15" s="147" t="s">
        <v>12</v>
      </c>
      <c r="B15" s="131">
        <v>41621</v>
      </c>
      <c r="C15" s="536">
        <v>337.2223977702697</v>
      </c>
      <c r="E15" s="494">
        <v>40532</v>
      </c>
      <c r="F15" s="828">
        <v>71.81304370936022</v>
      </c>
      <c r="G15" s="502"/>
      <c r="H15" s="469"/>
    </row>
    <row r="16" spans="1:8" ht="8.25" customHeight="1">
      <c r="A16" s="192" t="s">
        <v>13</v>
      </c>
      <c r="B16" s="127">
        <v>298009</v>
      </c>
      <c r="C16" s="531">
        <v>289.8531131034939</v>
      </c>
      <c r="E16" s="493">
        <v>295435</v>
      </c>
      <c r="F16" s="827">
        <v>71.72841604350782</v>
      </c>
      <c r="G16" s="501"/>
      <c r="H16" s="469"/>
    </row>
    <row r="17" spans="1:8" ht="8.25" customHeight="1">
      <c r="A17" s="192" t="s">
        <v>14</v>
      </c>
      <c r="B17" s="127">
        <v>336671</v>
      </c>
      <c r="C17" s="531">
        <v>286.3340471747698</v>
      </c>
      <c r="E17" s="493">
        <v>333195</v>
      </c>
      <c r="F17" s="827">
        <v>68.95948672841104</v>
      </c>
      <c r="G17" s="501"/>
      <c r="H17" s="469"/>
    </row>
    <row r="18" spans="1:8" ht="8.25" customHeight="1">
      <c r="A18" s="192" t="s">
        <v>15</v>
      </c>
      <c r="B18" s="127">
        <v>170872</v>
      </c>
      <c r="C18" s="531">
        <v>303.0198777436305</v>
      </c>
      <c r="E18" s="493">
        <v>169268</v>
      </c>
      <c r="F18" s="827">
        <v>74.40449764172715</v>
      </c>
      <c r="G18" s="501"/>
      <c r="H18" s="469"/>
    </row>
    <row r="19" spans="1:8" ht="8.25" customHeight="1">
      <c r="A19" s="192" t="s">
        <v>16</v>
      </c>
      <c r="B19" s="127">
        <v>113841</v>
      </c>
      <c r="C19" s="531">
        <v>327.8179163703066</v>
      </c>
      <c r="E19" s="493">
        <v>112746</v>
      </c>
      <c r="F19" s="827">
        <v>78.50299401197604</v>
      </c>
      <c r="G19" s="501"/>
      <c r="H19" s="469"/>
    </row>
    <row r="20" spans="1:8" ht="8.25" customHeight="1">
      <c r="A20" s="192" t="s">
        <v>17</v>
      </c>
      <c r="B20" s="127">
        <v>99497</v>
      </c>
      <c r="C20" s="531">
        <v>307.4743235747208</v>
      </c>
      <c r="E20" s="493">
        <v>98583</v>
      </c>
      <c r="F20" s="827">
        <v>76.32980782631587</v>
      </c>
      <c r="G20" s="501"/>
      <c r="H20" s="469"/>
    </row>
    <row r="21" spans="1:8" ht="8.25" customHeight="1">
      <c r="A21" s="192" t="s">
        <v>18</v>
      </c>
      <c r="B21" s="127">
        <v>65520</v>
      </c>
      <c r="C21" s="531">
        <v>311.17390736497157</v>
      </c>
      <c r="E21" s="493">
        <v>64973</v>
      </c>
      <c r="F21" s="827">
        <v>77.00138660093151</v>
      </c>
      <c r="G21" s="501"/>
      <c r="H21" s="469"/>
    </row>
    <row r="22" spans="1:8" ht="8.25" customHeight="1">
      <c r="A22" s="192" t="s">
        <v>19</v>
      </c>
      <c r="B22" s="127">
        <v>122447</v>
      </c>
      <c r="C22" s="531">
        <v>312.0941020543406</v>
      </c>
      <c r="E22" s="493">
        <v>121548</v>
      </c>
      <c r="F22" s="827">
        <v>77.57425679384247</v>
      </c>
      <c r="G22" s="501"/>
      <c r="H22" s="469"/>
    </row>
    <row r="23" spans="1:8" ht="8.25" customHeight="1">
      <c r="A23" s="192" t="s">
        <v>20</v>
      </c>
      <c r="B23" s="127">
        <v>1214568</v>
      </c>
      <c r="C23" s="531">
        <v>315.1344409686605</v>
      </c>
      <c r="E23" s="493">
        <v>1207049</v>
      </c>
      <c r="F23" s="827">
        <v>70.89520504739272</v>
      </c>
      <c r="G23" s="501"/>
      <c r="H23" s="469"/>
    </row>
    <row r="24" spans="1:8" ht="8.25" customHeight="1">
      <c r="A24" s="192" t="s">
        <v>21</v>
      </c>
      <c r="B24" s="127">
        <v>171996</v>
      </c>
      <c r="C24" s="531">
        <v>335.2287843483498</v>
      </c>
      <c r="E24" s="493">
        <v>170611</v>
      </c>
      <c r="F24" s="827">
        <v>74.95957891776946</v>
      </c>
      <c r="G24" s="501"/>
      <c r="H24" s="469"/>
    </row>
    <row r="25" spans="1:8" ht="8.25" customHeight="1">
      <c r="A25" s="192" t="s">
        <v>22</v>
      </c>
      <c r="B25" s="127">
        <v>52394</v>
      </c>
      <c r="C25" s="531">
        <v>292.0057070245447</v>
      </c>
      <c r="E25" s="493">
        <v>51387</v>
      </c>
      <c r="F25" s="827">
        <v>70.35460021905806</v>
      </c>
      <c r="G25" s="501"/>
      <c r="H25" s="469"/>
    </row>
    <row r="26" spans="1:8" ht="8.25" customHeight="1">
      <c r="A26" s="192" t="s">
        <v>23</v>
      </c>
      <c r="B26" s="127">
        <v>264196</v>
      </c>
      <c r="C26" s="531">
        <v>312.3149960753161</v>
      </c>
      <c r="E26" s="493">
        <v>262476</v>
      </c>
      <c r="F26" s="827">
        <v>75.78783241417146</v>
      </c>
      <c r="G26" s="501"/>
      <c r="H26" s="469"/>
    </row>
    <row r="27" spans="1:8" s="118" customFormat="1" ht="8.25" customHeight="1">
      <c r="A27" s="147" t="s">
        <v>24</v>
      </c>
      <c r="B27" s="131">
        <v>2910011</v>
      </c>
      <c r="C27" s="536">
        <v>308.455125831726</v>
      </c>
      <c r="E27" s="494">
        <v>2887271</v>
      </c>
      <c r="F27" s="828">
        <v>72.43629804224594</v>
      </c>
      <c r="G27" s="502"/>
      <c r="H27" s="469"/>
    </row>
    <row r="28" spans="1:9" ht="8.25" customHeight="1">
      <c r="A28" s="192" t="s">
        <v>25</v>
      </c>
      <c r="B28" s="127">
        <v>142311</v>
      </c>
      <c r="C28" s="531">
        <v>296.56867597427157</v>
      </c>
      <c r="E28" s="493">
        <v>136310</v>
      </c>
      <c r="F28" s="827">
        <v>72.92229503811689</v>
      </c>
      <c r="G28" s="501"/>
      <c r="H28" s="469"/>
      <c r="I28" s="946"/>
    </row>
    <row r="29" spans="1:9" ht="8.25" customHeight="1">
      <c r="A29" s="192" t="s">
        <v>26</v>
      </c>
      <c r="B29" s="127">
        <v>156282</v>
      </c>
      <c r="C29" s="531">
        <v>312.55649864403256</v>
      </c>
      <c r="E29" s="493">
        <v>153047</v>
      </c>
      <c r="F29" s="827">
        <v>73.59621071866509</v>
      </c>
      <c r="G29" s="501"/>
      <c r="H29" s="469"/>
      <c r="I29" s="946"/>
    </row>
    <row r="30" spans="1:8" s="118" customFormat="1" ht="8.25" customHeight="1">
      <c r="A30" s="147" t="s">
        <v>27</v>
      </c>
      <c r="B30" s="131">
        <v>298593</v>
      </c>
      <c r="C30" s="536">
        <v>304.7270021905956</v>
      </c>
      <c r="E30" s="494">
        <v>289357</v>
      </c>
      <c r="F30" s="828">
        <v>73.27738370488174</v>
      </c>
      <c r="G30" s="502"/>
      <c r="H30" s="469"/>
    </row>
    <row r="31" spans="1:8" ht="8.25" customHeight="1">
      <c r="A31" s="192" t="s">
        <v>28</v>
      </c>
      <c r="B31" s="127">
        <v>69703</v>
      </c>
      <c r="C31" s="531">
        <v>328.4314187438157</v>
      </c>
      <c r="E31" s="493">
        <v>68543</v>
      </c>
      <c r="F31" s="827">
        <v>74.65581841153661</v>
      </c>
      <c r="G31" s="501"/>
      <c r="H31" s="469"/>
    </row>
    <row r="32" spans="1:8" ht="8.25" customHeight="1">
      <c r="A32" s="192" t="s">
        <v>29</v>
      </c>
      <c r="B32" s="127">
        <v>242287</v>
      </c>
      <c r="C32" s="531">
        <v>273.2173948344144</v>
      </c>
      <c r="E32" s="493">
        <v>240349</v>
      </c>
      <c r="F32" s="827">
        <v>70.18534146690456</v>
      </c>
      <c r="G32" s="501"/>
      <c r="H32" s="469"/>
    </row>
    <row r="33" spans="1:8" ht="8.25" customHeight="1">
      <c r="A33" s="192" t="s">
        <v>30</v>
      </c>
      <c r="B33" s="127">
        <v>79747</v>
      </c>
      <c r="C33" s="531">
        <v>325.9123334361852</v>
      </c>
      <c r="E33" s="493">
        <v>78954</v>
      </c>
      <c r="F33" s="827">
        <v>79.98905841590177</v>
      </c>
      <c r="G33" s="501"/>
      <c r="H33" s="469"/>
    </row>
    <row r="34" spans="1:8" ht="8.25" customHeight="1">
      <c r="A34" s="192" t="s">
        <v>31</v>
      </c>
      <c r="B34" s="127">
        <v>228518</v>
      </c>
      <c r="C34" s="531">
        <v>270.74197005249135</v>
      </c>
      <c r="E34" s="493">
        <v>226631</v>
      </c>
      <c r="F34" s="827">
        <v>69.84931747504292</v>
      </c>
      <c r="G34" s="501"/>
      <c r="H34" s="469"/>
    </row>
    <row r="35" spans="1:8" ht="8.25" customHeight="1">
      <c r="A35" s="192" t="s">
        <v>32</v>
      </c>
      <c r="B35" s="127">
        <v>263933</v>
      </c>
      <c r="C35" s="531">
        <v>317.65783417903117</v>
      </c>
      <c r="E35" s="493">
        <v>260146</v>
      </c>
      <c r="F35" s="827">
        <v>76.81831738279232</v>
      </c>
      <c r="G35" s="501"/>
      <c r="H35" s="469"/>
    </row>
    <row r="36" spans="1:8" ht="8.25" customHeight="1">
      <c r="A36" s="192" t="s">
        <v>33</v>
      </c>
      <c r="B36" s="127">
        <v>250526</v>
      </c>
      <c r="C36" s="531">
        <v>289.4718293991974</v>
      </c>
      <c r="E36" s="493">
        <v>247770</v>
      </c>
      <c r="F36" s="827">
        <v>71.37404470203921</v>
      </c>
      <c r="G36" s="501"/>
      <c r="H36" s="469"/>
    </row>
    <row r="37" spans="1:8" ht="8.25" customHeight="1">
      <c r="A37" s="192" t="s">
        <v>34</v>
      </c>
      <c r="B37" s="127">
        <v>219233</v>
      </c>
      <c r="C37" s="531">
        <v>262.5398705341559</v>
      </c>
      <c r="E37" s="493">
        <v>217351</v>
      </c>
      <c r="F37" s="827">
        <v>66.9338671183309</v>
      </c>
      <c r="G37" s="501"/>
      <c r="H37" s="469"/>
    </row>
    <row r="38" spans="1:8" s="118" customFormat="1" ht="8.25" customHeight="1">
      <c r="A38" s="147" t="s">
        <v>35</v>
      </c>
      <c r="B38" s="131">
        <v>1353947</v>
      </c>
      <c r="C38" s="536">
        <v>286.90596988026294</v>
      </c>
      <c r="E38" s="494">
        <v>1339744</v>
      </c>
      <c r="F38" s="828">
        <v>71.72299782327289</v>
      </c>
      <c r="G38" s="502"/>
      <c r="H38" s="469"/>
    </row>
    <row r="39" spans="1:8" ht="8.25" customHeight="1">
      <c r="A39" s="192" t="s">
        <v>36</v>
      </c>
      <c r="B39" s="127">
        <v>48363</v>
      </c>
      <c r="C39" s="531">
        <v>343.15088904340917</v>
      </c>
      <c r="E39" s="493">
        <v>47878</v>
      </c>
      <c r="F39" s="827">
        <v>75.94739931155914</v>
      </c>
      <c r="G39" s="501"/>
      <c r="H39" s="469"/>
    </row>
    <row r="40" spans="1:8" ht="8.25" customHeight="1">
      <c r="A40" s="192" t="s">
        <v>37</v>
      </c>
      <c r="B40" s="127">
        <v>90232</v>
      </c>
      <c r="C40" s="531">
        <v>301.81863186168096</v>
      </c>
      <c r="E40" s="493">
        <v>89473</v>
      </c>
      <c r="F40" s="827">
        <v>74.50123234745537</v>
      </c>
      <c r="G40" s="501"/>
      <c r="H40" s="469"/>
    </row>
    <row r="41" spans="1:8" ht="8.25" customHeight="1">
      <c r="A41" s="192" t="s">
        <v>38</v>
      </c>
      <c r="B41" s="127">
        <v>87979</v>
      </c>
      <c r="C41" s="531">
        <v>370.32796580383507</v>
      </c>
      <c r="E41" s="493">
        <v>87133</v>
      </c>
      <c r="F41" s="827">
        <v>72.92562896503239</v>
      </c>
      <c r="G41" s="501"/>
      <c r="H41" s="469"/>
    </row>
    <row r="42" spans="1:8" ht="8.25" customHeight="1">
      <c r="A42" s="192" t="s">
        <v>39</v>
      </c>
      <c r="B42" s="127">
        <v>171104</v>
      </c>
      <c r="C42" s="531">
        <v>323.4305902234001</v>
      </c>
      <c r="E42" s="493">
        <v>169187</v>
      </c>
      <c r="F42" s="827">
        <v>75.27484995039131</v>
      </c>
      <c r="G42" s="501"/>
      <c r="H42" s="469"/>
    </row>
    <row r="43" spans="1:8" s="118" customFormat="1" ht="8.25" customHeight="1">
      <c r="A43" s="147" t="s">
        <v>126</v>
      </c>
      <c r="B43" s="131">
        <v>397678</v>
      </c>
      <c r="C43" s="536">
        <v>329.61347635885016</v>
      </c>
      <c r="E43" s="494">
        <v>393671</v>
      </c>
      <c r="F43" s="828">
        <v>74.64697929564619</v>
      </c>
      <c r="G43" s="502"/>
      <c r="H43" s="469"/>
    </row>
    <row r="44" spans="1:8" ht="8.25" customHeight="1">
      <c r="A44" s="192" t="s">
        <v>40</v>
      </c>
      <c r="B44" s="127">
        <v>330573</v>
      </c>
      <c r="C44" s="531">
        <v>374.24876669525275</v>
      </c>
      <c r="E44" s="493">
        <v>327395</v>
      </c>
      <c r="F44" s="827">
        <v>76.32421267598082</v>
      </c>
      <c r="G44" s="501"/>
      <c r="H44" s="469"/>
    </row>
    <row r="45" spans="1:8" ht="8.25" customHeight="1">
      <c r="A45" s="192" t="s">
        <v>41</v>
      </c>
      <c r="B45" s="127">
        <v>73359</v>
      </c>
      <c r="C45" s="531">
        <v>339.1320025518459</v>
      </c>
      <c r="E45" s="493">
        <v>72226</v>
      </c>
      <c r="F45" s="827">
        <v>69.5082282744683</v>
      </c>
      <c r="G45" s="501"/>
      <c r="H45" s="469"/>
    </row>
    <row r="46" spans="1:8" ht="8.25" customHeight="1">
      <c r="A46" s="192" t="s">
        <v>42</v>
      </c>
      <c r="B46" s="127">
        <v>79322</v>
      </c>
      <c r="C46" s="531">
        <v>361.33305394349645</v>
      </c>
      <c r="E46" s="493">
        <v>78372</v>
      </c>
      <c r="F46" s="827">
        <v>79.3519971649876</v>
      </c>
      <c r="G46" s="501"/>
      <c r="H46" s="469"/>
    </row>
    <row r="47" spans="1:8" ht="8.25" customHeight="1">
      <c r="A47" s="192" t="s">
        <v>43</v>
      </c>
      <c r="B47" s="127">
        <v>100458</v>
      </c>
      <c r="C47" s="531">
        <v>356.12796188369424</v>
      </c>
      <c r="E47" s="493">
        <v>98585</v>
      </c>
      <c r="F47" s="827">
        <v>72.27427348171608</v>
      </c>
      <c r="G47" s="501"/>
      <c r="H47" s="469"/>
    </row>
    <row r="48" spans="1:8" s="118" customFormat="1" ht="8.25" customHeight="1">
      <c r="A48" s="147" t="s">
        <v>44</v>
      </c>
      <c r="B48" s="131">
        <v>583712</v>
      </c>
      <c r="C48" s="536">
        <v>364.54169519957105</v>
      </c>
      <c r="E48" s="494">
        <v>576578</v>
      </c>
      <c r="F48" s="828">
        <v>75.07223015737647</v>
      </c>
      <c r="G48" s="502"/>
      <c r="H48" s="469"/>
    </row>
    <row r="49" spans="1:8" ht="8.25" customHeight="1">
      <c r="A49" s="192" t="s">
        <v>45</v>
      </c>
      <c r="B49" s="127">
        <v>327389</v>
      </c>
      <c r="C49" s="531">
        <v>345.6894540056026</v>
      </c>
      <c r="E49" s="493">
        <v>324462</v>
      </c>
      <c r="F49" s="827">
        <v>74.49118513399652</v>
      </c>
      <c r="G49" s="501"/>
      <c r="H49" s="469"/>
    </row>
    <row r="50" spans="1:8" ht="8.25" customHeight="1">
      <c r="A50" s="192" t="s">
        <v>46</v>
      </c>
      <c r="B50" s="127">
        <v>126510</v>
      </c>
      <c r="C50" s="531">
        <v>360.82518332178216</v>
      </c>
      <c r="E50" s="493">
        <v>125257</v>
      </c>
      <c r="F50" s="827">
        <v>81.9685755606599</v>
      </c>
      <c r="G50" s="501"/>
      <c r="H50" s="469"/>
    </row>
    <row r="51" spans="1:8" ht="8.25" customHeight="1">
      <c r="A51" s="192" t="s">
        <v>47</v>
      </c>
      <c r="B51" s="127">
        <v>116551</v>
      </c>
      <c r="C51" s="531">
        <v>312.4708443476909</v>
      </c>
      <c r="E51" s="493">
        <v>114639</v>
      </c>
      <c r="F51" s="827">
        <v>75.45415054103151</v>
      </c>
      <c r="G51" s="501"/>
      <c r="H51" s="469"/>
    </row>
    <row r="52" spans="1:8" ht="8.25" customHeight="1">
      <c r="A52" s="192" t="s">
        <v>48</v>
      </c>
      <c r="B52" s="127">
        <v>210511</v>
      </c>
      <c r="C52" s="531">
        <v>317.6824428126028</v>
      </c>
      <c r="E52" s="493">
        <v>208539</v>
      </c>
      <c r="F52" s="827">
        <v>76.34177145681181</v>
      </c>
      <c r="G52" s="501"/>
      <c r="H52" s="469"/>
    </row>
    <row r="53" spans="1:8" ht="8.25" customHeight="1">
      <c r="A53" s="192" t="s">
        <v>49</v>
      </c>
      <c r="B53" s="127">
        <v>137341</v>
      </c>
      <c r="C53" s="531">
        <v>330.9417699496748</v>
      </c>
      <c r="E53" s="493">
        <v>135855</v>
      </c>
      <c r="F53" s="827">
        <v>72.92975166682771</v>
      </c>
      <c r="G53" s="501"/>
      <c r="H53" s="469"/>
    </row>
    <row r="54" spans="1:8" ht="8.25" customHeight="1">
      <c r="A54" s="192" t="s">
        <v>50</v>
      </c>
      <c r="B54" s="127">
        <v>88697</v>
      </c>
      <c r="C54" s="531">
        <v>322.79865344372666</v>
      </c>
      <c r="E54" s="493">
        <v>87797</v>
      </c>
      <c r="F54" s="827">
        <v>72.72358295990126</v>
      </c>
      <c r="G54" s="501"/>
      <c r="H54" s="469"/>
    </row>
    <row r="55" spans="1:8" ht="8.25" customHeight="1">
      <c r="A55" s="192" t="s">
        <v>51</v>
      </c>
      <c r="B55" s="127">
        <v>125210</v>
      </c>
      <c r="C55" s="531">
        <v>340.8020729563035</v>
      </c>
      <c r="E55" s="493">
        <v>122961</v>
      </c>
      <c r="F55" s="827">
        <v>77.53242576910708</v>
      </c>
      <c r="G55" s="501"/>
      <c r="H55" s="469"/>
    </row>
    <row r="56" spans="1:8" ht="8.25" customHeight="1">
      <c r="A56" s="192" t="s">
        <v>52</v>
      </c>
      <c r="B56" s="127">
        <v>147897</v>
      </c>
      <c r="C56" s="531">
        <v>301.456867251316</v>
      </c>
      <c r="E56" s="493">
        <v>146619</v>
      </c>
      <c r="F56" s="827">
        <v>72.49824464245097</v>
      </c>
      <c r="G56" s="501"/>
      <c r="H56" s="469"/>
    </row>
    <row r="57" spans="1:8" ht="8.25" customHeight="1">
      <c r="A57" s="192" t="s">
        <v>53</v>
      </c>
      <c r="B57" s="127">
        <v>88914</v>
      </c>
      <c r="C57" s="531">
        <v>308.33945984935707</v>
      </c>
      <c r="E57" s="493">
        <v>85504</v>
      </c>
      <c r="F57" s="827">
        <v>72.50771683457143</v>
      </c>
      <c r="G57" s="501"/>
      <c r="H57" s="469"/>
    </row>
    <row r="58" spans="1:8" s="118" customFormat="1" ht="8.25" customHeight="1">
      <c r="A58" s="147" t="s">
        <v>54</v>
      </c>
      <c r="B58" s="131">
        <v>1369020</v>
      </c>
      <c r="C58" s="536">
        <v>328.344441478435</v>
      </c>
      <c r="E58" s="494">
        <v>1351633</v>
      </c>
      <c r="F58" s="828">
        <v>75.12239883373044</v>
      </c>
      <c r="G58" s="502"/>
      <c r="H58" s="469"/>
    </row>
    <row r="59" spans="1:8" ht="8.25" customHeight="1">
      <c r="A59" s="192" t="s">
        <v>55</v>
      </c>
      <c r="B59" s="127">
        <v>102933</v>
      </c>
      <c r="C59" s="531">
        <v>307.7748790898286</v>
      </c>
      <c r="E59" s="493">
        <v>101713</v>
      </c>
      <c r="F59" s="827">
        <v>76.36856449953824</v>
      </c>
      <c r="G59" s="501"/>
      <c r="H59" s="469"/>
    </row>
    <row r="60" spans="1:8" ht="8.25" customHeight="1">
      <c r="A60" s="192" t="s">
        <v>56</v>
      </c>
      <c r="B60" s="127">
        <v>316095</v>
      </c>
      <c r="C60" s="531">
        <v>327.0762582960309</v>
      </c>
      <c r="E60" s="493">
        <v>312559</v>
      </c>
      <c r="F60" s="827">
        <v>76.49810075773892</v>
      </c>
      <c r="G60" s="501"/>
      <c r="H60" s="469"/>
    </row>
    <row r="61" spans="1:8" ht="8.25" customHeight="1">
      <c r="A61" s="192" t="s">
        <v>57</v>
      </c>
      <c r="B61" s="127">
        <v>74927</v>
      </c>
      <c r="C61" s="531">
        <v>342.4021203916327</v>
      </c>
      <c r="E61" s="493">
        <v>73778</v>
      </c>
      <c r="F61" s="827">
        <v>76.35577082298394</v>
      </c>
      <c r="G61" s="501"/>
      <c r="H61" s="469"/>
    </row>
    <row r="62" spans="1:8" ht="8.25" customHeight="1">
      <c r="A62" s="192" t="s">
        <v>58</v>
      </c>
      <c r="B62" s="127">
        <v>114551</v>
      </c>
      <c r="C62" s="531">
        <v>343.54461167501654</v>
      </c>
      <c r="E62" s="493">
        <v>113138</v>
      </c>
      <c r="F62" s="827">
        <v>78.22744024283156</v>
      </c>
      <c r="G62" s="501"/>
      <c r="H62" s="469"/>
    </row>
    <row r="63" spans="1:8" ht="8.25" customHeight="1">
      <c r="A63" s="192" t="s">
        <v>59</v>
      </c>
      <c r="B63" s="127">
        <v>118472</v>
      </c>
      <c r="C63" s="531">
        <v>312.0336496548382</v>
      </c>
      <c r="E63" s="493">
        <v>116674</v>
      </c>
      <c r="F63" s="827">
        <v>74.0458209049946</v>
      </c>
      <c r="G63" s="501"/>
      <c r="H63" s="469"/>
    </row>
    <row r="64" spans="1:8" ht="8.25" customHeight="1">
      <c r="A64" s="192" t="s">
        <v>60</v>
      </c>
      <c r="B64" s="127">
        <v>63243</v>
      </c>
      <c r="C64" s="531">
        <v>315.0830640922486</v>
      </c>
      <c r="E64" s="493">
        <v>62537</v>
      </c>
      <c r="F64" s="827">
        <v>72.09208493763401</v>
      </c>
      <c r="G64" s="501"/>
      <c r="H64" s="469"/>
    </row>
    <row r="65" spans="1:8" ht="8.25" customHeight="1">
      <c r="A65" s="192" t="s">
        <v>61</v>
      </c>
      <c r="B65" s="127">
        <v>127221</v>
      </c>
      <c r="C65" s="531">
        <v>321.7148210946361</v>
      </c>
      <c r="E65" s="493">
        <v>125994</v>
      </c>
      <c r="F65" s="827">
        <v>77.8740605221519</v>
      </c>
      <c r="G65" s="501"/>
      <c r="H65" s="469"/>
    </row>
    <row r="66" spans="1:8" ht="8.25" customHeight="1">
      <c r="A66" s="192" t="s">
        <v>62</v>
      </c>
      <c r="B66" s="127">
        <v>88667</v>
      </c>
      <c r="C66" s="531">
        <v>318.8949970238577</v>
      </c>
      <c r="E66" s="493">
        <v>87525</v>
      </c>
      <c r="F66" s="827">
        <v>76.18355427507029</v>
      </c>
      <c r="G66" s="469"/>
      <c r="H66" s="469"/>
    </row>
    <row r="67" spans="1:8" ht="8.25" customHeight="1">
      <c r="A67" s="192" t="s">
        <v>63</v>
      </c>
      <c r="B67" s="127">
        <v>70696</v>
      </c>
      <c r="C67" s="531">
        <v>293.75699893834286</v>
      </c>
      <c r="E67" s="493">
        <v>70183</v>
      </c>
      <c r="F67" s="827">
        <v>75.40964230839485</v>
      </c>
      <c r="G67" s="469"/>
      <c r="H67" s="469"/>
    </row>
    <row r="68" spans="1:8" ht="8.25" customHeight="1">
      <c r="A68" s="192" t="s">
        <v>64</v>
      </c>
      <c r="B68" s="127">
        <v>85939</v>
      </c>
      <c r="C68" s="531">
        <v>328.7794389949041</v>
      </c>
      <c r="E68" s="493">
        <v>84335</v>
      </c>
      <c r="F68" s="827">
        <v>77.24046343362184</v>
      </c>
      <c r="G68" s="469"/>
      <c r="H68" s="469"/>
    </row>
    <row r="69" spans="1:8" s="118" customFormat="1" ht="8.25" customHeight="1">
      <c r="A69" s="150" t="s">
        <v>65</v>
      </c>
      <c r="B69" s="131">
        <v>1162744</v>
      </c>
      <c r="C69" s="536">
        <v>322.17270347032564</v>
      </c>
      <c r="D69" s="137"/>
      <c r="E69" s="494">
        <v>1148436</v>
      </c>
      <c r="F69" s="828">
        <v>76.24375194603354</v>
      </c>
      <c r="G69" s="471"/>
      <c r="H69" s="469"/>
    </row>
    <row r="70" spans="1:8" s="118" customFormat="1" ht="9">
      <c r="A70" s="149"/>
      <c r="B70" s="532"/>
      <c r="C70" s="532"/>
      <c r="D70" s="136"/>
      <c r="E70" s="563"/>
      <c r="F70" s="829"/>
      <c r="G70" s="469"/>
      <c r="H70" s="469"/>
    </row>
    <row r="71" spans="7:8" ht="12.75" customHeight="1">
      <c r="G71" s="469"/>
      <c r="H71" s="469"/>
    </row>
    <row r="72" spans="7:8" ht="12.75" customHeight="1">
      <c r="G72" s="469"/>
      <c r="H72" s="469"/>
    </row>
    <row r="73" spans="7:8" ht="12.75" customHeight="1">
      <c r="G73" s="469"/>
      <c r="H73" s="469"/>
    </row>
    <row r="74" spans="7:8" ht="12.75" customHeight="1">
      <c r="G74" s="469"/>
      <c r="H74" s="469"/>
    </row>
    <row r="75" spans="7:8" ht="12.75" customHeight="1">
      <c r="G75" s="469"/>
      <c r="H75" s="469"/>
    </row>
    <row r="76" spans="7:8" ht="12.75" customHeight="1">
      <c r="G76" s="469"/>
      <c r="H76" s="469"/>
    </row>
    <row r="77" spans="7:8" ht="12.75" customHeight="1">
      <c r="G77" s="469"/>
      <c r="H77" s="469"/>
    </row>
    <row r="78" spans="7:8" ht="12.75" customHeight="1">
      <c r="G78" s="469"/>
      <c r="H78" s="469"/>
    </row>
    <row r="79" spans="7:8" ht="12.75" customHeight="1">
      <c r="G79" s="469"/>
      <c r="H79" s="469"/>
    </row>
    <row r="80" spans="7:8" ht="12.75" customHeight="1">
      <c r="G80" s="469"/>
      <c r="H80" s="469"/>
    </row>
    <row r="81" spans="7:8" ht="12.75" customHeight="1">
      <c r="G81" s="469"/>
      <c r="H81" s="469"/>
    </row>
    <row r="82" spans="7:8" ht="12.75" customHeight="1">
      <c r="G82" s="469"/>
      <c r="H82" s="469"/>
    </row>
    <row r="83" spans="7:8" ht="12.75" customHeight="1">
      <c r="G83" s="469"/>
      <c r="H83" s="469"/>
    </row>
    <row r="84" spans="7:8" ht="12.75" customHeight="1">
      <c r="G84" s="469"/>
      <c r="H84" s="469"/>
    </row>
    <row r="85" spans="7:8" ht="12.75" customHeight="1">
      <c r="G85" s="469"/>
      <c r="H85" s="469"/>
    </row>
    <row r="86" spans="7:8" ht="12.75" customHeight="1">
      <c r="G86" s="469"/>
      <c r="H86" s="469"/>
    </row>
    <row r="87" spans="7:8" ht="12.75" customHeight="1">
      <c r="G87" s="469"/>
      <c r="H87" s="469"/>
    </row>
    <row r="88" spans="7:8" ht="12.75" customHeight="1">
      <c r="G88" s="469"/>
      <c r="H88" s="469"/>
    </row>
    <row r="89" spans="7:8" ht="12.75" customHeight="1">
      <c r="G89" s="469"/>
      <c r="H89" s="469"/>
    </row>
    <row r="90" spans="7:8" ht="12.75" customHeight="1">
      <c r="G90" s="469"/>
      <c r="H90" s="469"/>
    </row>
    <row r="91" spans="7:8" ht="12.75" customHeight="1">
      <c r="G91" s="469"/>
      <c r="H91" s="469"/>
    </row>
    <row r="92" spans="7:8" ht="12.75" customHeight="1">
      <c r="G92" s="469"/>
      <c r="H92" s="469"/>
    </row>
    <row r="93" spans="7:8" ht="12.75" customHeight="1">
      <c r="G93" s="469"/>
      <c r="H93" s="469"/>
    </row>
    <row r="94" spans="7:8" ht="12.75" customHeight="1">
      <c r="G94" s="469"/>
      <c r="H94" s="469"/>
    </row>
    <row r="95" spans="7:8" ht="12.75" customHeight="1">
      <c r="G95" s="469"/>
      <c r="H95" s="469"/>
    </row>
    <row r="96" spans="7:8" ht="12.75" customHeight="1">
      <c r="G96" s="469"/>
      <c r="H96" s="469"/>
    </row>
    <row r="97" spans="7:8" ht="12.75" customHeight="1">
      <c r="G97" s="469"/>
      <c r="H97" s="469"/>
    </row>
    <row r="98" spans="7:8" ht="12.75" customHeight="1">
      <c r="G98" s="469"/>
      <c r="H98" s="469"/>
    </row>
    <row r="99" spans="7:8" ht="12.75" customHeight="1">
      <c r="G99" s="469"/>
      <c r="H99" s="469"/>
    </row>
    <row r="100" spans="7:8" ht="12.75" customHeight="1">
      <c r="G100" s="469"/>
      <c r="H100" s="469"/>
    </row>
    <row r="101" spans="7:8" ht="12.75" customHeight="1">
      <c r="G101" s="469"/>
      <c r="H101" s="469"/>
    </row>
    <row r="102" spans="7:8" ht="12.75" customHeight="1">
      <c r="G102" s="469"/>
      <c r="H102" s="469"/>
    </row>
    <row r="103" spans="7:8" ht="12.75" customHeight="1">
      <c r="G103" s="469"/>
      <c r="H103" s="469"/>
    </row>
    <row r="104" spans="7:8" ht="12.75" customHeight="1">
      <c r="G104" s="469"/>
      <c r="H104" s="469"/>
    </row>
    <row r="105" spans="7:8" ht="12.75" customHeight="1">
      <c r="G105" s="469"/>
      <c r="H105" s="469"/>
    </row>
    <row r="106" spans="7:8" ht="12.75" customHeight="1">
      <c r="G106" s="469"/>
      <c r="H106" s="469"/>
    </row>
    <row r="107" spans="7:8" ht="12.75" customHeight="1">
      <c r="G107" s="469"/>
      <c r="H107" s="469"/>
    </row>
    <row r="108" spans="7:8" ht="12.75" customHeight="1">
      <c r="G108" s="469"/>
      <c r="H108" s="469"/>
    </row>
    <row r="109" spans="7:8" ht="12.75" customHeight="1">
      <c r="G109" s="469"/>
      <c r="H109" s="469"/>
    </row>
    <row r="110" spans="7:8" ht="12.75" customHeight="1">
      <c r="G110" s="469"/>
      <c r="H110" s="469"/>
    </row>
    <row r="111" spans="7:8" ht="12.75" customHeight="1">
      <c r="G111" s="469"/>
      <c r="H111" s="469"/>
    </row>
    <row r="112" spans="7:8" ht="12.75" customHeight="1">
      <c r="G112" s="469"/>
      <c r="H112" s="469"/>
    </row>
    <row r="113" spans="7:8" ht="12.75" customHeight="1">
      <c r="G113" s="469"/>
      <c r="H113" s="469"/>
    </row>
    <row r="114" spans="7:8" ht="12.75" customHeight="1">
      <c r="G114" s="469"/>
      <c r="H114" s="469"/>
    </row>
    <row r="115" spans="7:8" ht="12.75" customHeight="1">
      <c r="G115" s="469"/>
      <c r="H115" s="469"/>
    </row>
    <row r="116" spans="7:8" ht="12.75" customHeight="1">
      <c r="G116" s="469"/>
      <c r="H116" s="469"/>
    </row>
    <row r="117" spans="7:8" ht="12.75" customHeight="1">
      <c r="G117" s="469"/>
      <c r="H117" s="469"/>
    </row>
    <row r="118" spans="7:8" ht="12.75" customHeight="1">
      <c r="G118" s="469"/>
      <c r="H118" s="469"/>
    </row>
    <row r="119" spans="7:8" ht="12.75" customHeight="1">
      <c r="G119" s="469"/>
      <c r="H119" s="469"/>
    </row>
    <row r="120" spans="7:8" ht="12.75" customHeight="1">
      <c r="G120" s="469"/>
      <c r="H120" s="469"/>
    </row>
    <row r="121" spans="7:8" ht="12.75" customHeight="1">
      <c r="G121" s="469"/>
      <c r="H121" s="469"/>
    </row>
    <row r="122" spans="7:8" ht="12.75" customHeight="1">
      <c r="G122" s="469"/>
      <c r="H122" s="469"/>
    </row>
    <row r="123" ht="12.75" customHeight="1">
      <c r="H123" s="468"/>
    </row>
    <row r="124" ht="12.75" customHeight="1">
      <c r="H124" s="468"/>
    </row>
    <row r="125" ht="12.75" customHeight="1">
      <c r="H125" s="468"/>
    </row>
    <row r="126" ht="12.75" customHeight="1">
      <c r="H126" s="468"/>
    </row>
  </sheetData>
  <mergeCells count="2">
    <mergeCell ref="B3:C3"/>
    <mergeCell ref="E3:F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&amp;C&amp;"Arial,Normale"&amp;10 132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8"/>
  <dimension ref="A1:M73"/>
  <sheetViews>
    <sheetView showGridLines="0" workbookViewId="0" topLeftCell="A48">
      <selection activeCell="J8" sqref="J8"/>
    </sheetView>
  </sheetViews>
  <sheetFormatPr defaultColWidth="9.59765625" defaultRowHeight="12.75" customHeight="1"/>
  <cols>
    <col min="1" max="1" width="35.3984375" style="192" customWidth="1"/>
    <col min="2" max="2" width="20.796875" style="531" customWidth="1"/>
    <col min="3" max="3" width="20.796875" style="535" customWidth="1"/>
    <col min="4" max="4" width="1.19921875" style="127" customWidth="1"/>
    <col min="5" max="5" width="20.796875" style="531" customWidth="1"/>
    <col min="6" max="6" width="20.796875" style="535" customWidth="1"/>
    <col min="7" max="7" width="17.796875" style="117" customWidth="1"/>
    <col min="8" max="8" width="9.59765625" style="117" customWidth="1"/>
    <col min="9" max="9" width="14" style="117" customWidth="1"/>
    <col min="10" max="11" width="9.59765625" style="117" customWidth="1"/>
    <col min="12" max="12" width="18" style="117" customWidth="1"/>
    <col min="13" max="13" width="19" style="117" customWidth="1"/>
    <col min="14" max="16384" width="9.59765625" style="117" customWidth="1"/>
  </cols>
  <sheetData>
    <row r="1" spans="1:6" s="183" customFormat="1" ht="14.25" customHeight="1">
      <c r="A1" s="206" t="s">
        <v>408</v>
      </c>
      <c r="B1" s="539"/>
      <c r="C1" s="540"/>
      <c r="D1" s="541"/>
      <c r="E1" s="539"/>
      <c r="F1" s="830"/>
    </row>
    <row r="2" spans="1:6" ht="9" customHeight="1">
      <c r="A2" s="194"/>
      <c r="B2" s="542"/>
      <c r="C2" s="543"/>
      <c r="D2" s="544"/>
      <c r="E2" s="542"/>
      <c r="F2" s="543"/>
    </row>
    <row r="3" spans="1:6" s="186" customFormat="1" ht="12" customHeight="1">
      <c r="A3" s="202" t="s">
        <v>0</v>
      </c>
      <c r="B3" s="1011" t="s">
        <v>130</v>
      </c>
      <c r="C3" s="1011"/>
      <c r="D3" s="545"/>
      <c r="E3" s="1011" t="s">
        <v>247</v>
      </c>
      <c r="F3" s="1011"/>
    </row>
    <row r="4" spans="1:9" s="189" customFormat="1" ht="11.25" customHeight="1">
      <c r="A4" s="203" t="s">
        <v>1</v>
      </c>
      <c r="B4" s="530" t="s">
        <v>181</v>
      </c>
      <c r="C4" s="530" t="s">
        <v>245</v>
      </c>
      <c r="D4" s="546"/>
      <c r="E4" s="530" t="s">
        <v>181</v>
      </c>
      <c r="F4" s="530" t="s">
        <v>246</v>
      </c>
      <c r="G4" s="858"/>
      <c r="H4" s="871"/>
      <c r="I4" s="871"/>
    </row>
    <row r="5" spans="1:6" s="118" customFormat="1" ht="4.5" customHeight="1">
      <c r="A5" s="147"/>
      <c r="B5" s="536"/>
      <c r="C5" s="547"/>
      <c r="D5" s="131"/>
      <c r="E5" s="536"/>
      <c r="F5" s="547"/>
    </row>
    <row r="6" spans="1:10" ht="8.25" customHeight="1">
      <c r="A6" s="192" t="s">
        <v>66</v>
      </c>
      <c r="B6" s="127">
        <v>183873</v>
      </c>
      <c r="C6" s="531">
        <v>288.9397152449473</v>
      </c>
      <c r="E6" s="127">
        <v>180878</v>
      </c>
      <c r="F6" s="535">
        <v>72.77416343790108</v>
      </c>
      <c r="G6" s="501"/>
      <c r="I6" s="469"/>
      <c r="J6" s="469"/>
    </row>
    <row r="7" spans="1:10" ht="8.25" customHeight="1">
      <c r="A7" s="192" t="s">
        <v>67</v>
      </c>
      <c r="B7" s="127">
        <v>72593</v>
      </c>
      <c r="C7" s="531">
        <v>319.7415393560066</v>
      </c>
      <c r="E7" s="127">
        <v>71871</v>
      </c>
      <c r="F7" s="535">
        <v>76.0797307024601</v>
      </c>
      <c r="G7" s="501"/>
      <c r="I7" s="469"/>
      <c r="J7" s="469"/>
    </row>
    <row r="8" spans="1:10" s="118" customFormat="1" ht="8.25" customHeight="1">
      <c r="A8" s="147" t="s">
        <v>68</v>
      </c>
      <c r="B8" s="131">
        <v>256466</v>
      </c>
      <c r="C8" s="536">
        <v>297.03917499027114</v>
      </c>
      <c r="D8" s="131"/>
      <c r="E8" s="131">
        <v>252749</v>
      </c>
      <c r="F8" s="547">
        <v>73.68453274638135</v>
      </c>
      <c r="G8" s="502"/>
      <c r="I8" s="471"/>
      <c r="J8" s="469"/>
    </row>
    <row r="9" spans="1:10" ht="8.25" customHeight="1">
      <c r="A9" s="192" t="s">
        <v>69</v>
      </c>
      <c r="B9" s="127">
        <v>147131</v>
      </c>
      <c r="C9" s="531">
        <v>317.8558003482499</v>
      </c>
      <c r="E9" s="127">
        <v>145301</v>
      </c>
      <c r="F9" s="535">
        <v>78.88519107675101</v>
      </c>
      <c r="G9" s="501"/>
      <c r="I9" s="469"/>
      <c r="J9" s="469"/>
    </row>
    <row r="10" spans="1:10" ht="8.25" customHeight="1">
      <c r="A10" s="192" t="s">
        <v>70</v>
      </c>
      <c r="B10" s="127">
        <v>105168</v>
      </c>
      <c r="C10" s="531">
        <v>276.9003526814453</v>
      </c>
      <c r="E10" s="127">
        <v>103595</v>
      </c>
      <c r="F10" s="535">
        <v>72.54755035155047</v>
      </c>
      <c r="G10" s="501"/>
      <c r="I10" s="469"/>
      <c r="J10" s="469"/>
    </row>
    <row r="11" spans="1:10" ht="8.25" customHeight="1">
      <c r="A11" s="192" t="s">
        <v>71</v>
      </c>
      <c r="B11" s="127">
        <v>91652</v>
      </c>
      <c r="C11" s="531">
        <v>291.7506247115186</v>
      </c>
      <c r="E11" s="127">
        <v>90426</v>
      </c>
      <c r="F11" s="535">
        <v>75.91359755534475</v>
      </c>
      <c r="G11" s="501"/>
      <c r="I11" s="469"/>
      <c r="J11" s="469"/>
    </row>
    <row r="12" spans="1:10" ht="8.25" customHeight="1">
      <c r="A12" s="192" t="s">
        <v>72</v>
      </c>
      <c r="B12" s="127">
        <v>112436</v>
      </c>
      <c r="C12" s="531">
        <v>306.39935251622114</v>
      </c>
      <c r="E12" s="127">
        <v>110910</v>
      </c>
      <c r="F12" s="535">
        <v>76.35169555699358</v>
      </c>
      <c r="G12" s="501"/>
      <c r="I12" s="469"/>
      <c r="J12" s="469"/>
    </row>
    <row r="13" spans="1:10" s="118" customFormat="1" ht="8.25" customHeight="1">
      <c r="A13" s="147" t="s">
        <v>73</v>
      </c>
      <c r="B13" s="131">
        <v>456387</v>
      </c>
      <c r="C13" s="536">
        <v>299.50692170105617</v>
      </c>
      <c r="D13" s="131"/>
      <c r="E13" s="131">
        <v>450232</v>
      </c>
      <c r="F13" s="547">
        <v>76.13410961382695</v>
      </c>
      <c r="G13" s="502"/>
      <c r="I13" s="471"/>
      <c r="J13" s="469"/>
    </row>
    <row r="14" spans="1:10" ht="8.25" customHeight="1">
      <c r="A14" s="192" t="s">
        <v>74</v>
      </c>
      <c r="B14" s="127">
        <v>126743</v>
      </c>
      <c r="C14" s="531">
        <v>258.5602448042841</v>
      </c>
      <c r="E14" s="127">
        <v>125599</v>
      </c>
      <c r="F14" s="535">
        <v>67.45924752262535</v>
      </c>
      <c r="G14" s="501"/>
      <c r="I14" s="469"/>
      <c r="J14" s="469"/>
    </row>
    <row r="15" spans="1:10" ht="8.25" customHeight="1">
      <c r="A15" s="192" t="s">
        <v>75</v>
      </c>
      <c r="B15" s="127">
        <v>135857</v>
      </c>
      <c r="C15" s="531">
        <v>260.16700769736775</v>
      </c>
      <c r="E15" s="127">
        <v>134786</v>
      </c>
      <c r="F15" s="535">
        <v>67.28702293887127</v>
      </c>
      <c r="G15" s="501"/>
      <c r="I15" s="469"/>
      <c r="J15" s="469"/>
    </row>
    <row r="16" spans="1:10" ht="8.25" customHeight="1">
      <c r="A16" s="192" t="s">
        <v>76</v>
      </c>
      <c r="B16" s="127">
        <v>41548</v>
      </c>
      <c r="C16" s="531">
        <v>270.0868479900151</v>
      </c>
      <c r="E16" s="127">
        <v>41069</v>
      </c>
      <c r="F16" s="535">
        <v>63.97040498442367</v>
      </c>
      <c r="G16" s="501"/>
      <c r="I16" s="469"/>
      <c r="J16" s="469"/>
    </row>
    <row r="17" spans="1:10" ht="8.25" customHeight="1">
      <c r="A17" s="192" t="s">
        <v>77</v>
      </c>
      <c r="B17" s="127">
        <v>1095103</v>
      </c>
      <c r="C17" s="531">
        <v>286.67801665220105</v>
      </c>
      <c r="E17" s="127">
        <v>1085417</v>
      </c>
      <c r="F17" s="535">
        <v>69.88577903974554</v>
      </c>
      <c r="G17" s="501"/>
      <c r="I17" s="469"/>
      <c r="J17" s="469"/>
    </row>
    <row r="18" spans="1:10" ht="8.25" customHeight="1">
      <c r="A18" s="192" t="s">
        <v>78</v>
      </c>
      <c r="B18" s="127">
        <v>86893</v>
      </c>
      <c r="C18" s="531">
        <v>288.5003909511817</v>
      </c>
      <c r="E18" s="195">
        <v>85846</v>
      </c>
      <c r="F18" s="535">
        <v>68.90058911344046</v>
      </c>
      <c r="G18" s="501"/>
      <c r="I18" s="469"/>
      <c r="J18" s="469"/>
    </row>
    <row r="19" spans="1:10" s="118" customFormat="1" ht="8.25" customHeight="1">
      <c r="A19" s="147" t="s">
        <v>79</v>
      </c>
      <c r="B19" s="131">
        <v>1486144</v>
      </c>
      <c r="C19" s="536">
        <v>281.07406794486866</v>
      </c>
      <c r="D19" s="131"/>
      <c r="E19" s="131">
        <v>1472717</v>
      </c>
      <c r="F19" s="547">
        <v>69.19287190563153</v>
      </c>
      <c r="G19" s="502"/>
      <c r="I19" s="471"/>
      <c r="J19" s="469"/>
    </row>
    <row r="20" spans="1:10" ht="8.25" customHeight="1">
      <c r="A20" s="192" t="s">
        <v>80</v>
      </c>
      <c r="B20" s="127">
        <v>114181</v>
      </c>
      <c r="C20" s="531">
        <v>291.78533598590406</v>
      </c>
      <c r="E20" s="127">
        <v>112956</v>
      </c>
      <c r="F20" s="535">
        <v>74.7315562789036</v>
      </c>
      <c r="G20" s="501"/>
      <c r="I20" s="469"/>
      <c r="J20" s="469"/>
    </row>
    <row r="21" spans="1:10" ht="8.25" customHeight="1">
      <c r="A21" s="192" t="s">
        <v>81</v>
      </c>
      <c r="B21" s="127">
        <v>87438</v>
      </c>
      <c r="C21" s="531">
        <v>287.07304541104355</v>
      </c>
      <c r="E21" s="127">
        <v>86346</v>
      </c>
      <c r="F21" s="535">
        <v>70.6046853918803</v>
      </c>
      <c r="G21" s="501"/>
      <c r="I21" s="469"/>
      <c r="J21" s="469"/>
    </row>
    <row r="22" spans="1:10" ht="8.25" customHeight="1">
      <c r="A22" s="192" t="s">
        <v>82</v>
      </c>
      <c r="B22" s="127">
        <v>89789</v>
      </c>
      <c r="C22" s="531">
        <v>290.61643802363085</v>
      </c>
      <c r="E22" s="127">
        <v>88719</v>
      </c>
      <c r="F22" s="535">
        <v>75.78157031570316</v>
      </c>
      <c r="G22" s="501"/>
      <c r="I22" s="469"/>
      <c r="J22" s="469"/>
    </row>
    <row r="23" spans="1:10" ht="8.25" customHeight="1">
      <c r="A23" s="192" t="s">
        <v>83</v>
      </c>
      <c r="B23" s="127">
        <v>79564</v>
      </c>
      <c r="C23" s="531">
        <v>267.5085567502505</v>
      </c>
      <c r="E23" s="127">
        <v>78195</v>
      </c>
      <c r="F23" s="535">
        <v>69.71923286107867</v>
      </c>
      <c r="G23" s="501"/>
      <c r="I23" s="469"/>
      <c r="J23" s="469"/>
    </row>
    <row r="24" spans="1:10" s="118" customFormat="1" ht="8.25" customHeight="1">
      <c r="A24" s="147" t="s">
        <v>84</v>
      </c>
      <c r="B24" s="131">
        <v>370972</v>
      </c>
      <c r="C24" s="536">
        <v>284.86139218660674</v>
      </c>
      <c r="D24" s="131"/>
      <c r="E24" s="131">
        <v>366216</v>
      </c>
      <c r="F24" s="547">
        <v>72.85401385797073</v>
      </c>
      <c r="G24" s="502"/>
      <c r="I24" s="471"/>
      <c r="J24" s="469"/>
    </row>
    <row r="25" spans="1:10" ht="8.25" customHeight="1">
      <c r="A25" s="192" t="s">
        <v>85</v>
      </c>
      <c r="B25" s="127">
        <v>67263</v>
      </c>
      <c r="C25" s="531">
        <v>290.4293421589518</v>
      </c>
      <c r="E25" s="127">
        <v>66558</v>
      </c>
      <c r="F25" s="535">
        <v>74.51968292355234</v>
      </c>
      <c r="G25" s="501"/>
      <c r="I25" s="469"/>
      <c r="J25" s="469"/>
    </row>
    <row r="26" spans="1:10" ht="8.25" customHeight="1">
      <c r="A26" s="192" t="s">
        <v>86</v>
      </c>
      <c r="B26" s="127">
        <v>24947</v>
      </c>
      <c r="C26" s="531">
        <v>277.708821515838</v>
      </c>
      <c r="E26" s="127">
        <v>24652</v>
      </c>
      <c r="F26" s="535">
        <v>71.28563992828639</v>
      </c>
      <c r="G26" s="501"/>
      <c r="I26" s="469"/>
      <c r="J26" s="469"/>
    </row>
    <row r="27" spans="1:10" s="118" customFormat="1" ht="8.25" customHeight="1">
      <c r="A27" s="147" t="s">
        <v>87</v>
      </c>
      <c r="B27" s="131">
        <v>92210</v>
      </c>
      <c r="C27" s="536">
        <v>286.87428055875307</v>
      </c>
      <c r="D27" s="131"/>
      <c r="E27" s="131">
        <v>91210</v>
      </c>
      <c r="F27" s="547">
        <v>73.61760171755571</v>
      </c>
      <c r="G27" s="502"/>
      <c r="I27" s="471"/>
      <c r="J27" s="469"/>
    </row>
    <row r="28" spans="1:10" ht="8.25" customHeight="1">
      <c r="A28" s="192" t="s">
        <v>88</v>
      </c>
      <c r="B28" s="127">
        <v>103158</v>
      </c>
      <c r="C28" s="531">
        <v>235.79672081684714</v>
      </c>
      <c r="E28" s="127">
        <v>102210</v>
      </c>
      <c r="F28" s="535">
        <v>64.08190646963304</v>
      </c>
      <c r="G28" s="501"/>
      <c r="I28" s="469"/>
      <c r="J28" s="469"/>
    </row>
    <row r="29" spans="1:10" ht="8.25" customHeight="1">
      <c r="A29" s="192" t="s">
        <v>89</v>
      </c>
      <c r="B29" s="127">
        <v>67942</v>
      </c>
      <c r="C29" s="531">
        <v>234.82690925178343</v>
      </c>
      <c r="E29" s="127">
        <v>67353</v>
      </c>
      <c r="F29" s="535">
        <v>63.142056267519145</v>
      </c>
      <c r="G29" s="501"/>
      <c r="I29" s="469"/>
      <c r="J29" s="469"/>
    </row>
    <row r="30" spans="1:10" ht="8.25" customHeight="1">
      <c r="A30" s="192" t="s">
        <v>90</v>
      </c>
      <c r="B30" s="127">
        <v>146973</v>
      </c>
      <c r="C30" s="531">
        <v>166.43791404790215</v>
      </c>
      <c r="E30" s="127">
        <v>145954</v>
      </c>
      <c r="F30" s="535">
        <v>47.76356781946226</v>
      </c>
      <c r="G30" s="501"/>
      <c r="I30" s="469"/>
      <c r="J30" s="469"/>
    </row>
    <row r="31" spans="1:10" ht="8.25" customHeight="1">
      <c r="A31" s="192" t="s">
        <v>91</v>
      </c>
      <c r="B31" s="127">
        <v>458981</v>
      </c>
      <c r="C31" s="531">
        <v>148.55001576993277</v>
      </c>
      <c r="E31" s="127">
        <v>455405</v>
      </c>
      <c r="F31" s="535">
        <v>43.416354839478515</v>
      </c>
      <c r="G31" s="501"/>
      <c r="I31" s="469"/>
      <c r="J31" s="469"/>
    </row>
    <row r="32" spans="1:10" ht="8.25" customHeight="1">
      <c r="A32" s="192" t="s">
        <v>92</v>
      </c>
      <c r="B32" s="127">
        <v>250666</v>
      </c>
      <c r="C32" s="531">
        <v>229.8945661584516</v>
      </c>
      <c r="E32" s="127">
        <v>248221</v>
      </c>
      <c r="F32" s="535">
        <v>64.21462738229823</v>
      </c>
      <c r="G32" s="501"/>
      <c r="I32" s="469"/>
      <c r="J32" s="469"/>
    </row>
    <row r="33" spans="1:10" s="118" customFormat="1" ht="8.25" customHeight="1">
      <c r="A33" s="147" t="s">
        <v>93</v>
      </c>
      <c r="B33" s="131">
        <v>1027720</v>
      </c>
      <c r="C33" s="536">
        <v>177.5004393382853</v>
      </c>
      <c r="D33" s="131"/>
      <c r="E33" s="131">
        <v>1019143</v>
      </c>
      <c r="F33" s="547">
        <v>50.77395756111948</v>
      </c>
      <c r="G33" s="502"/>
      <c r="I33" s="471"/>
      <c r="J33" s="469"/>
    </row>
    <row r="34" spans="1:10" ht="8.25" customHeight="1">
      <c r="A34" s="192" t="s">
        <v>94</v>
      </c>
      <c r="B34" s="127">
        <v>442352</v>
      </c>
      <c r="C34" s="531">
        <v>277.382936590052</v>
      </c>
      <c r="E34" s="127">
        <v>439286</v>
      </c>
      <c r="F34" s="535">
        <v>77.74808322655095</v>
      </c>
      <c r="G34" s="501"/>
      <c r="I34" s="469"/>
      <c r="J34" s="469"/>
    </row>
    <row r="35" spans="1:10" ht="8.25" customHeight="1">
      <c r="A35" s="192" t="s">
        <v>95</v>
      </c>
      <c r="B35" s="127">
        <v>108486</v>
      </c>
      <c r="C35" s="531">
        <v>269.5294303251044</v>
      </c>
      <c r="E35" s="127">
        <v>107703</v>
      </c>
      <c r="F35" s="535">
        <v>74.53494809688581</v>
      </c>
      <c r="G35" s="501"/>
      <c r="I35" s="469"/>
      <c r="J35" s="469"/>
    </row>
    <row r="36" spans="1:10" ht="8.25" customHeight="1">
      <c r="A36" s="192" t="s">
        <v>96</v>
      </c>
      <c r="B36" s="127">
        <v>184596</v>
      </c>
      <c r="C36" s="531">
        <v>269.2613167688817</v>
      </c>
      <c r="E36" s="127">
        <v>183022</v>
      </c>
      <c r="F36" s="535">
        <v>76.2331203505469</v>
      </c>
      <c r="G36" s="501"/>
      <c r="I36" s="469"/>
      <c r="J36" s="469"/>
    </row>
    <row r="37" spans="1:10" ht="8.25" customHeight="1">
      <c r="A37" s="192" t="s">
        <v>97</v>
      </c>
      <c r="B37" s="127">
        <v>221063</v>
      </c>
      <c r="C37" s="531">
        <v>274.13209525421604</v>
      </c>
      <c r="E37" s="127">
        <v>219485</v>
      </c>
      <c r="F37" s="535">
        <v>74.31050710653368</v>
      </c>
      <c r="G37" s="501"/>
      <c r="I37" s="469"/>
      <c r="J37" s="469"/>
    </row>
    <row r="38" spans="1:10" ht="8.25" customHeight="1">
      <c r="A38" s="192" t="s">
        <v>98</v>
      </c>
      <c r="B38" s="127">
        <v>160217</v>
      </c>
      <c r="C38" s="531">
        <v>275.93553231651026</v>
      </c>
      <c r="E38" s="127">
        <v>159370</v>
      </c>
      <c r="F38" s="535">
        <v>77.92772969536942</v>
      </c>
      <c r="G38" s="501"/>
      <c r="I38" s="469"/>
      <c r="J38" s="469"/>
    </row>
    <row r="39" spans="1:10" s="118" customFormat="1" ht="8.25" customHeight="1">
      <c r="A39" s="147" t="s">
        <v>99</v>
      </c>
      <c r="B39" s="131">
        <v>1116714</v>
      </c>
      <c r="C39" s="536">
        <v>274.38752236726606</v>
      </c>
      <c r="D39" s="131"/>
      <c r="E39" s="131">
        <v>1108866</v>
      </c>
      <c r="F39" s="547">
        <v>76.50174374683073</v>
      </c>
      <c r="G39" s="502"/>
      <c r="I39" s="471"/>
      <c r="J39" s="469"/>
    </row>
    <row r="40" spans="1:10" ht="8.25" customHeight="1">
      <c r="A40" s="192" t="s">
        <v>100</v>
      </c>
      <c r="B40" s="127">
        <v>55539</v>
      </c>
      <c r="C40" s="531">
        <v>272.0193169518007</v>
      </c>
      <c r="E40" s="127">
        <v>55164</v>
      </c>
      <c r="F40" s="535">
        <v>75.49783075807136</v>
      </c>
      <c r="G40" s="501"/>
      <c r="I40" s="469"/>
      <c r="J40" s="469"/>
    </row>
    <row r="41" spans="1:10" ht="8.25" customHeight="1">
      <c r="A41" s="192" t="s">
        <v>101</v>
      </c>
      <c r="B41" s="127">
        <v>103326</v>
      </c>
      <c r="C41" s="531">
        <v>264.1642570619952</v>
      </c>
      <c r="E41" s="127">
        <v>102485</v>
      </c>
      <c r="F41" s="535">
        <v>69.38821107936465</v>
      </c>
      <c r="G41" s="501"/>
      <c r="I41" s="469"/>
      <c r="J41" s="469"/>
    </row>
    <row r="42" spans="1:10" s="118" customFormat="1" ht="8.25" customHeight="1">
      <c r="A42" s="147" t="s">
        <v>102</v>
      </c>
      <c r="B42" s="131">
        <v>158865</v>
      </c>
      <c r="C42" s="536">
        <v>266.85827358915265</v>
      </c>
      <c r="D42" s="131"/>
      <c r="E42" s="131">
        <v>157649</v>
      </c>
      <c r="F42" s="547">
        <v>71.41032319434693</v>
      </c>
      <c r="G42" s="502"/>
      <c r="I42" s="471"/>
      <c r="J42" s="469"/>
    </row>
    <row r="43" spans="1:10" ht="8.25" customHeight="1">
      <c r="A43" s="192" t="s">
        <v>103</v>
      </c>
      <c r="B43" s="127">
        <v>76743</v>
      </c>
      <c r="C43" s="531">
        <v>208.38588711921983</v>
      </c>
      <c r="E43" s="127">
        <v>76218</v>
      </c>
      <c r="F43" s="535">
        <v>55.573135786626224</v>
      </c>
      <c r="G43" s="501"/>
      <c r="I43" s="469"/>
      <c r="J43" s="469"/>
    </row>
    <row r="44" spans="1:10" ht="8.25" customHeight="1">
      <c r="A44" s="192" t="s">
        <v>104</v>
      </c>
      <c r="B44" s="127">
        <v>170706</v>
      </c>
      <c r="C44" s="531">
        <v>233.36272479340536</v>
      </c>
      <c r="E44" s="127">
        <v>169391</v>
      </c>
      <c r="F44" s="535">
        <v>62.24452299936062</v>
      </c>
      <c r="G44" s="501"/>
      <c r="I44" s="469"/>
      <c r="J44" s="469"/>
    </row>
    <row r="45" spans="1:10" ht="8.25" customHeight="1">
      <c r="A45" s="192" t="s">
        <v>105</v>
      </c>
      <c r="B45" s="127">
        <v>30213</v>
      </c>
      <c r="C45" s="531">
        <v>174.97335989621942</v>
      </c>
      <c r="E45" s="127">
        <v>30026</v>
      </c>
      <c r="F45" s="535">
        <v>49.60351549593604</v>
      </c>
      <c r="G45" s="501"/>
      <c r="I45" s="469"/>
      <c r="J45" s="469"/>
    </row>
    <row r="46" spans="1:10" ht="8.25" customHeight="1">
      <c r="A46" s="192" t="s">
        <v>106</v>
      </c>
      <c r="B46" s="127">
        <v>119692</v>
      </c>
      <c r="C46" s="531">
        <v>211.58080160366694</v>
      </c>
      <c r="E46" s="127">
        <v>118999</v>
      </c>
      <c r="F46" s="535">
        <v>57.66740649563371</v>
      </c>
      <c r="G46" s="501"/>
      <c r="I46" s="469"/>
      <c r="J46" s="469"/>
    </row>
    <row r="47" spans="1:10" ht="8.25" customHeight="1">
      <c r="A47" s="192" t="s">
        <v>107</v>
      </c>
      <c r="B47" s="127">
        <v>30118</v>
      </c>
      <c r="C47" s="531">
        <v>178.54316413486475</v>
      </c>
      <c r="E47" s="127">
        <v>29856</v>
      </c>
      <c r="F47" s="535">
        <v>49.26488787683778</v>
      </c>
      <c r="G47" s="501"/>
      <c r="I47" s="469"/>
      <c r="J47" s="469"/>
    </row>
    <row r="48" spans="1:10" s="118" customFormat="1" ht="8.25" customHeight="1">
      <c r="A48" s="147" t="s">
        <v>108</v>
      </c>
      <c r="B48" s="131">
        <v>427472</v>
      </c>
      <c r="C48" s="536">
        <v>213.00735509007563</v>
      </c>
      <c r="D48" s="131"/>
      <c r="E48" s="131">
        <v>424490</v>
      </c>
      <c r="F48" s="547">
        <v>57.614604187167046</v>
      </c>
      <c r="G48" s="502"/>
      <c r="I48" s="471"/>
      <c r="J48" s="469"/>
    </row>
    <row r="49" spans="1:10" ht="8.25" customHeight="1">
      <c r="A49" s="192" t="s">
        <v>109</v>
      </c>
      <c r="B49" s="127">
        <v>108607</v>
      </c>
      <c r="C49" s="531">
        <v>237.74285804973672</v>
      </c>
      <c r="E49" s="127">
        <v>107836</v>
      </c>
      <c r="F49" s="535">
        <v>63.7339905553881</v>
      </c>
      <c r="G49" s="501"/>
      <c r="I49" s="469"/>
      <c r="J49" s="469"/>
    </row>
    <row r="50" spans="1:10" ht="8.25" customHeight="1">
      <c r="A50" s="192" t="s">
        <v>110</v>
      </c>
      <c r="B50" s="127">
        <v>67559</v>
      </c>
      <c r="C50" s="531">
        <v>246.01709327011665</v>
      </c>
      <c r="E50" s="127">
        <v>67104</v>
      </c>
      <c r="F50" s="535">
        <v>63.54244590691729</v>
      </c>
      <c r="G50" s="501"/>
      <c r="I50" s="469"/>
      <c r="J50" s="469"/>
    </row>
    <row r="51" spans="1:10" ht="8.25" customHeight="1">
      <c r="A51" s="192" t="s">
        <v>111</v>
      </c>
      <c r="B51" s="127">
        <v>195540</v>
      </c>
      <c r="C51" s="531">
        <v>182.10603760581876</v>
      </c>
      <c r="E51" s="127">
        <v>194542</v>
      </c>
      <c r="F51" s="535">
        <v>46.87725148974827</v>
      </c>
      <c r="G51" s="501"/>
      <c r="I51" s="469"/>
      <c r="J51" s="469"/>
    </row>
    <row r="52" spans="1:10" ht="8.25" customHeight="1">
      <c r="A52" s="192" t="s">
        <v>112</v>
      </c>
      <c r="B52" s="127">
        <v>43067</v>
      </c>
      <c r="C52" s="531">
        <v>247.0677662244532</v>
      </c>
      <c r="E52" s="127">
        <v>42721</v>
      </c>
      <c r="F52" s="535">
        <v>63.45771070378183</v>
      </c>
      <c r="G52" s="501"/>
      <c r="I52" s="469"/>
      <c r="J52" s="469"/>
    </row>
    <row r="53" spans="1:10" ht="8.25" customHeight="1">
      <c r="A53" s="192" t="s">
        <v>113</v>
      </c>
      <c r="B53" s="127">
        <v>162237</v>
      </c>
      <c r="C53" s="531">
        <v>247.04417838856426</v>
      </c>
      <c r="E53" s="127">
        <v>160966</v>
      </c>
      <c r="F53" s="535">
        <v>59.94875347292053</v>
      </c>
      <c r="G53" s="501"/>
      <c r="I53" s="469"/>
      <c r="J53" s="469"/>
    </row>
    <row r="54" spans="1:10" ht="8.25" customHeight="1">
      <c r="A54" s="192" t="s">
        <v>114</v>
      </c>
      <c r="B54" s="127">
        <v>224151</v>
      </c>
      <c r="C54" s="531">
        <v>180.8340190715911</v>
      </c>
      <c r="E54" s="127">
        <v>222340</v>
      </c>
      <c r="F54" s="535">
        <v>49.61694929627125</v>
      </c>
      <c r="G54" s="501"/>
      <c r="I54" s="469"/>
      <c r="J54" s="469"/>
    </row>
    <row r="55" spans="1:12" ht="8.25" customHeight="1">
      <c r="A55" s="192" t="s">
        <v>115</v>
      </c>
      <c r="B55" s="127">
        <v>75950</v>
      </c>
      <c r="C55" s="531">
        <v>247.05453741111566</v>
      </c>
      <c r="E55" s="127">
        <v>75467</v>
      </c>
      <c r="F55" s="535">
        <v>64.55246860779417</v>
      </c>
      <c r="G55" s="501"/>
      <c r="I55" s="469"/>
      <c r="J55" s="469"/>
      <c r="L55" s="869"/>
    </row>
    <row r="56" spans="1:12" ht="8.25" customHeight="1">
      <c r="A56" s="192" t="s">
        <v>116</v>
      </c>
      <c r="B56" s="127">
        <v>96371</v>
      </c>
      <c r="C56" s="531">
        <v>241.98375910850865</v>
      </c>
      <c r="E56" s="127">
        <v>95745</v>
      </c>
      <c r="F56" s="535">
        <v>63.27486848713949</v>
      </c>
      <c r="G56" s="501"/>
      <c r="I56" s="469"/>
      <c r="J56" s="469"/>
      <c r="L56" s="869"/>
    </row>
    <row r="57" spans="1:10" ht="8.25" customHeight="1">
      <c r="A57" s="192" t="s">
        <v>117</v>
      </c>
      <c r="B57" s="127">
        <v>107050</v>
      </c>
      <c r="C57" s="531">
        <v>246.83017484476562</v>
      </c>
      <c r="E57" s="127">
        <v>106196</v>
      </c>
      <c r="F57" s="535">
        <v>66.03777104800045</v>
      </c>
      <c r="G57" s="501"/>
      <c r="I57" s="469"/>
      <c r="J57" s="469"/>
    </row>
    <row r="58" spans="1:12" s="118" customFormat="1" ht="8.25" customHeight="1">
      <c r="A58" s="147" t="s">
        <v>118</v>
      </c>
      <c r="B58" s="131">
        <v>1080532</v>
      </c>
      <c r="C58" s="536">
        <v>215.45372602774415</v>
      </c>
      <c r="D58" s="131"/>
      <c r="E58" s="131">
        <v>1072917</v>
      </c>
      <c r="F58" s="547">
        <v>56.386842612831025</v>
      </c>
      <c r="G58" s="502"/>
      <c r="I58" s="471"/>
      <c r="J58" s="469"/>
      <c r="K58" s="117"/>
      <c r="L58" s="869"/>
    </row>
    <row r="59" spans="1:13" ht="8.25" customHeight="1">
      <c r="A59" s="192" t="s">
        <v>119</v>
      </c>
      <c r="B59" s="127">
        <v>207893</v>
      </c>
      <c r="C59" s="531">
        <v>270.6742737508723</v>
      </c>
      <c r="E59" s="127">
        <v>206066</v>
      </c>
      <c r="F59" s="535">
        <v>71.76624235986557</v>
      </c>
      <c r="G59" s="501"/>
      <c r="I59" s="199"/>
      <c r="J59" s="468"/>
      <c r="L59" s="869"/>
      <c r="M59" s="482"/>
    </row>
    <row r="60" spans="1:13" ht="8.25" customHeight="1">
      <c r="A60" s="192" t="s">
        <v>120</v>
      </c>
      <c r="B60" s="127">
        <v>65032</v>
      </c>
      <c r="C60" s="531">
        <v>247.14826729804145</v>
      </c>
      <c r="E60" s="127">
        <v>64198</v>
      </c>
      <c r="F60" s="535">
        <v>63.28729581324737</v>
      </c>
      <c r="G60" s="501"/>
      <c r="I60" s="199"/>
      <c r="J60" s="468"/>
      <c r="K60" s="118"/>
      <c r="L60" s="869"/>
      <c r="M60" s="482">
        <f>SUM(M55:M58)</f>
        <v>0</v>
      </c>
    </row>
    <row r="61" spans="1:10" ht="8.25" customHeight="1">
      <c r="A61" s="192" t="s">
        <v>121</v>
      </c>
      <c r="B61" s="127">
        <v>43537</v>
      </c>
      <c r="C61" s="531">
        <v>282.8326793649144</v>
      </c>
      <c r="E61" s="127">
        <v>43096</v>
      </c>
      <c r="F61" s="535">
        <v>75.9320600465149</v>
      </c>
      <c r="G61" s="501"/>
      <c r="I61" s="199"/>
      <c r="J61" s="468"/>
    </row>
    <row r="62" spans="1:10" ht="8.25" customHeight="1">
      <c r="A62" s="192" t="s">
        <v>122</v>
      </c>
      <c r="B62" s="127">
        <v>124927</v>
      </c>
      <c r="C62" s="531">
        <v>267.08241848691705</v>
      </c>
      <c r="E62" s="127">
        <v>123186</v>
      </c>
      <c r="F62" s="535">
        <v>66.4935765950556</v>
      </c>
      <c r="G62" s="501"/>
      <c r="I62" s="199"/>
      <c r="J62" s="468"/>
    </row>
    <row r="63" spans="1:10" s="118" customFormat="1" ht="8.25" customHeight="1">
      <c r="A63" s="147" t="s">
        <v>123</v>
      </c>
      <c r="B63" s="131">
        <v>441389</v>
      </c>
      <c r="C63" s="536">
        <v>267.0448787544291</v>
      </c>
      <c r="D63" s="131"/>
      <c r="E63" s="131">
        <v>436546</v>
      </c>
      <c r="F63" s="547">
        <v>69.22829291345076</v>
      </c>
      <c r="G63" s="502"/>
      <c r="I63" s="869"/>
      <c r="J63" s="117"/>
    </row>
    <row r="64" spans="1:10" s="118" customFormat="1" ht="8.25" customHeight="1">
      <c r="A64" s="147" t="s">
        <v>124</v>
      </c>
      <c r="B64" s="131">
        <v>16398028</v>
      </c>
      <c r="C64" s="536">
        <v>279.7962012859103</v>
      </c>
      <c r="D64" s="131"/>
      <c r="E64" s="131">
        <v>16234791</v>
      </c>
      <c r="F64" s="547">
        <v>69.21532262365731</v>
      </c>
      <c r="G64" s="502"/>
      <c r="I64" s="870"/>
      <c r="J64" s="117"/>
    </row>
    <row r="65" spans="1:10" s="118" customFormat="1" ht="8.25" customHeight="1">
      <c r="A65" s="147" t="s">
        <v>242</v>
      </c>
      <c r="B65" s="131">
        <v>8320413</v>
      </c>
      <c r="C65" s="536">
        <v>313.15411193657496</v>
      </c>
      <c r="D65" s="536"/>
      <c r="E65" s="131">
        <v>8233620</v>
      </c>
      <c r="F65" s="547">
        <v>72.78493181600598</v>
      </c>
      <c r="G65" s="502"/>
      <c r="I65" s="870"/>
      <c r="J65" s="117"/>
    </row>
    <row r="66" spans="1:10" s="118" customFormat="1" ht="8.25" customHeight="1">
      <c r="A66" s="147" t="s">
        <v>243</v>
      </c>
      <c r="B66" s="131">
        <v>3361741</v>
      </c>
      <c r="C66" s="536">
        <v>297.93033245985697</v>
      </c>
      <c r="D66" s="536"/>
      <c r="E66" s="131">
        <v>3324134</v>
      </c>
      <c r="F66" s="547">
        <v>72.75293538819261</v>
      </c>
      <c r="G66" s="502"/>
      <c r="I66" s="502"/>
      <c r="J66" s="117"/>
    </row>
    <row r="67" spans="1:10" s="118" customFormat="1" ht="8.25" customHeight="1">
      <c r="A67" s="147" t="s">
        <v>244</v>
      </c>
      <c r="B67" s="131">
        <v>4715874</v>
      </c>
      <c r="C67" s="536">
        <v>227.23064931881024</v>
      </c>
      <c r="D67" s="536"/>
      <c r="E67" s="131">
        <v>4677037</v>
      </c>
      <c r="F67" s="547">
        <v>61.74994283191421</v>
      </c>
      <c r="G67" s="502"/>
      <c r="I67" s="870"/>
      <c r="J67" s="117"/>
    </row>
    <row r="68" spans="1:6" ht="4.5" customHeight="1">
      <c r="A68" s="197"/>
      <c r="B68" s="548"/>
      <c r="C68" s="548"/>
      <c r="D68" s="549"/>
      <c r="E68" s="548"/>
      <c r="F68" s="548"/>
    </row>
    <row r="69" spans="2:10" s="474" customFormat="1" ht="4.5" customHeight="1">
      <c r="B69" s="533"/>
      <c r="C69" s="537"/>
      <c r="D69" s="493"/>
      <c r="E69" s="533"/>
      <c r="F69" s="537"/>
      <c r="J69" s="117"/>
    </row>
    <row r="70" spans="1:6" s="553" customFormat="1" ht="9" customHeight="1">
      <c r="A70" s="347" t="s">
        <v>438</v>
      </c>
      <c r="B70" s="550"/>
      <c r="C70" s="551"/>
      <c r="D70" s="552"/>
      <c r="E70" s="550"/>
      <c r="F70" s="551"/>
    </row>
    <row r="71" spans="1:6" s="553" customFormat="1" ht="9" customHeight="1">
      <c r="A71" s="554"/>
      <c r="B71" s="550"/>
      <c r="C71" s="551"/>
      <c r="D71" s="552"/>
      <c r="E71" s="550"/>
      <c r="F71" s="551"/>
    </row>
    <row r="72" spans="1:6" s="553" customFormat="1" ht="9" customHeight="1">
      <c r="A72" s="554" t="s">
        <v>293</v>
      </c>
      <c r="B72" s="550"/>
      <c r="C72" s="551"/>
      <c r="D72" s="552"/>
      <c r="E72" s="550"/>
      <c r="F72" s="551"/>
    </row>
    <row r="73" ht="9">
      <c r="A73" s="486"/>
    </row>
  </sheetData>
  <mergeCells count="2">
    <mergeCell ref="B3:C3"/>
    <mergeCell ref="E3:F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&amp;C&amp;"Arial,Normale"&amp;11 133
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0"/>
  <dimension ref="A1:I132"/>
  <sheetViews>
    <sheetView showGridLines="0" workbookViewId="0" topLeftCell="A1">
      <selection activeCell="I10" sqref="I10"/>
    </sheetView>
  </sheetViews>
  <sheetFormatPr defaultColWidth="9.59765625" defaultRowHeight="10.5"/>
  <cols>
    <col min="1" max="1" width="35.19921875" style="192" customWidth="1"/>
    <col min="2" max="2" width="19" style="127" customWidth="1"/>
    <col min="3" max="3" width="22.796875" style="493" customWidth="1"/>
    <col min="4" max="4" width="1" style="493" customWidth="1"/>
    <col min="5" max="5" width="19" style="493" customWidth="1"/>
    <col min="6" max="6" width="23.796875" style="493" customWidth="1"/>
    <col min="7" max="7" width="20.19921875" style="117" customWidth="1"/>
    <col min="8" max="8" width="13.19921875" style="117" customWidth="1"/>
    <col min="9" max="9" width="16" style="117" customWidth="1"/>
    <col min="10" max="16384" width="9.59765625" style="117" customWidth="1"/>
  </cols>
  <sheetData>
    <row r="1" spans="1:9" s="625" customFormat="1" ht="13.5" customHeight="1">
      <c r="A1" s="628" t="s">
        <v>409</v>
      </c>
      <c r="B1" s="626"/>
      <c r="C1" s="627"/>
      <c r="D1" s="627"/>
      <c r="E1" s="627"/>
      <c r="F1" s="627"/>
      <c r="H1" s="872"/>
      <c r="I1" s="272"/>
    </row>
    <row r="2" spans="1:6" ht="7.5" customHeight="1">
      <c r="A2" s="184"/>
      <c r="B2" s="557"/>
      <c r="C2" s="497"/>
      <c r="D2" s="497"/>
      <c r="E2" s="497"/>
      <c r="F2" s="497"/>
    </row>
    <row r="3" spans="1:9" s="186" customFormat="1" ht="12" customHeight="1">
      <c r="A3" s="1012" t="s">
        <v>234</v>
      </c>
      <c r="B3" s="1014" t="s">
        <v>130</v>
      </c>
      <c r="C3" s="1014"/>
      <c r="D3" s="558"/>
      <c r="E3" s="1015" t="s">
        <v>247</v>
      </c>
      <c r="F3" s="1015"/>
      <c r="I3" s="187"/>
    </row>
    <row r="4" spans="1:9" s="189" customFormat="1" ht="12" customHeight="1">
      <c r="A4" s="1013"/>
      <c r="B4" s="530" t="s">
        <v>181</v>
      </c>
      <c r="C4" s="559" t="s">
        <v>245</v>
      </c>
      <c r="D4" s="559"/>
      <c r="E4" s="559" t="s">
        <v>181</v>
      </c>
      <c r="F4" s="559" t="s">
        <v>246</v>
      </c>
      <c r="G4" s="117"/>
      <c r="H4" s="117"/>
      <c r="I4" s="188"/>
    </row>
    <row r="5" spans="1:8" ht="8.25" customHeight="1">
      <c r="A5" s="190"/>
      <c r="F5" s="831"/>
      <c r="G5" s="191"/>
      <c r="H5" s="873"/>
    </row>
    <row r="6" spans="1:9" ht="8.25" customHeight="1">
      <c r="A6" s="192" t="s">
        <v>3</v>
      </c>
      <c r="B6" s="531">
        <v>32207</v>
      </c>
      <c r="C6" s="493">
        <v>353.6782227688523</v>
      </c>
      <c r="E6" s="493">
        <v>31950</v>
      </c>
      <c r="F6" s="493">
        <v>76.490304045966</v>
      </c>
      <c r="H6" s="501"/>
      <c r="I6" s="195"/>
    </row>
    <row r="7" spans="1:9" ht="8.25" customHeight="1">
      <c r="A7" s="192" t="s">
        <v>4</v>
      </c>
      <c r="B7" s="531">
        <v>23960</v>
      </c>
      <c r="C7" s="493">
        <v>325.61426397042834</v>
      </c>
      <c r="E7" s="493">
        <v>23770</v>
      </c>
      <c r="F7" s="493">
        <v>76.10296471793558</v>
      </c>
      <c r="G7" s="499"/>
      <c r="H7" s="501"/>
      <c r="I7" s="196"/>
    </row>
    <row r="8" spans="1:9" ht="8.25" customHeight="1">
      <c r="A8" s="192" t="s">
        <v>5</v>
      </c>
      <c r="B8" s="531">
        <v>15288</v>
      </c>
      <c r="C8" s="493">
        <v>330.86612128295025</v>
      </c>
      <c r="E8" s="493">
        <v>15145</v>
      </c>
      <c r="F8" s="493">
        <v>69.75405305821666</v>
      </c>
      <c r="G8" s="499"/>
      <c r="H8" s="501"/>
      <c r="I8" s="196"/>
    </row>
    <row r="9" spans="1:9" ht="8.25" customHeight="1">
      <c r="A9" s="192" t="s">
        <v>6</v>
      </c>
      <c r="B9" s="531">
        <v>19135</v>
      </c>
      <c r="C9" s="493">
        <v>348.7587941530274</v>
      </c>
      <c r="E9" s="493">
        <v>18981</v>
      </c>
      <c r="F9" s="493">
        <v>83.09328897255176</v>
      </c>
      <c r="G9" s="499"/>
      <c r="H9" s="501"/>
      <c r="I9" s="196"/>
    </row>
    <row r="10" spans="1:9" ht="8.25" customHeight="1">
      <c r="A10" s="192" t="s">
        <v>7</v>
      </c>
      <c r="B10" s="531">
        <v>34806</v>
      </c>
      <c r="C10" s="493">
        <v>338.6390613142379</v>
      </c>
      <c r="E10" s="493">
        <v>34523</v>
      </c>
      <c r="F10" s="493">
        <v>76.64794298528008</v>
      </c>
      <c r="G10" s="499"/>
      <c r="H10" s="501"/>
      <c r="I10" s="196"/>
    </row>
    <row r="11" spans="1:9" ht="8.25" customHeight="1">
      <c r="A11" s="192" t="s">
        <v>8</v>
      </c>
      <c r="B11" s="531">
        <v>288324</v>
      </c>
      <c r="C11" s="493">
        <v>319.8510813904987</v>
      </c>
      <c r="E11" s="493">
        <v>286439</v>
      </c>
      <c r="F11" s="493">
        <v>66.08915745489868</v>
      </c>
      <c r="G11" s="499"/>
      <c r="H11" s="501"/>
      <c r="I11" s="196"/>
    </row>
    <row r="12" spans="1:9" ht="8.25" customHeight="1">
      <c r="A12" s="192" t="s">
        <v>125</v>
      </c>
      <c r="B12" s="531">
        <v>10427</v>
      </c>
      <c r="C12" s="493">
        <v>338.4620378485409</v>
      </c>
      <c r="E12" s="493">
        <v>10274</v>
      </c>
      <c r="F12" s="493">
        <v>74.62231260894829</v>
      </c>
      <c r="G12" s="499"/>
      <c r="H12" s="501"/>
      <c r="I12" s="196"/>
    </row>
    <row r="13" spans="1:9" ht="8.25" customHeight="1">
      <c r="A13" s="192" t="s">
        <v>10</v>
      </c>
      <c r="B13" s="531">
        <v>17230</v>
      </c>
      <c r="C13" s="493">
        <v>384.34084318536696</v>
      </c>
      <c r="E13" s="493">
        <v>17060</v>
      </c>
      <c r="F13" s="493">
        <v>78.99976846492244</v>
      </c>
      <c r="G13" s="499"/>
      <c r="H13" s="501"/>
      <c r="I13" s="196"/>
    </row>
    <row r="14" spans="1:9" s="118" customFormat="1" ht="8.25" customHeight="1">
      <c r="A14" s="147" t="s">
        <v>11</v>
      </c>
      <c r="B14" s="536">
        <v>441377</v>
      </c>
      <c r="C14" s="494">
        <v>328.02281267093156</v>
      </c>
      <c r="D14" s="494"/>
      <c r="E14" s="494">
        <v>438142</v>
      </c>
      <c r="F14" s="494">
        <v>69.39500201148606</v>
      </c>
      <c r="G14" s="470"/>
      <c r="H14" s="502"/>
      <c r="I14" s="132"/>
    </row>
    <row r="15" spans="1:9" ht="8.25" customHeight="1">
      <c r="A15" s="192" t="s">
        <v>208</v>
      </c>
      <c r="B15" s="531">
        <v>12689</v>
      </c>
      <c r="C15" s="493">
        <v>368.43786295005805</v>
      </c>
      <c r="E15" s="493">
        <v>12505</v>
      </c>
      <c r="F15" s="493">
        <v>79.71060683324835</v>
      </c>
      <c r="G15" s="499"/>
      <c r="H15" s="501"/>
      <c r="I15" s="196"/>
    </row>
    <row r="16" spans="1:9" s="118" customFormat="1" ht="8.25" customHeight="1">
      <c r="A16" s="147" t="s">
        <v>12</v>
      </c>
      <c r="B16" s="536">
        <v>12689</v>
      </c>
      <c r="C16" s="494">
        <v>368.43786295005805</v>
      </c>
      <c r="D16" s="494"/>
      <c r="E16" s="494">
        <v>12505</v>
      </c>
      <c r="F16" s="494">
        <v>79.71060683324835</v>
      </c>
      <c r="G16" s="470"/>
      <c r="H16" s="502"/>
      <c r="I16" s="132"/>
    </row>
    <row r="17" spans="1:9" ht="8.25" customHeight="1">
      <c r="A17" s="192" t="s">
        <v>13</v>
      </c>
      <c r="B17" s="531">
        <v>38817</v>
      </c>
      <c r="C17" s="493">
        <v>333.6112209292332</v>
      </c>
      <c r="E17" s="493">
        <v>38517</v>
      </c>
      <c r="F17" s="493">
        <v>70.10738987986895</v>
      </c>
      <c r="G17" s="499"/>
      <c r="H17" s="501"/>
      <c r="I17" s="196"/>
    </row>
    <row r="18" spans="1:9" ht="8.25" customHeight="1">
      <c r="A18" s="192" t="s">
        <v>14</v>
      </c>
      <c r="B18" s="531">
        <v>60362</v>
      </c>
      <c r="C18" s="493">
        <v>315.0220236728389</v>
      </c>
      <c r="E18" s="493">
        <v>59860</v>
      </c>
      <c r="F18" s="493">
        <v>65.35433930540543</v>
      </c>
      <c r="G18" s="499"/>
      <c r="H18" s="501"/>
      <c r="I18" s="196"/>
    </row>
    <row r="19" spans="1:9" ht="8.25" customHeight="1">
      <c r="A19" s="192" t="s">
        <v>15</v>
      </c>
      <c r="B19" s="531">
        <v>27961</v>
      </c>
      <c r="C19" s="493">
        <v>336.84299292847766</v>
      </c>
      <c r="E19" s="493">
        <v>27653</v>
      </c>
      <c r="F19" s="493">
        <v>76.61596431441</v>
      </c>
      <c r="G19" s="499"/>
      <c r="H19" s="501"/>
      <c r="I19" s="196"/>
    </row>
    <row r="20" spans="1:9" ht="8.25" customHeight="1">
      <c r="A20" s="192" t="s">
        <v>16</v>
      </c>
      <c r="B20" s="531">
        <v>26504</v>
      </c>
      <c r="C20" s="493">
        <v>371.0849446256808</v>
      </c>
      <c r="E20" s="493">
        <v>26262</v>
      </c>
      <c r="F20" s="493">
        <v>79.88198077625015</v>
      </c>
      <c r="G20" s="499"/>
      <c r="H20" s="501"/>
      <c r="I20" s="196"/>
    </row>
    <row r="21" spans="1:9" ht="8.25" customHeight="1">
      <c r="A21" s="192" t="s">
        <v>17</v>
      </c>
      <c r="B21" s="531">
        <v>16086</v>
      </c>
      <c r="C21" s="493">
        <v>344.69753787472945</v>
      </c>
      <c r="E21" s="493">
        <v>15925</v>
      </c>
      <c r="F21" s="493">
        <v>80.9073820047757</v>
      </c>
      <c r="G21" s="499"/>
      <c r="H21" s="501"/>
      <c r="I21" s="196"/>
    </row>
    <row r="22" spans="1:9" ht="8.25" customHeight="1">
      <c r="A22" s="192" t="s">
        <v>18</v>
      </c>
      <c r="B22" s="531">
        <v>14871</v>
      </c>
      <c r="C22" s="493">
        <v>348.06319485078996</v>
      </c>
      <c r="E22" s="493">
        <v>14761</v>
      </c>
      <c r="F22" s="493">
        <v>82.03745901183794</v>
      </c>
      <c r="G22" s="499"/>
      <c r="H22" s="501"/>
      <c r="I22" s="196"/>
    </row>
    <row r="23" spans="1:9" ht="8.25" customHeight="1">
      <c r="A23" s="192" t="s">
        <v>19</v>
      </c>
      <c r="B23" s="531">
        <v>17238</v>
      </c>
      <c r="C23" s="493">
        <v>359.97243510764923</v>
      </c>
      <c r="E23" s="493">
        <v>17081</v>
      </c>
      <c r="F23" s="493">
        <v>76.61015428776462</v>
      </c>
      <c r="G23" s="499"/>
      <c r="H23" s="501"/>
      <c r="I23" s="196"/>
    </row>
    <row r="24" spans="1:9" ht="8.25" customHeight="1">
      <c r="A24" s="192" t="s">
        <v>20</v>
      </c>
      <c r="B24" s="531">
        <v>424749</v>
      </c>
      <c r="C24" s="493">
        <v>325.70603034920214</v>
      </c>
      <c r="E24" s="493">
        <v>421194</v>
      </c>
      <c r="F24" s="493">
        <v>62.70539211526523</v>
      </c>
      <c r="G24" s="499"/>
      <c r="H24" s="501"/>
      <c r="I24" s="196"/>
    </row>
    <row r="25" spans="1:9" ht="8.25" customHeight="1">
      <c r="A25" s="192" t="s">
        <v>21</v>
      </c>
      <c r="B25" s="531">
        <v>26705</v>
      </c>
      <c r="C25" s="493">
        <v>374.67555243774115</v>
      </c>
      <c r="E25" s="493">
        <v>26496</v>
      </c>
      <c r="F25" s="493">
        <v>73.9574610617987</v>
      </c>
      <c r="G25" s="499"/>
      <c r="H25" s="501"/>
      <c r="I25" s="196"/>
    </row>
    <row r="26" spans="1:9" ht="8.25" customHeight="1">
      <c r="A26" s="192" t="s">
        <v>22</v>
      </c>
      <c r="B26" s="531">
        <v>7352</v>
      </c>
      <c r="C26" s="493">
        <v>336.6454507990293</v>
      </c>
      <c r="E26" s="493">
        <v>7237</v>
      </c>
      <c r="F26" s="493">
        <v>74.30947735907178</v>
      </c>
      <c r="G26" s="499"/>
      <c r="H26" s="501"/>
      <c r="I26" s="196"/>
    </row>
    <row r="27" spans="1:9" ht="8.25" customHeight="1">
      <c r="A27" s="192" t="s">
        <v>23</v>
      </c>
      <c r="B27" s="531">
        <v>27747</v>
      </c>
      <c r="C27" s="493">
        <v>333.45751712534553</v>
      </c>
      <c r="E27" s="493">
        <v>27527</v>
      </c>
      <c r="F27" s="493">
        <v>73.16924058371654</v>
      </c>
      <c r="G27" s="499"/>
      <c r="H27" s="501"/>
      <c r="I27" s="196"/>
    </row>
    <row r="28" spans="1:9" s="118" customFormat="1" ht="8.25" customHeight="1">
      <c r="A28" s="147" t="s">
        <v>24</v>
      </c>
      <c r="B28" s="536">
        <v>688392</v>
      </c>
      <c r="C28" s="494">
        <v>330.9438499447379</v>
      </c>
      <c r="D28" s="494"/>
      <c r="E28" s="494">
        <v>682513</v>
      </c>
      <c r="F28" s="494">
        <v>66.24018183918064</v>
      </c>
      <c r="G28" s="470"/>
      <c r="H28" s="501"/>
      <c r="I28" s="196"/>
    </row>
    <row r="29" spans="1:9" ht="8.25" customHeight="1">
      <c r="A29" s="192" t="s">
        <v>25</v>
      </c>
      <c r="B29" s="531">
        <v>30341</v>
      </c>
      <c r="C29" s="493">
        <v>309.769569256843</v>
      </c>
      <c r="E29" s="493">
        <v>29965</v>
      </c>
      <c r="F29" s="493">
        <v>68.36641569701118</v>
      </c>
      <c r="G29" s="499"/>
      <c r="H29" s="501"/>
      <c r="I29" s="196"/>
    </row>
    <row r="30" spans="1:9" ht="8.25" customHeight="1">
      <c r="A30" s="192" t="s">
        <v>26</v>
      </c>
      <c r="B30" s="531">
        <v>36054</v>
      </c>
      <c r="C30" s="493">
        <v>326.00616675558126</v>
      </c>
      <c r="E30" s="493">
        <v>35580</v>
      </c>
      <c r="F30" s="493">
        <v>74.39001442639403</v>
      </c>
      <c r="G30" s="499"/>
      <c r="H30" s="501"/>
      <c r="I30" s="196"/>
    </row>
    <row r="31" spans="1:9" s="118" customFormat="1" ht="8.25" customHeight="1">
      <c r="A31" s="147" t="s">
        <v>27</v>
      </c>
      <c r="B31" s="536">
        <v>66395</v>
      </c>
      <c r="C31" s="494">
        <v>318.38016687446054</v>
      </c>
      <c r="D31" s="494"/>
      <c r="E31" s="494">
        <v>65545</v>
      </c>
      <c r="F31" s="494">
        <v>71.50961716798132</v>
      </c>
      <c r="G31" s="470"/>
      <c r="H31" s="501"/>
      <c r="I31" s="196"/>
    </row>
    <row r="32" spans="1:9" ht="8.25" customHeight="1">
      <c r="A32" s="192" t="s">
        <v>28</v>
      </c>
      <c r="B32" s="531">
        <v>12428</v>
      </c>
      <c r="C32" s="493">
        <v>347.84068963587004</v>
      </c>
      <c r="E32" s="493">
        <v>12304</v>
      </c>
      <c r="F32" s="493">
        <v>76.10564730624111</v>
      </c>
      <c r="G32" s="499"/>
      <c r="H32" s="501"/>
      <c r="I32" s="196"/>
    </row>
    <row r="33" spans="1:9" ht="8.25" customHeight="1">
      <c r="A33" s="192" t="s">
        <v>29</v>
      </c>
      <c r="B33" s="531">
        <v>65301</v>
      </c>
      <c r="C33" s="493">
        <v>309.6257521230139</v>
      </c>
      <c r="E33" s="493">
        <v>64756</v>
      </c>
      <c r="F33" s="493">
        <v>67.48650394980929</v>
      </c>
      <c r="G33" s="499"/>
      <c r="H33" s="501"/>
      <c r="I33" s="196"/>
    </row>
    <row r="34" spans="1:9" ht="8.25" customHeight="1">
      <c r="A34" s="192" t="s">
        <v>30</v>
      </c>
      <c r="B34" s="531">
        <v>17490</v>
      </c>
      <c r="C34" s="493">
        <v>343.0622572672708</v>
      </c>
      <c r="E34" s="493">
        <v>17328</v>
      </c>
      <c r="F34" s="493">
        <v>72.4233051910056</v>
      </c>
      <c r="G34" s="499"/>
      <c r="H34" s="501"/>
      <c r="I34" s="196"/>
    </row>
    <row r="35" spans="1:9" ht="8.25" customHeight="1">
      <c r="A35" s="192" t="s">
        <v>31</v>
      </c>
      <c r="B35" s="531">
        <v>26251</v>
      </c>
      <c r="C35" s="493">
        <v>319.13781365493094</v>
      </c>
      <c r="E35" s="493">
        <v>26003</v>
      </c>
      <c r="F35" s="493">
        <v>71.60402037725457</v>
      </c>
      <c r="G35" s="499"/>
      <c r="H35" s="501"/>
      <c r="I35" s="196"/>
    </row>
    <row r="36" spans="1:9" ht="8.25" customHeight="1">
      <c r="A36" s="192" t="s">
        <v>32</v>
      </c>
      <c r="B36" s="531">
        <v>96329</v>
      </c>
      <c r="C36" s="493">
        <v>356.093539753656</v>
      </c>
      <c r="E36" s="493">
        <v>94971</v>
      </c>
      <c r="F36" s="493">
        <v>75.93791978507005</v>
      </c>
      <c r="G36" s="499"/>
      <c r="H36" s="501"/>
      <c r="I36" s="196"/>
    </row>
    <row r="37" spans="1:9" ht="8.25" customHeight="1">
      <c r="A37" s="192" t="s">
        <v>33</v>
      </c>
      <c r="B37" s="531">
        <v>81339</v>
      </c>
      <c r="C37" s="493">
        <v>313.7788167762244</v>
      </c>
      <c r="E37" s="493">
        <v>80589</v>
      </c>
      <c r="F37" s="493">
        <v>68.24544615410672</v>
      </c>
      <c r="G37" s="499"/>
      <c r="H37" s="501"/>
      <c r="I37" s="196"/>
    </row>
    <row r="38" spans="1:9" ht="8.25" customHeight="1">
      <c r="A38" s="192" t="s">
        <v>34</v>
      </c>
      <c r="B38" s="531">
        <v>34324</v>
      </c>
      <c r="C38" s="493">
        <v>301.4632261237682</v>
      </c>
      <c r="E38" s="493">
        <v>34016</v>
      </c>
      <c r="F38" s="493">
        <v>66.55318815910469</v>
      </c>
      <c r="G38" s="499"/>
      <c r="H38" s="501"/>
      <c r="I38" s="196"/>
    </row>
    <row r="39" spans="1:9" s="118" customFormat="1" ht="8.25" customHeight="1">
      <c r="A39" s="147" t="s">
        <v>35</v>
      </c>
      <c r="B39" s="536">
        <v>333462</v>
      </c>
      <c r="C39" s="494">
        <v>325.81639253282475</v>
      </c>
      <c r="D39" s="494"/>
      <c r="E39" s="494">
        <v>329967</v>
      </c>
      <c r="F39" s="494">
        <v>70.71383107990819</v>
      </c>
      <c r="G39" s="470"/>
      <c r="H39" s="501"/>
      <c r="I39" s="196"/>
    </row>
    <row r="40" spans="1:9" ht="8.25" customHeight="1">
      <c r="A40" s="192" t="s">
        <v>36</v>
      </c>
      <c r="B40" s="531">
        <v>12815</v>
      </c>
      <c r="C40" s="493">
        <v>350.93244242407644</v>
      </c>
      <c r="E40" s="493">
        <v>12698</v>
      </c>
      <c r="F40" s="493">
        <v>72.85558551838889</v>
      </c>
      <c r="G40" s="499"/>
      <c r="H40" s="501"/>
      <c r="I40" s="196"/>
    </row>
    <row r="41" spans="1:9" ht="8.25" customHeight="1">
      <c r="A41" s="192" t="s">
        <v>37</v>
      </c>
      <c r="B41" s="531">
        <v>16082</v>
      </c>
      <c r="C41" s="493">
        <v>315.4261057173679</v>
      </c>
      <c r="E41" s="493">
        <v>15948</v>
      </c>
      <c r="F41" s="493">
        <v>72.13025780189959</v>
      </c>
      <c r="G41" s="499"/>
      <c r="H41" s="501"/>
      <c r="I41" s="196"/>
    </row>
    <row r="42" spans="1:9" ht="8.25" customHeight="1">
      <c r="A42" s="192" t="s">
        <v>38</v>
      </c>
      <c r="B42" s="531">
        <v>77325</v>
      </c>
      <c r="C42" s="493">
        <v>374.3391878546116</v>
      </c>
      <c r="E42" s="493">
        <v>76606</v>
      </c>
      <c r="F42" s="493">
        <v>72.2691295365138</v>
      </c>
      <c r="G42" s="499"/>
      <c r="H42" s="501"/>
      <c r="I42" s="196"/>
    </row>
    <row r="43" spans="1:9" ht="8.25" customHeight="1">
      <c r="A43" s="192" t="s">
        <v>39</v>
      </c>
      <c r="B43" s="531">
        <v>33198</v>
      </c>
      <c r="C43" s="493">
        <v>343.87818520820383</v>
      </c>
      <c r="E43" s="493">
        <v>32927</v>
      </c>
      <c r="F43" s="493">
        <v>71.81931205967675</v>
      </c>
      <c r="G43" s="499"/>
      <c r="H43" s="501"/>
      <c r="I43" s="196"/>
    </row>
    <row r="44" spans="1:9" s="118" customFormat="1" ht="8.25" customHeight="1">
      <c r="A44" s="147" t="s">
        <v>126</v>
      </c>
      <c r="B44" s="536">
        <v>139420</v>
      </c>
      <c r="C44" s="494">
        <v>356.9334749939197</v>
      </c>
      <c r="D44" s="494"/>
      <c r="E44" s="494">
        <v>138179</v>
      </c>
      <c r="F44" s="494">
        <v>72.19911592279477</v>
      </c>
      <c r="G44" s="470"/>
      <c r="H44" s="501"/>
      <c r="I44" s="196"/>
    </row>
    <row r="45" spans="1:9" ht="8.25" customHeight="1">
      <c r="A45" s="192" t="s">
        <v>40</v>
      </c>
      <c r="B45" s="531">
        <v>235621</v>
      </c>
      <c r="C45" s="493">
        <v>384.56177574669493</v>
      </c>
      <c r="E45" s="493">
        <v>233640</v>
      </c>
      <c r="F45" s="493">
        <v>78.01105857841173</v>
      </c>
      <c r="G45" s="499"/>
      <c r="H45" s="501"/>
      <c r="I45" s="196"/>
    </row>
    <row r="46" spans="1:9" ht="8.25" customHeight="1">
      <c r="A46" s="192" t="s">
        <v>41</v>
      </c>
      <c r="B46" s="531">
        <v>14177</v>
      </c>
      <c r="C46" s="493">
        <v>348.586181460536</v>
      </c>
      <c r="E46" s="493">
        <v>14024</v>
      </c>
      <c r="F46" s="493">
        <v>76.01084010840108</v>
      </c>
      <c r="G46" s="499"/>
      <c r="H46" s="501"/>
      <c r="I46" s="196"/>
    </row>
    <row r="47" spans="1:9" ht="8.25" customHeight="1">
      <c r="A47" s="192" t="s">
        <v>42</v>
      </c>
      <c r="B47" s="531">
        <v>35695</v>
      </c>
      <c r="C47" s="493">
        <v>378.78707486602644</v>
      </c>
      <c r="E47" s="493">
        <v>35394</v>
      </c>
      <c r="F47" s="493">
        <v>81.73190162798753</v>
      </c>
      <c r="G47" s="499"/>
      <c r="H47" s="501"/>
      <c r="I47" s="196"/>
    </row>
    <row r="48" spans="1:9" ht="8.25" customHeight="1">
      <c r="A48" s="192" t="s">
        <v>43</v>
      </c>
      <c r="B48" s="531">
        <v>24253</v>
      </c>
      <c r="C48" s="493">
        <v>392.73569323444633</v>
      </c>
      <c r="E48" s="493">
        <v>24000</v>
      </c>
      <c r="F48" s="493">
        <v>79.82438635002994</v>
      </c>
      <c r="G48" s="499"/>
      <c r="H48" s="501"/>
      <c r="I48" s="196"/>
    </row>
    <row r="49" spans="1:9" s="118" customFormat="1" ht="8.25" customHeight="1">
      <c r="A49" s="147" t="s">
        <v>44</v>
      </c>
      <c r="B49" s="536">
        <v>309746</v>
      </c>
      <c r="C49" s="494">
        <v>382.70532606667746</v>
      </c>
      <c r="D49" s="494"/>
      <c r="E49" s="494">
        <v>307058</v>
      </c>
      <c r="F49" s="494">
        <v>78.46804117388504</v>
      </c>
      <c r="G49" s="470"/>
      <c r="H49" s="501"/>
      <c r="I49" s="196"/>
    </row>
    <row r="50" spans="1:9" ht="8.25" customHeight="1">
      <c r="A50" s="192" t="s">
        <v>45</v>
      </c>
      <c r="B50" s="531">
        <v>138436</v>
      </c>
      <c r="C50" s="493">
        <v>370.06661605414826</v>
      </c>
      <c r="E50" s="493">
        <v>137267</v>
      </c>
      <c r="F50" s="493">
        <v>71.87431276245928</v>
      </c>
      <c r="G50" s="499"/>
      <c r="H50" s="501"/>
      <c r="I50" s="196"/>
    </row>
    <row r="51" spans="1:9" ht="8.25" customHeight="1">
      <c r="A51" s="192" t="s">
        <v>46</v>
      </c>
      <c r="B51" s="531">
        <v>50474</v>
      </c>
      <c r="C51" s="493">
        <v>381.83207377315813</v>
      </c>
      <c r="E51" s="493">
        <v>50045</v>
      </c>
      <c r="F51" s="493">
        <v>82.57024534310086</v>
      </c>
      <c r="G51" s="499"/>
      <c r="H51" s="501"/>
      <c r="I51" s="196"/>
    </row>
    <row r="52" spans="1:9" ht="8.25" customHeight="1">
      <c r="A52" s="192" t="s">
        <v>127</v>
      </c>
      <c r="B52" s="531">
        <v>38001</v>
      </c>
      <c r="C52" s="493">
        <v>339.33705998964155</v>
      </c>
      <c r="E52" s="493">
        <v>37647</v>
      </c>
      <c r="F52" s="493">
        <v>79.725122297283</v>
      </c>
      <c r="G52" s="499"/>
      <c r="H52" s="501"/>
      <c r="I52" s="17"/>
    </row>
    <row r="53" spans="1:9" ht="8.25" customHeight="1">
      <c r="A53" s="192" t="s">
        <v>48</v>
      </c>
      <c r="B53" s="531">
        <v>59720</v>
      </c>
      <c r="C53" s="493">
        <v>331.244106716956</v>
      </c>
      <c r="E53" s="493">
        <v>59138</v>
      </c>
      <c r="F53" s="493">
        <v>74.52428358998917</v>
      </c>
      <c r="G53" s="499"/>
      <c r="H53" s="501"/>
      <c r="I53" s="196"/>
    </row>
    <row r="54" spans="1:9" ht="8.25" customHeight="1">
      <c r="A54" s="192" t="s">
        <v>49</v>
      </c>
      <c r="B54" s="531">
        <v>60335</v>
      </c>
      <c r="C54" s="493">
        <v>344.5155027693713</v>
      </c>
      <c r="E54" s="493">
        <v>59803</v>
      </c>
      <c r="F54" s="493">
        <v>71.45263811890652</v>
      </c>
      <c r="G54" s="499"/>
      <c r="H54" s="501"/>
      <c r="I54" s="196"/>
    </row>
    <row r="55" spans="1:9" ht="8.25" customHeight="1">
      <c r="A55" s="192" t="s">
        <v>50</v>
      </c>
      <c r="B55" s="531">
        <v>34143</v>
      </c>
      <c r="C55" s="493">
        <v>344.0274069222631</v>
      </c>
      <c r="E55" s="493">
        <v>33852</v>
      </c>
      <c r="F55" s="493">
        <v>75.98823767087926</v>
      </c>
      <c r="G55" s="499"/>
      <c r="H55" s="501"/>
      <c r="I55" s="196"/>
    </row>
    <row r="56" spans="1:9" ht="8.25" customHeight="1">
      <c r="A56" s="192" t="s">
        <v>51</v>
      </c>
      <c r="B56" s="531">
        <v>49651</v>
      </c>
      <c r="C56" s="493">
        <v>335.39588075953986</v>
      </c>
      <c r="E56" s="493">
        <v>48840</v>
      </c>
      <c r="F56" s="493">
        <v>74.23056463257086</v>
      </c>
      <c r="G56" s="499"/>
      <c r="H56" s="501"/>
      <c r="I56" s="196"/>
    </row>
    <row r="57" spans="1:9" ht="8.25" customHeight="1">
      <c r="A57" s="192" t="s">
        <v>52</v>
      </c>
      <c r="B57" s="531">
        <v>47386</v>
      </c>
      <c r="C57" s="493">
        <v>303.1927826476422</v>
      </c>
      <c r="E57" s="493">
        <v>46999</v>
      </c>
      <c r="F57" s="493">
        <v>67.22786439708196</v>
      </c>
      <c r="G57" s="499"/>
      <c r="H57" s="501"/>
      <c r="I57" s="196"/>
    </row>
    <row r="58" spans="1:9" ht="8.25" customHeight="1">
      <c r="A58" s="192" t="s">
        <v>53</v>
      </c>
      <c r="B58" s="531">
        <v>43021</v>
      </c>
      <c r="C58" s="493">
        <v>318.2238462619553</v>
      </c>
      <c r="E58" s="493">
        <v>41304</v>
      </c>
      <c r="F58" s="493">
        <v>73.10442477876106</v>
      </c>
      <c r="G58" s="499"/>
      <c r="H58" s="501"/>
      <c r="I58" s="196"/>
    </row>
    <row r="59" spans="1:9" s="118" customFormat="1" ht="8.25" customHeight="1">
      <c r="A59" s="147" t="s">
        <v>54</v>
      </c>
      <c r="B59" s="536">
        <v>521167</v>
      </c>
      <c r="C59" s="494">
        <v>344.5866648682494</v>
      </c>
      <c r="D59" s="494"/>
      <c r="E59" s="494">
        <v>514895</v>
      </c>
      <c r="F59" s="494">
        <v>73.70235924272917</v>
      </c>
      <c r="G59" s="470"/>
      <c r="H59" s="501"/>
      <c r="I59" s="196"/>
    </row>
    <row r="60" spans="1:9" ht="8.25" customHeight="1">
      <c r="A60" s="192" t="s">
        <v>55</v>
      </c>
      <c r="B60" s="531">
        <v>30267</v>
      </c>
      <c r="C60" s="493">
        <v>318.76105821888956</v>
      </c>
      <c r="E60" s="493">
        <v>29930</v>
      </c>
      <c r="F60" s="493">
        <v>75.48740195212994</v>
      </c>
      <c r="G60" s="499"/>
      <c r="H60" s="501"/>
      <c r="I60" s="196"/>
    </row>
    <row r="61" spans="1:9" ht="8.25" customHeight="1">
      <c r="A61" s="192" t="s">
        <v>56</v>
      </c>
      <c r="B61" s="531">
        <v>126144</v>
      </c>
      <c r="C61" s="493">
        <v>343.2676608250789</v>
      </c>
      <c r="E61" s="493">
        <v>124512</v>
      </c>
      <c r="F61" s="493">
        <v>70.97369951092719</v>
      </c>
      <c r="G61" s="499"/>
      <c r="H61" s="501"/>
      <c r="I61" s="196"/>
    </row>
    <row r="62" spans="1:9" ht="8.25" customHeight="1">
      <c r="A62" s="192" t="s">
        <v>57</v>
      </c>
      <c r="B62" s="531">
        <v>25713</v>
      </c>
      <c r="C62" s="493">
        <v>339.6652620176748</v>
      </c>
      <c r="E62" s="493">
        <v>25472</v>
      </c>
      <c r="F62" s="493">
        <v>78.89976458927023</v>
      </c>
      <c r="G62" s="499"/>
      <c r="H62" s="501"/>
      <c r="I62" s="196"/>
    </row>
    <row r="63" spans="1:9" ht="8.25" customHeight="1">
      <c r="A63" s="192" t="s">
        <v>58</v>
      </c>
      <c r="B63" s="531">
        <v>54988</v>
      </c>
      <c r="C63" s="493">
        <v>347.4535574371288</v>
      </c>
      <c r="E63" s="493">
        <v>54577</v>
      </c>
      <c r="F63" s="493">
        <v>80.21310993533216</v>
      </c>
      <c r="G63" s="499"/>
      <c r="H63" s="501"/>
      <c r="I63" s="196"/>
    </row>
    <row r="64" spans="1:9" ht="8.25" customHeight="1">
      <c r="A64" s="192" t="s">
        <v>59</v>
      </c>
      <c r="B64" s="531">
        <v>25706</v>
      </c>
      <c r="C64" s="493">
        <v>311.5350122403471</v>
      </c>
      <c r="E64" s="493">
        <v>25402</v>
      </c>
      <c r="F64" s="493">
        <v>70.20035926488876</v>
      </c>
      <c r="G64" s="499"/>
      <c r="H64" s="501"/>
      <c r="I64" s="196"/>
    </row>
    <row r="65" spans="1:9" ht="8.25" customHeight="1">
      <c r="A65" s="192" t="s">
        <v>128</v>
      </c>
      <c r="B65" s="531">
        <v>21213</v>
      </c>
      <c r="C65" s="493">
        <v>306.19668297752565</v>
      </c>
      <c r="E65" s="493">
        <v>20946</v>
      </c>
      <c r="F65" s="493">
        <v>71.99422561352856</v>
      </c>
      <c r="G65" s="499"/>
      <c r="H65" s="501"/>
      <c r="I65" s="196"/>
    </row>
    <row r="66" spans="1:9" ht="8.25" customHeight="1">
      <c r="A66" s="192" t="s">
        <v>61</v>
      </c>
      <c r="B66" s="531">
        <v>31796</v>
      </c>
      <c r="C66" s="493">
        <v>361.1130039750142</v>
      </c>
      <c r="E66" s="493">
        <v>31427</v>
      </c>
      <c r="F66" s="493">
        <v>73.32648918546863</v>
      </c>
      <c r="G66" s="499"/>
      <c r="H66" s="501"/>
      <c r="I66" s="196"/>
    </row>
    <row r="67" spans="1:9" ht="8.25" customHeight="1">
      <c r="A67" s="192" t="s">
        <v>62</v>
      </c>
      <c r="B67" s="531">
        <v>29225</v>
      </c>
      <c r="C67" s="493">
        <v>341.37367130008175</v>
      </c>
      <c r="E67" s="493">
        <v>28954</v>
      </c>
      <c r="F67" s="493">
        <v>73.75124175348327</v>
      </c>
      <c r="G67" s="499"/>
      <c r="H67" s="501"/>
      <c r="I67" s="196"/>
    </row>
    <row r="68" spans="1:9" ht="8.25" customHeight="1">
      <c r="A68" s="192" t="s">
        <v>63</v>
      </c>
      <c r="B68" s="531">
        <v>53928</v>
      </c>
      <c r="C68" s="493">
        <v>295.9028581775483</v>
      </c>
      <c r="E68" s="493">
        <v>53546</v>
      </c>
      <c r="F68" s="493">
        <v>75.19660712279519</v>
      </c>
      <c r="G68" s="499"/>
      <c r="H68" s="501"/>
      <c r="I68" s="196"/>
    </row>
    <row r="69" spans="1:9" ht="8.25" customHeight="1">
      <c r="A69" s="192" t="s">
        <v>64</v>
      </c>
      <c r="B69" s="531">
        <v>19640</v>
      </c>
      <c r="C69" s="493">
        <v>361.5411519982328</v>
      </c>
      <c r="E69" s="493">
        <v>19309</v>
      </c>
      <c r="F69" s="493">
        <v>80.03730569948186</v>
      </c>
      <c r="G69" s="468"/>
      <c r="H69" s="501"/>
      <c r="I69" s="196"/>
    </row>
    <row r="70" spans="1:9" s="118" customFormat="1" ht="8.25" customHeight="1">
      <c r="A70" s="150" t="s">
        <v>65</v>
      </c>
      <c r="B70" s="536">
        <v>418620</v>
      </c>
      <c r="C70" s="494">
        <v>332.6560273740739</v>
      </c>
      <c r="D70" s="495"/>
      <c r="E70" s="495">
        <v>414075</v>
      </c>
      <c r="F70" s="494">
        <v>74.18890736307996</v>
      </c>
      <c r="G70" s="470"/>
      <c r="H70" s="501"/>
      <c r="I70" s="196"/>
    </row>
    <row r="71" spans="1:9" s="118" customFormat="1" ht="8.25" customHeight="1">
      <c r="A71" s="149"/>
      <c r="B71" s="193"/>
      <c r="C71" s="496"/>
      <c r="D71" s="496"/>
      <c r="E71" s="496"/>
      <c r="F71" s="496"/>
      <c r="H71" s="117"/>
      <c r="I71" s="127"/>
    </row>
    <row r="72" ht="9">
      <c r="I72" s="127"/>
    </row>
    <row r="73" ht="9">
      <c r="I73" s="127"/>
    </row>
    <row r="74" ht="9">
      <c r="I74" s="127"/>
    </row>
    <row r="75" ht="9">
      <c r="I75" s="127"/>
    </row>
    <row r="76" ht="9">
      <c r="I76" s="127"/>
    </row>
    <row r="77" ht="9">
      <c r="I77" s="127"/>
    </row>
    <row r="78" ht="9">
      <c r="I78" s="127"/>
    </row>
    <row r="79" ht="9">
      <c r="I79" s="127"/>
    </row>
    <row r="80" ht="9">
      <c r="I80" s="127"/>
    </row>
    <row r="81" ht="9">
      <c r="I81" s="127"/>
    </row>
    <row r="82" ht="9">
      <c r="I82" s="127"/>
    </row>
    <row r="83" ht="9">
      <c r="I83" s="127"/>
    </row>
    <row r="84" ht="9">
      <c r="I84" s="127"/>
    </row>
    <row r="85" ht="9">
      <c r="I85" s="127"/>
    </row>
    <row r="86" ht="9">
      <c r="I86" s="127"/>
    </row>
    <row r="87" ht="9">
      <c r="I87" s="127"/>
    </row>
    <row r="88" ht="9">
      <c r="I88" s="127"/>
    </row>
    <row r="89" ht="9">
      <c r="I89" s="127"/>
    </row>
    <row r="90" ht="9">
      <c r="I90" s="127"/>
    </row>
    <row r="91" ht="9">
      <c r="I91" s="127"/>
    </row>
    <row r="92" ht="9">
      <c r="I92" s="127"/>
    </row>
    <row r="93" ht="9">
      <c r="I93" s="127"/>
    </row>
    <row r="94" ht="9">
      <c r="I94" s="127"/>
    </row>
    <row r="95" ht="9">
      <c r="I95" s="127"/>
    </row>
    <row r="96" ht="9">
      <c r="I96" s="127"/>
    </row>
    <row r="97" ht="9">
      <c r="I97" s="127"/>
    </row>
    <row r="98" ht="9">
      <c r="I98" s="127"/>
    </row>
    <row r="99" ht="9">
      <c r="I99" s="127"/>
    </row>
    <row r="100" ht="9">
      <c r="I100" s="127"/>
    </row>
    <row r="101" ht="9">
      <c r="I101" s="127"/>
    </row>
    <row r="102" ht="9">
      <c r="I102" s="127"/>
    </row>
    <row r="103" ht="9">
      <c r="I103" s="127"/>
    </row>
    <row r="104" ht="9">
      <c r="I104" s="127"/>
    </row>
    <row r="105" ht="9">
      <c r="I105" s="127"/>
    </row>
    <row r="106" ht="9">
      <c r="I106" s="127"/>
    </row>
    <row r="107" ht="9">
      <c r="I107" s="127"/>
    </row>
    <row r="108" ht="9">
      <c r="I108" s="127"/>
    </row>
    <row r="109" ht="9">
      <c r="I109" s="127"/>
    </row>
    <row r="110" ht="9">
      <c r="I110" s="127"/>
    </row>
    <row r="111" ht="9">
      <c r="I111" s="127"/>
    </row>
    <row r="112" ht="9">
      <c r="I112" s="127"/>
    </row>
    <row r="113" ht="9">
      <c r="I113" s="127"/>
    </row>
    <row r="114" ht="9">
      <c r="I114" s="127"/>
    </row>
    <row r="115" ht="9">
      <c r="I115" s="127"/>
    </row>
    <row r="116" ht="9">
      <c r="I116" s="127"/>
    </row>
    <row r="117" ht="9">
      <c r="I117" s="127"/>
    </row>
    <row r="118" ht="9">
      <c r="I118" s="127"/>
    </row>
    <row r="119" ht="9">
      <c r="I119" s="127"/>
    </row>
    <row r="120" ht="9">
      <c r="I120" s="127"/>
    </row>
    <row r="121" ht="9">
      <c r="I121" s="127"/>
    </row>
    <row r="122" ht="9">
      <c r="I122" s="127"/>
    </row>
    <row r="123" ht="9">
      <c r="I123" s="127"/>
    </row>
    <row r="124" ht="9">
      <c r="I124" s="127"/>
    </row>
    <row r="125" ht="9">
      <c r="I125" s="127"/>
    </row>
    <row r="126" ht="9">
      <c r="I126" s="127"/>
    </row>
    <row r="127" ht="9">
      <c r="I127" s="127"/>
    </row>
    <row r="128" ht="9">
      <c r="I128" s="127"/>
    </row>
    <row r="129" ht="9">
      <c r="I129" s="127"/>
    </row>
    <row r="130" ht="9">
      <c r="I130" s="127"/>
    </row>
    <row r="131" ht="9">
      <c r="I131" s="127"/>
    </row>
    <row r="132" ht="9">
      <c r="I132" s="127"/>
    </row>
  </sheetData>
  <mergeCells count="3">
    <mergeCell ref="A3:A4"/>
    <mergeCell ref="B3:C3"/>
    <mergeCell ref="E3:F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&amp;C&amp;"Arial,Normale"&amp;11 134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7"/>
  <dimension ref="A1:IV74"/>
  <sheetViews>
    <sheetView showGridLines="0" workbookViewId="0" topLeftCell="A1">
      <selection activeCell="I33" sqref="I33"/>
    </sheetView>
  </sheetViews>
  <sheetFormatPr defaultColWidth="9.59765625" defaultRowHeight="10.5"/>
  <cols>
    <col min="1" max="1" width="35.19921875" style="192" customWidth="1"/>
    <col min="2" max="2" width="19" style="127" customWidth="1"/>
    <col min="3" max="3" width="22.796875" style="493" customWidth="1"/>
    <col min="4" max="4" width="1" style="493" customWidth="1"/>
    <col min="5" max="5" width="19" style="493" customWidth="1"/>
    <col min="6" max="6" width="23.796875" style="493" customWidth="1"/>
    <col min="7" max="7" width="20.19921875" style="117" customWidth="1"/>
    <col min="8" max="8" width="13.19921875" style="117" customWidth="1"/>
    <col min="9" max="9" width="16" style="117" customWidth="1"/>
    <col min="10" max="16384" width="9.59765625" style="117" customWidth="1"/>
  </cols>
  <sheetData>
    <row r="1" spans="2:6" s="183" customFormat="1" ht="11.25" customHeight="1">
      <c r="B1" s="541"/>
      <c r="C1" s="556"/>
      <c r="D1" s="556"/>
      <c r="E1" s="556"/>
      <c r="F1" s="556"/>
    </row>
    <row r="2" spans="1:9" ht="3.75" customHeight="1">
      <c r="A2" s="194"/>
      <c r="B2" s="544"/>
      <c r="C2" s="562"/>
      <c r="D2" s="562"/>
      <c r="E2" s="562"/>
      <c r="F2" s="562"/>
      <c r="I2" s="188"/>
    </row>
    <row r="3" spans="1:6" s="186" customFormat="1" ht="11.25" customHeight="1">
      <c r="A3" s="1012" t="s">
        <v>364</v>
      </c>
      <c r="B3" s="1014" t="s">
        <v>130</v>
      </c>
      <c r="C3" s="1014"/>
      <c r="D3" s="558"/>
      <c r="E3" s="1015" t="s">
        <v>247</v>
      </c>
      <c r="F3" s="1015"/>
    </row>
    <row r="4" spans="1:7" s="189" customFormat="1" ht="9.75" customHeight="1">
      <c r="A4" s="1013"/>
      <c r="B4" s="530" t="s">
        <v>181</v>
      </c>
      <c r="C4" s="559" t="s">
        <v>365</v>
      </c>
      <c r="D4" s="559"/>
      <c r="E4" s="559" t="s">
        <v>181</v>
      </c>
      <c r="F4" s="559" t="s">
        <v>366</v>
      </c>
      <c r="G4" s="832"/>
    </row>
    <row r="5" spans="1:9" ht="5.25" customHeight="1">
      <c r="A5" s="190"/>
      <c r="I5" s="188"/>
    </row>
    <row r="6" spans="1:9" ht="8.25" customHeight="1">
      <c r="A6" s="192" t="s">
        <v>66</v>
      </c>
      <c r="B6" s="531">
        <v>46912</v>
      </c>
      <c r="C6" s="493">
        <v>293.9053728949479</v>
      </c>
      <c r="E6" s="493">
        <v>46218</v>
      </c>
      <c r="F6" s="493">
        <v>72.0771018199398</v>
      </c>
      <c r="G6" s="499"/>
      <c r="H6" s="500"/>
      <c r="I6" s="196"/>
    </row>
    <row r="7" spans="1:9" ht="8.25" customHeight="1">
      <c r="A7" s="192" t="s">
        <v>67</v>
      </c>
      <c r="B7" s="531">
        <v>36338</v>
      </c>
      <c r="C7" s="493">
        <v>332.5097910032576</v>
      </c>
      <c r="E7" s="493">
        <v>36063</v>
      </c>
      <c r="F7" s="493">
        <v>77.58654073707537</v>
      </c>
      <c r="G7" s="499"/>
      <c r="H7" s="500"/>
      <c r="I7" s="196"/>
    </row>
    <row r="8" spans="1:256" s="118" customFormat="1" ht="8.25" customHeight="1">
      <c r="A8" s="147" t="s">
        <v>68</v>
      </c>
      <c r="B8" s="536">
        <v>83250</v>
      </c>
      <c r="C8" s="494">
        <v>309.5946448493864</v>
      </c>
      <c r="D8" s="494"/>
      <c r="E8" s="494">
        <v>82281</v>
      </c>
      <c r="F8" s="494">
        <v>74.39242703699685</v>
      </c>
      <c r="G8" s="470"/>
      <c r="H8" s="502"/>
      <c r="I8" s="349"/>
      <c r="IV8" s="131">
        <f>SUM(B8:IU8)</f>
        <v>165914.9870718864</v>
      </c>
    </row>
    <row r="9" spans="1:9" ht="8.25" customHeight="1">
      <c r="A9" s="192" t="s">
        <v>69</v>
      </c>
      <c r="B9" s="531">
        <v>34533</v>
      </c>
      <c r="C9" s="493">
        <v>339.12403024648927</v>
      </c>
      <c r="E9" s="493">
        <v>34072</v>
      </c>
      <c r="F9" s="493">
        <v>77.56328537606993</v>
      </c>
      <c r="G9" s="499"/>
      <c r="H9" s="500"/>
      <c r="I9" s="188"/>
    </row>
    <row r="10" spans="1:9" ht="8.25" customHeight="1">
      <c r="A10" s="192" t="s">
        <v>70</v>
      </c>
      <c r="B10" s="531">
        <v>15114</v>
      </c>
      <c r="C10" s="493">
        <v>291.88312315328017</v>
      </c>
      <c r="E10" s="493">
        <v>14960</v>
      </c>
      <c r="F10" s="493">
        <v>72.33343003577991</v>
      </c>
      <c r="G10" s="499"/>
      <c r="H10" s="500"/>
      <c r="I10" s="188"/>
    </row>
    <row r="11" spans="1:9" ht="8.25" customHeight="1">
      <c r="A11" s="192" t="s">
        <v>71</v>
      </c>
      <c r="B11" s="531">
        <v>14159</v>
      </c>
      <c r="C11" s="493">
        <v>332.9727441619829</v>
      </c>
      <c r="E11" s="493">
        <v>13994</v>
      </c>
      <c r="F11" s="493">
        <v>80.53637200736648</v>
      </c>
      <c r="G11" s="499"/>
      <c r="H11" s="500"/>
      <c r="I11" s="188"/>
    </row>
    <row r="12" spans="1:9" ht="8.25" customHeight="1">
      <c r="A12" s="192" t="s">
        <v>129</v>
      </c>
      <c r="B12" s="531">
        <v>30817</v>
      </c>
      <c r="C12" s="493">
        <v>335.0802987963335</v>
      </c>
      <c r="E12" s="493">
        <v>30456</v>
      </c>
      <c r="F12" s="493">
        <v>82.55224568346298</v>
      </c>
      <c r="G12" s="499"/>
      <c r="H12" s="500"/>
      <c r="I12" s="187"/>
    </row>
    <row r="13" spans="1:9" s="118" customFormat="1" ht="8.25" customHeight="1">
      <c r="A13" s="147" t="s">
        <v>73</v>
      </c>
      <c r="B13" s="536">
        <v>94623</v>
      </c>
      <c r="C13" s="494">
        <v>328.4357623341733</v>
      </c>
      <c r="D13" s="494"/>
      <c r="E13" s="494">
        <v>93482</v>
      </c>
      <c r="F13" s="494">
        <v>78.63692188630361</v>
      </c>
      <c r="G13" s="470"/>
      <c r="H13" s="502"/>
      <c r="I13" s="349"/>
    </row>
    <row r="14" spans="1:9" ht="8.25" customHeight="1">
      <c r="A14" s="192" t="s">
        <v>74</v>
      </c>
      <c r="B14" s="531">
        <v>12725</v>
      </c>
      <c r="C14" s="493">
        <v>261.30973160564304</v>
      </c>
      <c r="E14" s="493">
        <v>12622</v>
      </c>
      <c r="F14" s="493">
        <v>66.02155037137776</v>
      </c>
      <c r="G14" s="499"/>
      <c r="H14" s="500"/>
      <c r="I14" s="188"/>
    </row>
    <row r="15" spans="1:9" ht="8.25" customHeight="1">
      <c r="A15" s="192" t="s">
        <v>75</v>
      </c>
      <c r="B15" s="531">
        <v>32726</v>
      </c>
      <c r="C15" s="493">
        <v>291.0400640313042</v>
      </c>
      <c r="E15" s="493">
        <v>32525</v>
      </c>
      <c r="F15" s="493">
        <v>67.81551677404558</v>
      </c>
      <c r="G15" s="499"/>
      <c r="H15" s="500"/>
      <c r="I15" s="188"/>
    </row>
    <row r="16" spans="1:9" ht="8.25" customHeight="1">
      <c r="A16" s="192" t="s">
        <v>76</v>
      </c>
      <c r="B16" s="531">
        <v>13887</v>
      </c>
      <c r="C16" s="493">
        <v>295.83315580929656</v>
      </c>
      <c r="E16" s="493">
        <v>13737</v>
      </c>
      <c r="F16" s="493">
        <v>74.27412814274128</v>
      </c>
      <c r="G16" s="499"/>
      <c r="H16" s="500"/>
      <c r="I16" s="188"/>
    </row>
    <row r="17" spans="1:9" ht="8.25" customHeight="1">
      <c r="A17" s="192" t="s">
        <v>77</v>
      </c>
      <c r="B17" s="531">
        <v>784194</v>
      </c>
      <c r="C17" s="493">
        <v>307.4336231145436</v>
      </c>
      <c r="E17" s="493">
        <v>777116</v>
      </c>
      <c r="F17" s="493">
        <v>74.29151577957164</v>
      </c>
      <c r="G17" s="499"/>
      <c r="H17" s="500"/>
      <c r="I17" s="188"/>
    </row>
    <row r="18" spans="1:9" ht="8.25" customHeight="1">
      <c r="A18" s="192" t="s">
        <v>78</v>
      </c>
      <c r="B18" s="531">
        <v>19148</v>
      </c>
      <c r="C18" s="493">
        <v>317.0408636333532</v>
      </c>
      <c r="E18" s="493">
        <v>18948</v>
      </c>
      <c r="F18" s="493">
        <v>78.36876499296882</v>
      </c>
      <c r="G18" s="499"/>
      <c r="H18" s="500"/>
      <c r="I18" s="188"/>
    </row>
    <row r="19" spans="1:9" s="118" customFormat="1" ht="8.25" customHeight="1">
      <c r="A19" s="147" t="s">
        <v>79</v>
      </c>
      <c r="B19" s="536">
        <v>862680</v>
      </c>
      <c r="C19" s="494">
        <v>305.99584145309365</v>
      </c>
      <c r="D19" s="494"/>
      <c r="E19" s="494">
        <v>854948</v>
      </c>
      <c r="F19" s="494">
        <v>73.97100506321229</v>
      </c>
      <c r="G19" s="470"/>
      <c r="H19" s="502"/>
      <c r="I19" s="352"/>
    </row>
    <row r="20" spans="1:9" ht="8.25" customHeight="1">
      <c r="A20" s="192" t="s">
        <v>80</v>
      </c>
      <c r="B20" s="531">
        <v>17101</v>
      </c>
      <c r="C20" s="493">
        <v>305.70800336080373</v>
      </c>
      <c r="E20" s="493">
        <v>16922</v>
      </c>
      <c r="F20" s="493">
        <v>75.84599524898033</v>
      </c>
      <c r="G20" s="499"/>
      <c r="H20" s="500"/>
      <c r="I20" s="188"/>
    </row>
    <row r="21" spans="1:9" ht="8.25" customHeight="1">
      <c r="A21" s="192" t="s">
        <v>81</v>
      </c>
      <c r="B21" s="531">
        <v>20878</v>
      </c>
      <c r="C21" s="493">
        <v>291.0596534273884</v>
      </c>
      <c r="E21" s="493">
        <v>20639</v>
      </c>
      <c r="F21" s="493">
        <v>74.17430368373765</v>
      </c>
      <c r="G21" s="499"/>
      <c r="H21" s="500"/>
      <c r="I21" s="188"/>
    </row>
    <row r="22" spans="1:9" ht="8.25" customHeight="1">
      <c r="A22" s="192" t="s">
        <v>82</v>
      </c>
      <c r="B22" s="531">
        <v>38226</v>
      </c>
      <c r="C22" s="493">
        <v>312.005680844291</v>
      </c>
      <c r="E22" s="493">
        <v>37802</v>
      </c>
      <c r="F22" s="493">
        <v>76.10936619151164</v>
      </c>
      <c r="G22" s="499"/>
      <c r="H22" s="500"/>
      <c r="I22" s="196"/>
    </row>
    <row r="23" spans="1:9" ht="8.25" customHeight="1">
      <c r="A23" s="192" t="s">
        <v>83</v>
      </c>
      <c r="B23" s="531">
        <v>15594</v>
      </c>
      <c r="C23" s="493">
        <v>295.67690557451647</v>
      </c>
      <c r="E23" s="493">
        <v>15432</v>
      </c>
      <c r="F23" s="493">
        <v>79.27261519494529</v>
      </c>
      <c r="G23" s="499"/>
      <c r="H23" s="500"/>
      <c r="I23" s="196"/>
    </row>
    <row r="24" spans="1:9" s="118" customFormat="1" ht="8.25" customHeight="1">
      <c r="A24" s="147" t="s">
        <v>84</v>
      </c>
      <c r="B24" s="536">
        <v>91799</v>
      </c>
      <c r="C24" s="494">
        <v>303.04000633816065</v>
      </c>
      <c r="D24" s="494"/>
      <c r="E24" s="494">
        <v>90795</v>
      </c>
      <c r="F24" s="494">
        <v>76.12495912669468</v>
      </c>
      <c r="G24" s="470"/>
      <c r="H24" s="502"/>
      <c r="I24" s="132"/>
    </row>
    <row r="25" spans="1:9" ht="8.25" customHeight="1">
      <c r="A25" s="192" t="s">
        <v>85</v>
      </c>
      <c r="B25" s="531">
        <v>16132</v>
      </c>
      <c r="C25" s="493">
        <v>313.33398077109837</v>
      </c>
      <c r="E25" s="493">
        <v>15950</v>
      </c>
      <c r="F25" s="493">
        <v>83.97830779760965</v>
      </c>
      <c r="G25" s="499"/>
      <c r="H25" s="500"/>
      <c r="I25" s="196"/>
    </row>
    <row r="26" spans="1:9" ht="8.25" customHeight="1">
      <c r="A26" s="192" t="s">
        <v>86</v>
      </c>
      <c r="B26" s="531">
        <v>6122</v>
      </c>
      <c r="C26" s="493">
        <v>284.0308063468498</v>
      </c>
      <c r="E26" s="493">
        <v>6060</v>
      </c>
      <c r="F26" s="493">
        <v>79.66346785855133</v>
      </c>
      <c r="G26" s="499"/>
      <c r="H26" s="500"/>
      <c r="I26" s="196"/>
    </row>
    <row r="27" spans="1:9" s="118" customFormat="1" ht="8.25" customHeight="1">
      <c r="A27" s="147" t="s">
        <v>87</v>
      </c>
      <c r="B27" s="536">
        <v>22254</v>
      </c>
      <c r="C27" s="494">
        <v>304.68653732937196</v>
      </c>
      <c r="D27" s="494"/>
      <c r="E27" s="494">
        <v>22010</v>
      </c>
      <c r="F27" s="494">
        <v>82.74747170946276</v>
      </c>
      <c r="G27" s="470"/>
      <c r="H27" s="502"/>
      <c r="I27" s="132"/>
    </row>
    <row r="28" spans="1:9" ht="8.25" customHeight="1">
      <c r="A28" s="192" t="s">
        <v>88</v>
      </c>
      <c r="B28" s="531">
        <v>14867</v>
      </c>
      <c r="C28" s="493">
        <v>261.00314250100945</v>
      </c>
      <c r="E28" s="493">
        <v>14726</v>
      </c>
      <c r="F28" s="493">
        <v>71.72917681441793</v>
      </c>
      <c r="G28" s="499"/>
      <c r="H28" s="500"/>
      <c r="I28" s="196"/>
    </row>
    <row r="29" spans="1:9" ht="8.25" customHeight="1">
      <c r="A29" s="192" t="s">
        <v>89</v>
      </c>
      <c r="B29" s="531">
        <v>16351</v>
      </c>
      <c r="C29" s="493">
        <v>259.3091854859173</v>
      </c>
      <c r="E29" s="493">
        <v>16232</v>
      </c>
      <c r="F29" s="493">
        <v>73.08419630796938</v>
      </c>
      <c r="G29" s="499"/>
      <c r="H29" s="500"/>
      <c r="I29" s="196"/>
    </row>
    <row r="30" spans="1:9" ht="8.25" customHeight="1">
      <c r="A30" s="192" t="s">
        <v>90</v>
      </c>
      <c r="B30" s="531">
        <v>18944</v>
      </c>
      <c r="C30" s="493">
        <v>238.40926252202365</v>
      </c>
      <c r="E30" s="493">
        <v>18790</v>
      </c>
      <c r="F30" s="493">
        <v>64.92519263328842</v>
      </c>
      <c r="G30" s="499"/>
      <c r="H30" s="500"/>
      <c r="I30" s="196"/>
    </row>
    <row r="31" spans="1:9" ht="8.25" customHeight="1">
      <c r="A31" s="192" t="s">
        <v>91</v>
      </c>
      <c r="B31" s="531">
        <v>147399</v>
      </c>
      <c r="C31" s="493">
        <v>148.93195662958834</v>
      </c>
      <c r="E31" s="493">
        <v>146302</v>
      </c>
      <c r="F31" s="493">
        <v>39.45396246666145</v>
      </c>
      <c r="G31" s="499"/>
      <c r="H31" s="500"/>
      <c r="I31" s="196"/>
    </row>
    <row r="32" spans="1:9" ht="8.25" customHeight="1">
      <c r="A32" s="192" t="s">
        <v>92</v>
      </c>
      <c r="B32" s="531">
        <v>39253</v>
      </c>
      <c r="C32" s="493">
        <v>290.0775205255729</v>
      </c>
      <c r="E32" s="493">
        <v>38934</v>
      </c>
      <c r="F32" s="493">
        <v>72.5920125293657</v>
      </c>
      <c r="G32" s="499"/>
      <c r="H32" s="500"/>
      <c r="I32" s="196"/>
    </row>
    <row r="33" spans="1:9" s="118" customFormat="1" ht="8.25" customHeight="1">
      <c r="A33" s="147" t="s">
        <v>93</v>
      </c>
      <c r="B33" s="536">
        <v>236814</v>
      </c>
      <c r="C33" s="494">
        <v>178.79474700679953</v>
      </c>
      <c r="D33" s="494"/>
      <c r="E33" s="494">
        <v>234984</v>
      </c>
      <c r="F33" s="494">
        <v>47.363201728572236</v>
      </c>
      <c r="G33" s="470"/>
      <c r="H33" s="502"/>
      <c r="I33" s="351"/>
    </row>
    <row r="34" spans="1:9" ht="8.25" customHeight="1">
      <c r="A34" s="192" t="s">
        <v>94</v>
      </c>
      <c r="B34" s="531">
        <v>97575</v>
      </c>
      <c r="C34" s="493">
        <v>297.7689075245585</v>
      </c>
      <c r="E34" s="493">
        <v>96897</v>
      </c>
      <c r="F34" s="493">
        <v>75.40974675860352</v>
      </c>
      <c r="G34" s="499"/>
      <c r="H34" s="500"/>
      <c r="I34" s="196"/>
    </row>
    <row r="35" spans="1:9" ht="8.25" customHeight="1">
      <c r="A35" s="192" t="s">
        <v>95</v>
      </c>
      <c r="B35" s="531">
        <v>24762</v>
      </c>
      <c r="C35" s="493">
        <v>277.64136028793433</v>
      </c>
      <c r="E35" s="493">
        <v>24587</v>
      </c>
      <c r="F35" s="493">
        <v>75.15053336186081</v>
      </c>
      <c r="G35" s="499"/>
      <c r="H35" s="500"/>
      <c r="I35" s="196"/>
    </row>
    <row r="36" spans="1:9" ht="8.25" customHeight="1">
      <c r="A36" s="192" t="s">
        <v>96</v>
      </c>
      <c r="B36" s="531">
        <v>43860</v>
      </c>
      <c r="C36" s="493">
        <v>284.40813150471746</v>
      </c>
      <c r="E36" s="493">
        <v>43556</v>
      </c>
      <c r="F36" s="493">
        <v>82.19508973221868</v>
      </c>
      <c r="G36" s="499"/>
      <c r="H36" s="500"/>
      <c r="I36" s="196"/>
    </row>
    <row r="37" spans="1:9" ht="8.25" customHeight="1">
      <c r="A37" s="192" t="s">
        <v>97</v>
      </c>
      <c r="B37" s="531">
        <v>26371</v>
      </c>
      <c r="C37" s="493">
        <v>286.23994616244613</v>
      </c>
      <c r="E37" s="493">
        <v>26152</v>
      </c>
      <c r="F37" s="493">
        <v>65.75149595212953</v>
      </c>
      <c r="G37" s="499"/>
      <c r="H37" s="500"/>
      <c r="I37" s="196"/>
    </row>
    <row r="38" spans="1:9" ht="8.25" customHeight="1">
      <c r="A38" s="192" t="s">
        <v>98</v>
      </c>
      <c r="B38" s="531">
        <v>58648</v>
      </c>
      <c r="C38" s="493">
        <v>295.7583826280781</v>
      </c>
      <c r="E38" s="493">
        <v>58347</v>
      </c>
      <c r="F38" s="493">
        <v>83.91870900931998</v>
      </c>
      <c r="G38" s="499"/>
      <c r="H38" s="500"/>
      <c r="I38" s="196"/>
    </row>
    <row r="39" spans="1:9" s="118" customFormat="1" ht="8.25" customHeight="1">
      <c r="A39" s="147" t="s">
        <v>99</v>
      </c>
      <c r="B39" s="536">
        <v>251216</v>
      </c>
      <c r="C39" s="494">
        <v>291.59794083678173</v>
      </c>
      <c r="D39" s="494"/>
      <c r="E39" s="494">
        <v>249539</v>
      </c>
      <c r="F39" s="494">
        <v>77.13629506899451</v>
      </c>
      <c r="G39" s="470"/>
      <c r="H39" s="502"/>
      <c r="I39" s="132"/>
    </row>
    <row r="40" spans="1:9" ht="8.25" customHeight="1">
      <c r="A40" s="192" t="s">
        <v>100</v>
      </c>
      <c r="B40" s="531">
        <v>16442</v>
      </c>
      <c r="C40" s="493">
        <v>277.38039003981373</v>
      </c>
      <c r="E40" s="493">
        <v>16294</v>
      </c>
      <c r="F40" s="493">
        <v>86.00686196885722</v>
      </c>
      <c r="G40" s="499"/>
      <c r="H40" s="500"/>
      <c r="I40" s="196"/>
    </row>
    <row r="41" spans="1:9" ht="8.25" customHeight="1">
      <c r="A41" s="192" t="s">
        <v>101</v>
      </c>
      <c r="B41" s="531">
        <v>19365</v>
      </c>
      <c r="C41" s="493">
        <v>281.8449088897945</v>
      </c>
      <c r="E41" s="493">
        <v>19205</v>
      </c>
      <c r="F41" s="493">
        <v>76.24965259856275</v>
      </c>
      <c r="G41" s="499"/>
      <c r="H41" s="500"/>
      <c r="I41" s="196"/>
    </row>
    <row r="42" spans="1:9" s="118" customFormat="1" ht="8.25" customHeight="1">
      <c r="A42" s="147" t="s">
        <v>102</v>
      </c>
      <c r="B42" s="536">
        <v>35807</v>
      </c>
      <c r="C42" s="494">
        <v>279.77715964495565</v>
      </c>
      <c r="D42" s="494"/>
      <c r="E42" s="494">
        <v>35499</v>
      </c>
      <c r="F42" s="494">
        <v>80.43823076225868</v>
      </c>
      <c r="G42" s="470"/>
      <c r="H42" s="502"/>
      <c r="I42" s="132"/>
    </row>
    <row r="43" spans="1:9" ht="8.25" customHeight="1">
      <c r="A43" s="192" t="s">
        <v>103</v>
      </c>
      <c r="B43" s="531">
        <v>22455</v>
      </c>
      <c r="C43" s="493">
        <v>236.72724972590032</v>
      </c>
      <c r="E43" s="493">
        <v>22281</v>
      </c>
      <c r="F43" s="493">
        <v>63.827775867995875</v>
      </c>
      <c r="G43" s="499"/>
      <c r="H43" s="500"/>
      <c r="I43" s="196"/>
    </row>
    <row r="44" spans="1:9" ht="8.25" customHeight="1">
      <c r="A44" s="192" t="s">
        <v>104</v>
      </c>
      <c r="B44" s="531">
        <v>18502</v>
      </c>
      <c r="C44" s="493">
        <v>262.689364360456</v>
      </c>
      <c r="E44" s="493">
        <v>18377</v>
      </c>
      <c r="F44" s="493">
        <v>64.72142001831372</v>
      </c>
      <c r="G44" s="499"/>
      <c r="H44" s="500"/>
      <c r="I44" s="196"/>
    </row>
    <row r="45" spans="1:9" ht="8.25" customHeight="1">
      <c r="A45" s="192" t="s">
        <v>105</v>
      </c>
      <c r="B45" s="531">
        <v>11291</v>
      </c>
      <c r="C45" s="493">
        <v>186.46782930373894</v>
      </c>
      <c r="E45" s="493">
        <v>11200</v>
      </c>
      <c r="F45" s="493">
        <v>52.35112648406095</v>
      </c>
      <c r="G45" s="499"/>
      <c r="H45" s="500"/>
      <c r="I45" s="196"/>
    </row>
    <row r="46" spans="1:9" ht="8.25" customHeight="1">
      <c r="A46" s="192" t="s">
        <v>106</v>
      </c>
      <c r="B46" s="531">
        <v>47915</v>
      </c>
      <c r="C46" s="493">
        <v>260.8257804632427</v>
      </c>
      <c r="E46" s="493">
        <v>47644</v>
      </c>
      <c r="F46" s="493">
        <v>69.00727093653138</v>
      </c>
      <c r="G46" s="499"/>
      <c r="H46" s="500"/>
      <c r="I46" s="196"/>
    </row>
    <row r="47" spans="1:9" ht="8.25" customHeight="1">
      <c r="A47" s="192" t="s">
        <v>107</v>
      </c>
      <c r="B47" s="531">
        <v>6060</v>
      </c>
      <c r="C47" s="493">
        <v>179.09918430074478</v>
      </c>
      <c r="E47" s="493">
        <v>6022</v>
      </c>
      <c r="F47" s="493">
        <v>51.67767956749335</v>
      </c>
      <c r="G47" s="499"/>
      <c r="H47" s="500"/>
      <c r="I47" s="196"/>
    </row>
    <row r="48" spans="1:9" s="118" customFormat="1" ht="8.25" customHeight="1">
      <c r="A48" s="147" t="s">
        <v>108</v>
      </c>
      <c r="B48" s="536">
        <v>106223</v>
      </c>
      <c r="C48" s="494">
        <v>239.575533402499</v>
      </c>
      <c r="D48" s="494"/>
      <c r="E48" s="494">
        <v>105524</v>
      </c>
      <c r="F48" s="494">
        <v>63.80274621956455</v>
      </c>
      <c r="G48" s="470"/>
      <c r="H48" s="502"/>
      <c r="I48" s="132"/>
    </row>
    <row r="49" spans="1:9" ht="8.25" customHeight="1">
      <c r="A49" s="192" t="s">
        <v>109</v>
      </c>
      <c r="B49" s="531">
        <v>14038</v>
      </c>
      <c r="C49" s="493">
        <v>237.64622234260466</v>
      </c>
      <c r="E49" s="493">
        <v>13917</v>
      </c>
      <c r="F49" s="493">
        <v>62.638401296246286</v>
      </c>
      <c r="G49" s="499"/>
      <c r="H49" s="500"/>
      <c r="I49" s="196"/>
    </row>
    <row r="50" spans="1:9" ht="8.25" customHeight="1">
      <c r="A50" s="192" t="s">
        <v>110</v>
      </c>
      <c r="B50" s="531">
        <v>15996</v>
      </c>
      <c r="C50" s="493">
        <v>263.9342639342639</v>
      </c>
      <c r="E50" s="493">
        <v>15877</v>
      </c>
      <c r="F50" s="493">
        <v>56.082656305192515</v>
      </c>
      <c r="G50" s="499"/>
      <c r="H50" s="500"/>
      <c r="I50" s="196"/>
    </row>
    <row r="51" spans="1:9" ht="8.25" customHeight="1">
      <c r="A51" s="192" t="s">
        <v>111</v>
      </c>
      <c r="B51" s="531">
        <v>58336</v>
      </c>
      <c r="C51" s="493">
        <v>191.29128833712073</v>
      </c>
      <c r="E51" s="493">
        <v>57944</v>
      </c>
      <c r="F51" s="493">
        <v>43.16030181820891</v>
      </c>
      <c r="G51" s="499"/>
      <c r="H51" s="500"/>
      <c r="I51" s="196"/>
    </row>
    <row r="52" spans="1:9" ht="8.25" customHeight="1">
      <c r="A52" s="192" t="s">
        <v>112</v>
      </c>
      <c r="B52" s="531">
        <v>7918</v>
      </c>
      <c r="C52" s="493">
        <v>278.861731351694</v>
      </c>
      <c r="E52" s="493">
        <v>7843</v>
      </c>
      <c r="F52" s="493">
        <v>68.65371148459384</v>
      </c>
      <c r="G52" s="499"/>
      <c r="H52" s="500"/>
      <c r="I52" s="196"/>
    </row>
    <row r="53" spans="1:9" ht="8.25" customHeight="1">
      <c r="A53" s="192" t="s">
        <v>113</v>
      </c>
      <c r="B53" s="531">
        <v>60712</v>
      </c>
      <c r="C53" s="493">
        <v>245.83937349670794</v>
      </c>
      <c r="E53" s="493">
        <v>60420</v>
      </c>
      <c r="F53" s="493">
        <v>62.42380411199504</v>
      </c>
      <c r="G53" s="499"/>
      <c r="H53" s="500"/>
      <c r="I53" s="196"/>
    </row>
    <row r="54" spans="1:9" ht="8.25" customHeight="1">
      <c r="A54" s="192" t="s">
        <v>114</v>
      </c>
      <c r="B54" s="531">
        <v>113055</v>
      </c>
      <c r="C54" s="493">
        <v>167.97439710927435</v>
      </c>
      <c r="E54" s="493">
        <v>112185</v>
      </c>
      <c r="F54" s="493">
        <v>46.357054900372724</v>
      </c>
      <c r="G54" s="499"/>
      <c r="H54" s="500"/>
      <c r="I54" s="196"/>
    </row>
    <row r="55" spans="1:9" ht="8.25" customHeight="1">
      <c r="A55" s="192" t="s">
        <v>115</v>
      </c>
      <c r="B55" s="531">
        <v>19254</v>
      </c>
      <c r="C55" s="493">
        <v>267.91155885176784</v>
      </c>
      <c r="E55" s="493">
        <v>19115</v>
      </c>
      <c r="F55" s="493">
        <v>67.07723620030178</v>
      </c>
      <c r="G55" s="499"/>
      <c r="H55" s="500"/>
      <c r="I55" s="196"/>
    </row>
    <row r="56" spans="1:9" ht="8.25" customHeight="1">
      <c r="A56" s="192" t="s">
        <v>116</v>
      </c>
      <c r="B56" s="531">
        <v>30554</v>
      </c>
      <c r="C56" s="493">
        <v>248.09990905547616</v>
      </c>
      <c r="E56" s="493">
        <v>30338</v>
      </c>
      <c r="F56" s="493">
        <v>63.49518627040603</v>
      </c>
      <c r="G56" s="499"/>
      <c r="H56" s="500"/>
      <c r="I56" s="196"/>
    </row>
    <row r="57" spans="1:9" ht="8.25" customHeight="1">
      <c r="A57" s="192" t="s">
        <v>117</v>
      </c>
      <c r="B57" s="531">
        <v>18615</v>
      </c>
      <c r="C57" s="493">
        <v>262.9088752047907</v>
      </c>
      <c r="E57" s="493">
        <v>18482</v>
      </c>
      <c r="F57" s="493">
        <v>69.70131241514557</v>
      </c>
      <c r="G57" s="499"/>
      <c r="H57" s="500"/>
      <c r="I57" s="196"/>
    </row>
    <row r="58" spans="1:9" s="118" customFormat="1" ht="8.25" customHeight="1">
      <c r="A58" s="147" t="s">
        <v>118</v>
      </c>
      <c r="B58" s="536">
        <v>338478</v>
      </c>
      <c r="C58" s="494">
        <v>206.53284177152628</v>
      </c>
      <c r="D58" s="494"/>
      <c r="E58" s="494">
        <v>336121</v>
      </c>
      <c r="F58" s="494">
        <v>52.70121953131615</v>
      </c>
      <c r="G58" s="470"/>
      <c r="H58" s="502"/>
      <c r="I58" s="132"/>
    </row>
    <row r="59" spans="1:10" ht="8.25" customHeight="1">
      <c r="A59" s="192" t="s">
        <v>119</v>
      </c>
      <c r="B59" s="531">
        <v>48829</v>
      </c>
      <c r="C59" s="493">
        <v>303.4214058460927</v>
      </c>
      <c r="E59" s="493">
        <v>48290</v>
      </c>
      <c r="F59" s="493">
        <v>70.81579680603012</v>
      </c>
      <c r="G59" s="499"/>
      <c r="H59" s="500"/>
      <c r="I59" s="833"/>
      <c r="J59" s="133"/>
    </row>
    <row r="60" spans="1:10" ht="8.25" customHeight="1">
      <c r="A60" s="192" t="s">
        <v>120</v>
      </c>
      <c r="B60" s="531">
        <v>9371</v>
      </c>
      <c r="C60" s="493">
        <v>255.8984161660295</v>
      </c>
      <c r="E60" s="493">
        <v>9274</v>
      </c>
      <c r="F60" s="493">
        <v>64.7354460421611</v>
      </c>
      <c r="G60" s="499"/>
      <c r="H60" s="500"/>
      <c r="I60" s="833"/>
      <c r="J60" s="133"/>
    </row>
    <row r="61" spans="1:10" ht="8.25" customHeight="1">
      <c r="A61" s="192" t="s">
        <v>121</v>
      </c>
      <c r="B61" s="531">
        <v>9445</v>
      </c>
      <c r="C61" s="493">
        <v>287.4402751148848</v>
      </c>
      <c r="E61" s="493">
        <v>9322</v>
      </c>
      <c r="F61" s="493">
        <v>76.70534024520694</v>
      </c>
      <c r="G61" s="499"/>
      <c r="H61" s="500"/>
      <c r="I61" s="497"/>
      <c r="J61" s="497"/>
    </row>
    <row r="62" spans="1:10" ht="8.25" customHeight="1">
      <c r="A62" s="192" t="s">
        <v>122</v>
      </c>
      <c r="B62" s="531">
        <v>34597</v>
      </c>
      <c r="C62" s="493">
        <v>273.6866253727919</v>
      </c>
      <c r="E62" s="493">
        <v>34237</v>
      </c>
      <c r="F62" s="493">
        <v>68.32914221849678</v>
      </c>
      <c r="G62" s="499"/>
      <c r="H62" s="500"/>
      <c r="I62" s="833"/>
      <c r="J62" s="133"/>
    </row>
    <row r="63" spans="1:10" s="118" customFormat="1" ht="8.25" customHeight="1">
      <c r="A63" s="147" t="s">
        <v>123</v>
      </c>
      <c r="B63" s="536">
        <v>102242</v>
      </c>
      <c r="C63" s="494">
        <v>286.5390382184705</v>
      </c>
      <c r="D63" s="494"/>
      <c r="E63" s="494">
        <v>101123</v>
      </c>
      <c r="F63" s="494">
        <v>69.84838542566051</v>
      </c>
      <c r="G63" s="470"/>
      <c r="H63" s="502"/>
      <c r="I63" s="834"/>
      <c r="J63" s="137"/>
    </row>
    <row r="64" spans="1:9" s="118" customFormat="1" ht="8.25" customHeight="1">
      <c r="A64" s="147" t="s">
        <v>124</v>
      </c>
      <c r="B64" s="536">
        <v>5156654</v>
      </c>
      <c r="C64" s="494">
        <v>300.3608707846107</v>
      </c>
      <c r="D64" s="494"/>
      <c r="E64" s="494">
        <v>5109185</v>
      </c>
      <c r="F64" s="494">
        <v>68.8753941082867</v>
      </c>
      <c r="G64" s="470"/>
      <c r="H64" s="502"/>
      <c r="I64" s="132"/>
    </row>
    <row r="65" spans="1:9" s="118" customFormat="1" ht="8.25" customHeight="1">
      <c r="A65" s="147" t="s">
        <v>242</v>
      </c>
      <c r="B65" s="536">
        <v>2512648</v>
      </c>
      <c r="C65" s="494">
        <v>339.34048789763636</v>
      </c>
      <c r="D65" s="494"/>
      <c r="E65" s="494">
        <v>2488804</v>
      </c>
      <c r="F65" s="494">
        <v>70.76458785124561</v>
      </c>
      <c r="G65" s="470"/>
      <c r="H65" s="502"/>
      <c r="I65" s="132"/>
    </row>
    <row r="66" spans="1:9" s="118" customFormat="1" ht="8.25" customHeight="1">
      <c r="A66" s="147" t="s">
        <v>243</v>
      </c>
      <c r="B66" s="536">
        <v>1459173</v>
      </c>
      <c r="C66" s="494">
        <v>314.83846106045905</v>
      </c>
      <c r="D66" s="494"/>
      <c r="E66" s="494">
        <v>1444786</v>
      </c>
      <c r="F66" s="494">
        <v>74.34302165529058</v>
      </c>
      <c r="G66" s="470"/>
      <c r="H66" s="502"/>
      <c r="I66" s="132"/>
    </row>
    <row r="67" spans="1:9" s="118" customFormat="1" ht="8.25" customHeight="1">
      <c r="A67" s="147" t="s">
        <v>244</v>
      </c>
      <c r="B67" s="536">
        <v>1184833</v>
      </c>
      <c r="C67" s="494">
        <v>231.00572818979063</v>
      </c>
      <c r="D67" s="494"/>
      <c r="E67" s="494">
        <v>1175595</v>
      </c>
      <c r="F67" s="494">
        <v>60.05323898593576</v>
      </c>
      <c r="G67" s="470"/>
      <c r="H67" s="502"/>
      <c r="I67" s="132"/>
    </row>
    <row r="68" spans="1:6" ht="5.25" customHeight="1">
      <c r="A68" s="197"/>
      <c r="B68" s="532"/>
      <c r="C68" s="563"/>
      <c r="D68" s="498"/>
      <c r="E68" s="498"/>
      <c r="F68" s="498"/>
    </row>
    <row r="69" spans="1:8" ht="5.25" customHeight="1">
      <c r="A69" s="198"/>
      <c r="B69" s="560"/>
      <c r="C69" s="561"/>
      <c r="D69" s="497"/>
      <c r="E69" s="497"/>
      <c r="F69" s="497"/>
      <c r="G69" s="98"/>
      <c r="H69" s="98"/>
    </row>
    <row r="70" spans="1:8" s="460" customFormat="1" ht="9">
      <c r="A70" s="947" t="s">
        <v>444</v>
      </c>
      <c r="B70" s="569"/>
      <c r="C70" s="570"/>
      <c r="D70" s="571"/>
      <c r="E70" s="571"/>
      <c r="F70" s="571"/>
      <c r="G70" s="59"/>
      <c r="H70" s="59"/>
    </row>
    <row r="71" spans="1:8" s="272" customFormat="1" ht="9">
      <c r="A71" s="568" t="s">
        <v>410</v>
      </c>
      <c r="B71" s="572"/>
      <c r="C71" s="538"/>
      <c r="D71" s="538"/>
      <c r="E71" s="538"/>
      <c r="F71" s="538"/>
      <c r="G71" s="59"/>
      <c r="H71" s="59"/>
    </row>
    <row r="72" spans="1:8" s="272" customFormat="1" ht="9">
      <c r="A72" s="568" t="s">
        <v>368</v>
      </c>
      <c r="B72" s="572"/>
      <c r="C72" s="538"/>
      <c r="D72" s="538"/>
      <c r="E72" s="538"/>
      <c r="F72" s="538"/>
      <c r="G72" s="59"/>
      <c r="H72" s="59"/>
    </row>
    <row r="73" spans="1:8" s="272" customFormat="1" ht="9">
      <c r="A73" s="568" t="s">
        <v>367</v>
      </c>
      <c r="B73" s="572"/>
      <c r="C73" s="538"/>
      <c r="D73" s="538"/>
      <c r="E73" s="538"/>
      <c r="F73" s="538"/>
      <c r="G73" s="59"/>
      <c r="H73" s="59"/>
    </row>
    <row r="74" spans="1:8" s="272" customFormat="1" ht="9">
      <c r="A74" s="568"/>
      <c r="B74" s="572"/>
      <c r="C74" s="538"/>
      <c r="D74" s="538"/>
      <c r="E74" s="538"/>
      <c r="F74" s="538"/>
      <c r="G74" s="59"/>
      <c r="H74" s="59"/>
    </row>
  </sheetData>
  <mergeCells count="3">
    <mergeCell ref="A3:A4"/>
    <mergeCell ref="B3:C3"/>
    <mergeCell ref="E3:F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&amp;C&amp;"Arial,Normale"&amp;11 135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showGridLines="0" workbookViewId="0" topLeftCell="A28">
      <selection activeCell="K14" sqref="K14"/>
    </sheetView>
  </sheetViews>
  <sheetFormatPr defaultColWidth="9.59765625" defaultRowHeight="10.5"/>
  <cols>
    <col min="1" max="1" width="20.3984375" style="285" customWidth="1"/>
    <col min="2" max="2" width="15.796875" style="285" customWidth="1"/>
    <col min="3" max="3" width="17.19921875" style="285" customWidth="1"/>
    <col min="4" max="4" width="15.19921875" style="285" customWidth="1"/>
    <col min="5" max="5" width="1" style="285" customWidth="1"/>
    <col min="6" max="6" width="16.3984375" style="285" customWidth="1"/>
    <col min="7" max="7" width="17.59765625" style="285" customWidth="1"/>
    <col min="8" max="8" width="15" style="285" customWidth="1"/>
    <col min="9" max="9" width="9.59765625" style="285" customWidth="1"/>
    <col min="10" max="10" width="20.796875" style="285" customWidth="1"/>
    <col min="11" max="11" width="14.59765625" style="285" customWidth="1"/>
    <col min="12" max="12" width="9.59765625" style="285" customWidth="1"/>
    <col min="13" max="13" width="15.59765625" style="285" customWidth="1"/>
    <col min="14" max="16384" width="9.59765625" style="285" customWidth="1"/>
  </cols>
  <sheetData>
    <row r="1" s="276" customFormat="1" ht="12" customHeight="1">
      <c r="A1" s="275" t="s">
        <v>348</v>
      </c>
    </row>
    <row r="2" s="276" customFormat="1" ht="12" customHeight="1"/>
    <row r="3" s="277" customFormat="1" ht="12" customHeight="1"/>
    <row r="4" spans="1:8" s="278" customFormat="1" ht="9" customHeight="1">
      <c r="A4" s="894"/>
      <c r="B4" s="894"/>
      <c r="C4" s="894"/>
      <c r="D4" s="894"/>
      <c r="E4" s="894"/>
      <c r="F4" s="894"/>
      <c r="G4" s="894"/>
      <c r="H4" s="894"/>
    </row>
    <row r="5" spans="1:8" s="279" customFormat="1" ht="9" customHeight="1">
      <c r="A5" s="951" t="s">
        <v>330</v>
      </c>
      <c r="B5" s="954"/>
      <c r="C5" s="954"/>
      <c r="D5" s="954"/>
      <c r="E5" s="893"/>
      <c r="F5" s="954"/>
      <c r="G5" s="954"/>
      <c r="H5" s="954"/>
    </row>
    <row r="6" spans="1:11" s="281" customFormat="1" ht="12" customHeight="1">
      <c r="A6" s="952"/>
      <c r="B6" s="955" t="s">
        <v>420</v>
      </c>
      <c r="C6" s="955" t="s">
        <v>421</v>
      </c>
      <c r="D6" s="955" t="s">
        <v>422</v>
      </c>
      <c r="E6" s="280"/>
      <c r="F6" s="955" t="s">
        <v>284</v>
      </c>
      <c r="G6" s="955" t="s">
        <v>285</v>
      </c>
      <c r="H6" s="955" t="s">
        <v>283</v>
      </c>
      <c r="J6" s="879"/>
      <c r="K6" s="879"/>
    </row>
    <row r="7" spans="1:8" s="282" customFormat="1" ht="12" customHeight="1">
      <c r="A7" s="952"/>
      <c r="B7" s="948"/>
      <c r="C7" s="948"/>
      <c r="D7" s="948"/>
      <c r="E7" s="280"/>
      <c r="F7" s="948"/>
      <c r="G7" s="948"/>
      <c r="H7" s="948"/>
    </row>
    <row r="8" spans="1:8" s="284" customFormat="1" ht="3" customHeight="1">
      <c r="A8" s="953"/>
      <c r="B8" s="957"/>
      <c r="C8" s="957"/>
      <c r="D8" s="957"/>
      <c r="E8" s="283"/>
      <c r="F8" s="957"/>
      <c r="G8" s="957"/>
      <c r="H8" s="957"/>
    </row>
    <row r="9" s="573" customFormat="1" ht="3" customHeight="1"/>
    <row r="10" spans="1:13" s="574" customFormat="1" ht="7.5" customHeight="1">
      <c r="A10" s="574" t="s">
        <v>3</v>
      </c>
      <c r="B10" s="69">
        <v>12259</v>
      </c>
      <c r="C10" s="575">
        <v>784855</v>
      </c>
      <c r="D10" s="575">
        <v>4347183.2</v>
      </c>
      <c r="E10" s="577"/>
      <c r="F10" s="69">
        <v>2849.5187267702277</v>
      </c>
      <c r="G10" s="575">
        <v>182434.05011006177</v>
      </c>
      <c r="H10" s="576">
        <v>10.104723009300045</v>
      </c>
      <c r="J10" s="468"/>
      <c r="K10" s="469"/>
      <c r="M10" s="586"/>
    </row>
    <row r="11" spans="1:13" s="574" customFormat="1" ht="7.5" customHeight="1">
      <c r="A11" s="574" t="s">
        <v>4</v>
      </c>
      <c r="B11" s="69">
        <v>5613</v>
      </c>
      <c r="C11" s="575">
        <v>324173</v>
      </c>
      <c r="D11" s="575">
        <v>1761266.55</v>
      </c>
      <c r="E11" s="577"/>
      <c r="F11" s="69">
        <v>2625.510437959277</v>
      </c>
      <c r="G11" s="575">
        <v>151633.6353473317</v>
      </c>
      <c r="H11" s="576">
        <v>8.238417443530244</v>
      </c>
      <c r="J11" s="468"/>
      <c r="K11" s="469"/>
      <c r="M11" s="586"/>
    </row>
    <row r="12" spans="1:13" s="574" customFormat="1" ht="7.5" customHeight="1">
      <c r="A12" s="574" t="s">
        <v>5</v>
      </c>
      <c r="B12" s="69">
        <v>2209</v>
      </c>
      <c r="C12" s="575">
        <v>228175</v>
      </c>
      <c r="D12" s="575">
        <v>1390630</v>
      </c>
      <c r="E12" s="577"/>
      <c r="F12" s="69">
        <v>1175.5752815207443</v>
      </c>
      <c r="G12" s="575">
        <v>121429.10360389127</v>
      </c>
      <c r="H12" s="576">
        <v>7.40058965025438</v>
      </c>
      <c r="J12" s="468"/>
      <c r="K12" s="469"/>
      <c r="M12" s="586"/>
    </row>
    <row r="13" spans="1:13" s="574" customFormat="1" ht="7.5" customHeight="1">
      <c r="A13" s="574" t="s">
        <v>6</v>
      </c>
      <c r="B13" s="69">
        <v>15062</v>
      </c>
      <c r="C13" s="575">
        <v>1036602</v>
      </c>
      <c r="D13" s="575">
        <v>5483699.9</v>
      </c>
      <c r="E13" s="577"/>
      <c r="F13" s="69">
        <v>2638.2580700534413</v>
      </c>
      <c r="G13" s="575">
        <v>181571.07900235942</v>
      </c>
      <c r="H13" s="576">
        <v>9.605242009644304</v>
      </c>
      <c r="J13" s="468"/>
      <c r="K13" s="469"/>
      <c r="M13" s="586"/>
    </row>
    <row r="14" spans="1:13" s="574" customFormat="1" ht="7.5" customHeight="1">
      <c r="A14" s="574" t="s">
        <v>7</v>
      </c>
      <c r="B14" s="69">
        <v>9615</v>
      </c>
      <c r="C14" s="575">
        <v>689074</v>
      </c>
      <c r="D14" s="575">
        <v>4359507.65</v>
      </c>
      <c r="E14" s="577"/>
      <c r="F14" s="69">
        <v>2711.8959579634975</v>
      </c>
      <c r="G14" s="575">
        <v>194352.26160558907</v>
      </c>
      <c r="H14" s="576">
        <v>12.295924258706131</v>
      </c>
      <c r="J14" s="468"/>
      <c r="K14" s="469"/>
      <c r="M14" s="586"/>
    </row>
    <row r="15" spans="1:13" s="574" customFormat="1" ht="7.5" customHeight="1">
      <c r="A15" s="574" t="s">
        <v>8</v>
      </c>
      <c r="B15" s="69">
        <v>55846</v>
      </c>
      <c r="C15" s="575">
        <v>5309204</v>
      </c>
      <c r="D15" s="575">
        <v>28250073.14</v>
      </c>
      <c r="E15" s="577"/>
      <c r="F15" s="69">
        <v>2493.283056336607</v>
      </c>
      <c r="G15" s="575">
        <v>237033.06191731797</v>
      </c>
      <c r="H15" s="576">
        <v>12.61243933320773</v>
      </c>
      <c r="J15" s="468"/>
      <c r="K15" s="469"/>
      <c r="M15" s="586"/>
    </row>
    <row r="16" spans="1:13" s="574" customFormat="1" ht="7.5" customHeight="1">
      <c r="A16" s="574" t="s">
        <v>205</v>
      </c>
      <c r="B16" s="69">
        <v>1212</v>
      </c>
      <c r="C16" s="575">
        <v>96518</v>
      </c>
      <c r="D16" s="575">
        <v>500304.7</v>
      </c>
      <c r="E16" s="577"/>
      <c r="F16" s="69">
        <v>750.1021178625803</v>
      </c>
      <c r="G16" s="575">
        <v>59734.61733651858</v>
      </c>
      <c r="H16" s="576">
        <v>3.0963664607805517</v>
      </c>
      <c r="J16" s="468"/>
      <c r="K16" s="469"/>
      <c r="M16" s="586"/>
    </row>
    <row r="17" spans="1:13" s="574" customFormat="1" ht="7.5" customHeight="1">
      <c r="A17" s="574" t="s">
        <v>10</v>
      </c>
      <c r="B17" s="69">
        <v>1843</v>
      </c>
      <c r="C17" s="575">
        <v>103646</v>
      </c>
      <c r="D17" s="575">
        <v>569972.52</v>
      </c>
      <c r="E17" s="577"/>
      <c r="F17" s="69">
        <v>1040.3377852038338</v>
      </c>
      <c r="G17" s="575">
        <v>58506.15848357926</v>
      </c>
      <c r="H17" s="576">
        <v>3.2173844225927724</v>
      </c>
      <c r="J17" s="468"/>
      <c r="K17" s="469"/>
      <c r="M17" s="586"/>
    </row>
    <row r="18" spans="1:13" s="288" customFormat="1" ht="7.5" customHeight="1">
      <c r="A18" s="288" t="s">
        <v>11</v>
      </c>
      <c r="B18" s="578">
        <v>103659</v>
      </c>
      <c r="C18" s="578">
        <v>8572247</v>
      </c>
      <c r="D18" s="877">
        <v>46662637.660000004</v>
      </c>
      <c r="E18" s="581"/>
      <c r="F18" s="578">
        <v>2390.685507891806</v>
      </c>
      <c r="G18" s="579">
        <v>197701.5664145806</v>
      </c>
      <c r="H18" s="580">
        <v>10.761795079420834</v>
      </c>
      <c r="J18" s="470"/>
      <c r="K18" s="471"/>
      <c r="M18" s="586"/>
    </row>
    <row r="19" spans="2:13" s="288" customFormat="1" ht="3" customHeight="1">
      <c r="B19" s="69"/>
      <c r="C19" s="575"/>
      <c r="D19" s="575"/>
      <c r="E19" s="581"/>
      <c r="F19" s="69"/>
      <c r="G19" s="575"/>
      <c r="H19" s="576"/>
      <c r="J19" s="468"/>
      <c r="K19" s="469"/>
      <c r="M19" s="586"/>
    </row>
    <row r="20" spans="1:13" s="288" customFormat="1" ht="7.5" customHeight="1">
      <c r="A20" s="288" t="s">
        <v>12</v>
      </c>
      <c r="B20" s="578">
        <v>3218</v>
      </c>
      <c r="C20" s="579">
        <v>233742</v>
      </c>
      <c r="D20" s="878">
        <v>1177035.44</v>
      </c>
      <c r="E20" s="582"/>
      <c r="F20" s="578">
        <v>2607.293616262771</v>
      </c>
      <c r="G20" s="579">
        <v>189382.85408716367</v>
      </c>
      <c r="H20" s="580">
        <v>9.536597230662032</v>
      </c>
      <c r="J20" s="470"/>
      <c r="K20" s="471"/>
      <c r="M20" s="586"/>
    </row>
    <row r="21" spans="2:13" s="288" customFormat="1" ht="3" customHeight="1">
      <c r="B21" s="69"/>
      <c r="C21" s="575"/>
      <c r="D21" s="575"/>
      <c r="E21" s="582"/>
      <c r="F21" s="69"/>
      <c r="G21" s="575"/>
      <c r="H21" s="576"/>
      <c r="J21" s="468"/>
      <c r="K21" s="469"/>
      <c r="M21" s="586"/>
    </row>
    <row r="22" spans="1:11" s="574" customFormat="1" ht="7.5" customHeight="1">
      <c r="A22" s="574" t="s">
        <v>13</v>
      </c>
      <c r="B22" s="69">
        <v>18864</v>
      </c>
      <c r="C22" s="575">
        <v>1589376</v>
      </c>
      <c r="D22" s="575">
        <v>9732945.76</v>
      </c>
      <c r="E22" s="577"/>
      <c r="F22" s="69">
        <v>1834.7731530203143</v>
      </c>
      <c r="G22" s="575">
        <v>154587.8082514215</v>
      </c>
      <c r="H22" s="576">
        <v>9.466575265188135</v>
      </c>
      <c r="J22" s="468"/>
      <c r="K22" s="469"/>
    </row>
    <row r="23" spans="1:11" s="574" customFormat="1" ht="7.5" customHeight="1">
      <c r="A23" s="574" t="s">
        <v>14</v>
      </c>
      <c r="B23" s="69">
        <v>24418</v>
      </c>
      <c r="C23" s="575">
        <v>2103440</v>
      </c>
      <c r="D23" s="575">
        <v>12980900.57</v>
      </c>
      <c r="E23" s="577"/>
      <c r="F23" s="69">
        <v>2076.7172592571173</v>
      </c>
      <c r="G23" s="575">
        <v>178894.67408517448</v>
      </c>
      <c r="H23" s="576">
        <v>11.040077096576113</v>
      </c>
      <c r="J23" s="468"/>
      <c r="K23" s="469"/>
    </row>
    <row r="24" spans="1:11" s="574" customFormat="1" ht="7.5" customHeight="1">
      <c r="A24" s="574" t="s">
        <v>15</v>
      </c>
      <c r="B24" s="69">
        <v>8072</v>
      </c>
      <c r="C24" s="575">
        <v>578031</v>
      </c>
      <c r="D24" s="575">
        <v>3530989.26</v>
      </c>
      <c r="E24" s="577"/>
      <c r="F24" s="69">
        <v>1431.4670941679065</v>
      </c>
      <c r="G24" s="575">
        <v>102506.48611359876</v>
      </c>
      <c r="H24" s="576">
        <v>6.261762804200058</v>
      </c>
      <c r="J24" s="468"/>
      <c r="K24" s="469"/>
    </row>
    <row r="25" spans="1:11" s="574" customFormat="1" ht="7.5" customHeight="1">
      <c r="A25" s="574" t="s">
        <v>16</v>
      </c>
      <c r="B25" s="69">
        <v>5082</v>
      </c>
      <c r="C25" s="575">
        <v>528798</v>
      </c>
      <c r="D25" s="575">
        <v>3279072.72</v>
      </c>
      <c r="E25" s="577"/>
      <c r="F25" s="69">
        <v>1463.4188482127688</v>
      </c>
      <c r="G25" s="575">
        <v>152273.30973971187</v>
      </c>
      <c r="H25" s="576">
        <v>9.442457345746382</v>
      </c>
      <c r="J25" s="468"/>
      <c r="K25" s="469"/>
    </row>
    <row r="26" spans="1:11" s="574" customFormat="1" ht="7.5" customHeight="1">
      <c r="A26" s="574" t="s">
        <v>17</v>
      </c>
      <c r="B26" s="69">
        <v>2732</v>
      </c>
      <c r="C26" s="575">
        <v>249812</v>
      </c>
      <c r="D26" s="575">
        <v>1317914.3</v>
      </c>
      <c r="E26" s="577"/>
      <c r="F26" s="69">
        <v>844.2652080532765</v>
      </c>
      <c r="G26" s="575">
        <v>77198.96784560948</v>
      </c>
      <c r="H26" s="576">
        <v>4.07272763794249</v>
      </c>
      <c r="J26" s="468"/>
      <c r="K26" s="469"/>
    </row>
    <row r="27" spans="1:11" s="574" customFormat="1" ht="7.5" customHeight="1">
      <c r="A27" s="574" t="s">
        <v>18</v>
      </c>
      <c r="B27" s="69">
        <v>4524</v>
      </c>
      <c r="C27" s="575">
        <v>296445</v>
      </c>
      <c r="D27" s="575">
        <v>1681148.5</v>
      </c>
      <c r="E27" s="577"/>
      <c r="F27" s="69">
        <v>2148.576639215798</v>
      </c>
      <c r="G27" s="575">
        <v>140790.18607699542</v>
      </c>
      <c r="H27" s="576">
        <v>7.984253744811406</v>
      </c>
      <c r="J27" s="468"/>
      <c r="K27" s="469"/>
    </row>
    <row r="28" spans="1:11" s="574" customFormat="1" ht="7.5" customHeight="1">
      <c r="A28" s="574" t="s">
        <v>19</v>
      </c>
      <c r="B28" s="69">
        <v>6739</v>
      </c>
      <c r="C28" s="575">
        <v>522361</v>
      </c>
      <c r="D28" s="575">
        <v>3244371.7</v>
      </c>
      <c r="E28" s="577"/>
      <c r="F28" s="69">
        <v>1717.642860784014</v>
      </c>
      <c r="G28" s="575">
        <v>133139.878676658</v>
      </c>
      <c r="H28" s="576">
        <v>8.269286078401388</v>
      </c>
      <c r="J28" s="468"/>
      <c r="K28" s="469"/>
    </row>
    <row r="29" spans="1:11" s="574" customFormat="1" ht="7.5" customHeight="1">
      <c r="A29" s="574" t="s">
        <v>20</v>
      </c>
      <c r="B29" s="69">
        <v>90722</v>
      </c>
      <c r="C29" s="575">
        <v>10941301</v>
      </c>
      <c r="D29" s="575">
        <v>67668764.72</v>
      </c>
      <c r="E29" s="577"/>
      <c r="F29" s="69">
        <v>2353.892334113536</v>
      </c>
      <c r="G29" s="575">
        <v>283885.32604140963</v>
      </c>
      <c r="H29" s="576">
        <v>17.557481816245286</v>
      </c>
      <c r="J29" s="468"/>
      <c r="K29" s="469"/>
    </row>
    <row r="30" spans="1:11" s="574" customFormat="1" ht="7.5" customHeight="1">
      <c r="A30" s="574" t="s">
        <v>21</v>
      </c>
      <c r="B30" s="69">
        <v>9573</v>
      </c>
      <c r="C30" s="575">
        <v>898712</v>
      </c>
      <c r="D30" s="575">
        <v>5733188</v>
      </c>
      <c r="E30" s="577"/>
      <c r="F30" s="69">
        <v>1865.823638443802</v>
      </c>
      <c r="G30" s="575">
        <v>175163.2814951537</v>
      </c>
      <c r="H30" s="576">
        <v>11.174258533419351</v>
      </c>
      <c r="J30" s="468"/>
      <c r="K30" s="469"/>
    </row>
    <row r="31" spans="1:11" s="574" customFormat="1" ht="7.5" customHeight="1">
      <c r="A31" s="574" t="s">
        <v>22</v>
      </c>
      <c r="B31" s="69">
        <v>2595</v>
      </c>
      <c r="C31" s="575">
        <v>202524</v>
      </c>
      <c r="D31" s="575">
        <v>1209824.5</v>
      </c>
      <c r="E31" s="583"/>
      <c r="F31" s="69">
        <v>1446.2625677151839</v>
      </c>
      <c r="G31" s="575">
        <v>112872.01551597298</v>
      </c>
      <c r="H31" s="576">
        <v>6.742673941636757</v>
      </c>
      <c r="J31" s="468"/>
      <c r="K31" s="469"/>
    </row>
    <row r="32" spans="1:11" s="574" customFormat="1" ht="7.5" customHeight="1">
      <c r="A32" s="574" t="s">
        <v>23</v>
      </c>
      <c r="B32" s="69">
        <v>11195</v>
      </c>
      <c r="C32" s="575">
        <v>1027916</v>
      </c>
      <c r="D32" s="575">
        <v>5425478.13</v>
      </c>
      <c r="E32" s="577"/>
      <c r="F32" s="69">
        <v>1323.3986816844933</v>
      </c>
      <c r="G32" s="575">
        <v>121513.41485327357</v>
      </c>
      <c r="H32" s="576">
        <v>6.413640558061679</v>
      </c>
      <c r="J32" s="468"/>
      <c r="K32" s="469"/>
    </row>
    <row r="33" spans="1:11" s="288" customFormat="1" ht="7.5" customHeight="1">
      <c r="A33" s="288" t="s">
        <v>24</v>
      </c>
      <c r="B33" s="578">
        <v>184516</v>
      </c>
      <c r="C33" s="578">
        <v>18938716</v>
      </c>
      <c r="D33" s="877">
        <v>115804598.16</v>
      </c>
      <c r="E33" s="581"/>
      <c r="F33" s="578">
        <v>1955.8313009114656</v>
      </c>
      <c r="G33" s="579">
        <v>200746.45858284802</v>
      </c>
      <c r="H33" s="580">
        <v>12.27504703498896</v>
      </c>
      <c r="J33" s="470"/>
      <c r="K33" s="471"/>
    </row>
    <row r="34" spans="2:11" s="288" customFormat="1" ht="3" customHeight="1">
      <c r="B34" s="69"/>
      <c r="C34" s="575"/>
      <c r="D34" s="575"/>
      <c r="E34" s="581"/>
      <c r="F34" s="69"/>
      <c r="G34" s="575"/>
      <c r="H34" s="576"/>
      <c r="J34" s="470"/>
      <c r="K34" s="471"/>
    </row>
    <row r="35" spans="1:11" s="574" customFormat="1" ht="7.5" customHeight="1">
      <c r="A35" s="574" t="s">
        <v>25</v>
      </c>
      <c r="B35" s="69">
        <v>5453</v>
      </c>
      <c r="C35" s="575">
        <v>301348</v>
      </c>
      <c r="D35" s="575">
        <v>1746768.54</v>
      </c>
      <c r="E35" s="577"/>
      <c r="F35" s="69">
        <v>1136.3754769630245</v>
      </c>
      <c r="G35" s="575">
        <v>62799.28062201605</v>
      </c>
      <c r="H35" s="576">
        <v>3.640170425062362</v>
      </c>
      <c r="J35" s="468"/>
      <c r="K35" s="469"/>
    </row>
    <row r="36" spans="1:11" s="574" customFormat="1" ht="7.5" customHeight="1">
      <c r="A36" s="574" t="s">
        <v>26</v>
      </c>
      <c r="B36" s="69">
        <v>8801</v>
      </c>
      <c r="C36" s="575">
        <v>662870</v>
      </c>
      <c r="D36" s="575">
        <v>3933613.24</v>
      </c>
      <c r="E36" s="577"/>
      <c r="F36" s="69">
        <v>1760.157756213851</v>
      </c>
      <c r="G36" s="575">
        <v>132570.81830036078</v>
      </c>
      <c r="H36" s="576">
        <v>7.867037671095894</v>
      </c>
      <c r="J36" s="468"/>
      <c r="K36" s="469"/>
    </row>
    <row r="37" spans="1:11" s="288" customFormat="1" ht="7.5" customHeight="1">
      <c r="A37" s="288" t="s">
        <v>27</v>
      </c>
      <c r="B37" s="578">
        <v>14254</v>
      </c>
      <c r="C37" s="578">
        <v>964218</v>
      </c>
      <c r="D37" s="877">
        <v>5680381.78</v>
      </c>
      <c r="E37" s="581"/>
      <c r="F37" s="578">
        <v>1454.681279474543</v>
      </c>
      <c r="G37" s="579">
        <v>98402.54482477796</v>
      </c>
      <c r="H37" s="580">
        <v>5.797071022614202</v>
      </c>
      <c r="J37" s="470"/>
      <c r="K37" s="471"/>
    </row>
    <row r="38" spans="2:11" s="288" customFormat="1" ht="3" customHeight="1">
      <c r="B38" s="69"/>
      <c r="C38" s="575"/>
      <c r="D38" s="575"/>
      <c r="E38" s="581"/>
      <c r="F38" s="69"/>
      <c r="G38" s="575"/>
      <c r="H38" s="576"/>
      <c r="J38" s="470"/>
      <c r="K38" s="471"/>
    </row>
    <row r="39" spans="1:11" s="574" customFormat="1" ht="7.5" customHeight="1">
      <c r="A39" s="574" t="s">
        <v>28</v>
      </c>
      <c r="B39" s="69">
        <v>3496</v>
      </c>
      <c r="C39" s="575">
        <v>216531</v>
      </c>
      <c r="D39" s="575">
        <v>1324035.7</v>
      </c>
      <c r="E39" s="577"/>
      <c r="F39" s="69">
        <v>1647.2694717994627</v>
      </c>
      <c r="G39" s="575">
        <v>102026.5749422796</v>
      </c>
      <c r="H39" s="576">
        <v>6.238683032559016</v>
      </c>
      <c r="J39" s="468"/>
      <c r="K39" s="469"/>
    </row>
    <row r="40" spans="1:11" s="574" customFormat="1" ht="7.5" customHeight="1">
      <c r="A40" s="574" t="s">
        <v>29</v>
      </c>
      <c r="B40" s="69">
        <v>17144</v>
      </c>
      <c r="C40" s="575">
        <v>1534627</v>
      </c>
      <c r="D40" s="575">
        <v>8515633.95</v>
      </c>
      <c r="E40" s="577"/>
      <c r="F40" s="69">
        <v>1933.2605616649676</v>
      </c>
      <c r="G40" s="575">
        <v>173053.77134660663</v>
      </c>
      <c r="H40" s="576">
        <v>9.602741059910327</v>
      </c>
      <c r="J40" s="468"/>
      <c r="K40" s="469"/>
    </row>
    <row r="41" spans="1:11" s="574" customFormat="1" ht="7.5" customHeight="1">
      <c r="A41" s="574" t="s">
        <v>30</v>
      </c>
      <c r="B41" s="69">
        <v>6721</v>
      </c>
      <c r="C41" s="575">
        <v>384617</v>
      </c>
      <c r="D41" s="575">
        <v>2416364.09</v>
      </c>
      <c r="E41" s="577"/>
      <c r="F41" s="69">
        <v>2746.751999476887</v>
      </c>
      <c r="G41" s="575">
        <v>157186.06067293586</v>
      </c>
      <c r="H41" s="576">
        <v>9.87524608789116</v>
      </c>
      <c r="J41" s="468"/>
      <c r="K41" s="469"/>
    </row>
    <row r="42" spans="1:11" s="574" customFormat="1" ht="7.5" customHeight="1">
      <c r="A42" s="574" t="s">
        <v>31</v>
      </c>
      <c r="B42" s="69">
        <v>17602</v>
      </c>
      <c r="C42" s="575">
        <v>1707234</v>
      </c>
      <c r="D42" s="575">
        <v>9758989.78</v>
      </c>
      <c r="E42" s="577"/>
      <c r="F42" s="69">
        <v>2085.4363042684977</v>
      </c>
      <c r="G42" s="575">
        <v>202268.36515631888</v>
      </c>
      <c r="H42" s="576">
        <v>11.56218133177891</v>
      </c>
      <c r="J42" s="468"/>
      <c r="K42" s="469"/>
    </row>
    <row r="43" spans="1:11" s="574" customFormat="1" ht="7.5" customHeight="1">
      <c r="A43" s="574" t="s">
        <v>32</v>
      </c>
      <c r="B43" s="69">
        <v>20274</v>
      </c>
      <c r="C43" s="575">
        <v>1439883</v>
      </c>
      <c r="D43" s="575">
        <v>8662266.12</v>
      </c>
      <c r="E43" s="577"/>
      <c r="F43" s="69">
        <v>2440.0870410845473</v>
      </c>
      <c r="G43" s="575">
        <v>173297.81241876006</v>
      </c>
      <c r="H43" s="576">
        <v>10.425512136646798</v>
      </c>
      <c r="J43" s="468"/>
      <c r="K43" s="469"/>
    </row>
    <row r="44" spans="1:11" s="574" customFormat="1" ht="7.5" customHeight="1">
      <c r="A44" s="574" t="s">
        <v>33</v>
      </c>
      <c r="B44" s="69">
        <v>15977</v>
      </c>
      <c r="C44" s="575">
        <v>1635504</v>
      </c>
      <c r="D44" s="575">
        <v>9506795.9</v>
      </c>
      <c r="E44" s="577"/>
      <c r="F44" s="69">
        <v>1846.0724309297148</v>
      </c>
      <c r="G44" s="575">
        <v>188975.32985386945</v>
      </c>
      <c r="H44" s="576">
        <v>10.9846866229365</v>
      </c>
      <c r="J44" s="468"/>
      <c r="K44" s="469"/>
    </row>
    <row r="45" spans="1:11" s="574" customFormat="1" ht="7.5" customHeight="1">
      <c r="A45" s="574" t="s">
        <v>34</v>
      </c>
      <c r="B45" s="69">
        <v>14600</v>
      </c>
      <c r="C45" s="575">
        <v>1546074</v>
      </c>
      <c r="D45" s="575">
        <v>8481019.4</v>
      </c>
      <c r="E45" s="577"/>
      <c r="F45" s="69">
        <v>1748.4045808200017</v>
      </c>
      <c r="G45" s="575">
        <v>185148.14136210296</v>
      </c>
      <c r="H45" s="576">
        <v>10.156337786974865</v>
      </c>
      <c r="J45" s="468"/>
      <c r="K45" s="469"/>
    </row>
    <row r="46" spans="1:11" s="288" customFormat="1" ht="7.5" customHeight="1">
      <c r="A46" s="288" t="s">
        <v>35</v>
      </c>
      <c r="B46" s="578">
        <v>95814</v>
      </c>
      <c r="C46" s="578">
        <v>8464470</v>
      </c>
      <c r="D46" s="877">
        <v>48665104.93999999</v>
      </c>
      <c r="E46" s="581"/>
      <c r="F46" s="578">
        <v>2030.33100154859</v>
      </c>
      <c r="G46" s="579">
        <v>179364.97644058272</v>
      </c>
      <c r="H46" s="580">
        <v>10.312300003475213</v>
      </c>
      <c r="J46" s="470"/>
      <c r="K46" s="471"/>
    </row>
    <row r="47" spans="2:11" s="288" customFormat="1" ht="3" customHeight="1">
      <c r="B47" s="69"/>
      <c r="C47" s="575"/>
      <c r="D47" s="575"/>
      <c r="E47" s="581"/>
      <c r="F47" s="69"/>
      <c r="G47" s="575"/>
      <c r="H47" s="576"/>
      <c r="J47" s="470"/>
      <c r="K47" s="471"/>
    </row>
    <row r="48" spans="1:11" s="574" customFormat="1" ht="7.5" customHeight="1">
      <c r="A48" s="574" t="s">
        <v>36</v>
      </c>
      <c r="B48" s="69">
        <v>4595</v>
      </c>
      <c r="C48" s="575">
        <v>253617</v>
      </c>
      <c r="D48" s="575">
        <v>1321775.25</v>
      </c>
      <c r="E48" s="577"/>
      <c r="F48" s="69">
        <v>3260.2988548155927</v>
      </c>
      <c r="G48" s="575">
        <v>179949.33942584682</v>
      </c>
      <c r="H48" s="576">
        <v>9.37841639586201</v>
      </c>
      <c r="J48" s="468"/>
      <c r="K48" s="469"/>
    </row>
    <row r="49" spans="1:11" s="574" customFormat="1" ht="7.5" customHeight="1">
      <c r="A49" s="574" t="s">
        <v>37</v>
      </c>
      <c r="B49" s="69">
        <v>6623</v>
      </c>
      <c r="C49" s="575">
        <v>594802</v>
      </c>
      <c r="D49" s="575">
        <v>2983962.17</v>
      </c>
      <c r="E49" s="577"/>
      <c r="F49" s="69">
        <v>2215.339124501189</v>
      </c>
      <c r="G49" s="575">
        <v>198956.38561551506</v>
      </c>
      <c r="H49" s="576">
        <v>9.981108472342546</v>
      </c>
      <c r="J49" s="468"/>
      <c r="K49" s="469"/>
    </row>
    <row r="50" spans="1:11" s="574" customFormat="1" ht="7.5" customHeight="1">
      <c r="A50" s="574" t="s">
        <v>38</v>
      </c>
      <c r="B50" s="69">
        <v>10515</v>
      </c>
      <c r="C50" s="575">
        <v>686000</v>
      </c>
      <c r="D50" s="575">
        <v>3392560.27</v>
      </c>
      <c r="E50" s="582"/>
      <c r="F50" s="69">
        <v>4426.045266467709</v>
      </c>
      <c r="G50" s="575">
        <v>288755.7824818686</v>
      </c>
      <c r="H50" s="576">
        <v>14.280195267940952</v>
      </c>
      <c r="J50" s="468"/>
      <c r="K50" s="469"/>
    </row>
    <row r="51" spans="1:11" s="574" customFormat="1" ht="7.5" customHeight="1">
      <c r="A51" s="574" t="s">
        <v>39</v>
      </c>
      <c r="B51" s="69">
        <v>15134</v>
      </c>
      <c r="C51" s="575">
        <v>1157544</v>
      </c>
      <c r="D51" s="575">
        <v>6501113.71</v>
      </c>
      <c r="E51" s="577"/>
      <c r="F51" s="69">
        <v>2860.7127397552877</v>
      </c>
      <c r="G51" s="575">
        <v>218805.396301526</v>
      </c>
      <c r="H51" s="576">
        <v>12.288766230206662</v>
      </c>
      <c r="J51" s="468"/>
      <c r="K51" s="469"/>
    </row>
    <row r="52" spans="1:11" s="288" customFormat="1" ht="7.5" customHeight="1">
      <c r="A52" s="288" t="s">
        <v>126</v>
      </c>
      <c r="B52" s="578">
        <v>36867</v>
      </c>
      <c r="C52" s="578">
        <v>2691963</v>
      </c>
      <c r="D52" s="877">
        <v>14199411.399999999</v>
      </c>
      <c r="E52" s="581"/>
      <c r="F52" s="578">
        <v>3055.703366271639</v>
      </c>
      <c r="G52" s="579">
        <v>223122.04413103047</v>
      </c>
      <c r="H52" s="580">
        <v>11.769113085972789</v>
      </c>
      <c r="J52" s="470"/>
      <c r="K52" s="471"/>
    </row>
    <row r="53" spans="2:11" s="288" customFormat="1" ht="3" customHeight="1">
      <c r="B53" s="69"/>
      <c r="C53" s="575"/>
      <c r="D53" s="575"/>
      <c r="E53" s="581"/>
      <c r="F53" s="69"/>
      <c r="G53" s="575"/>
      <c r="H53" s="576"/>
      <c r="J53" s="470"/>
      <c r="K53" s="471"/>
    </row>
    <row r="54" spans="1:11" s="574" customFormat="1" ht="7.5" customHeight="1">
      <c r="A54" s="574" t="s">
        <v>40</v>
      </c>
      <c r="B54" s="69">
        <v>26311</v>
      </c>
      <c r="C54" s="575">
        <v>2144264</v>
      </c>
      <c r="D54" s="575">
        <v>12342299.1</v>
      </c>
      <c r="E54" s="577"/>
      <c r="F54" s="69">
        <v>2978.722922501806</v>
      </c>
      <c r="G54" s="575">
        <v>242756.5781876558</v>
      </c>
      <c r="H54" s="576">
        <v>13.972972994391473</v>
      </c>
      <c r="J54" s="468"/>
      <c r="K54" s="469"/>
    </row>
    <row r="55" spans="1:11" s="574" customFormat="1" ht="7.5" customHeight="1">
      <c r="A55" s="574" t="s">
        <v>41</v>
      </c>
      <c r="B55" s="69">
        <v>4798</v>
      </c>
      <c r="C55" s="575">
        <v>429596</v>
      </c>
      <c r="D55" s="575">
        <v>2061900.54</v>
      </c>
      <c r="E55" s="577"/>
      <c r="F55" s="69">
        <v>2218.0718769936298</v>
      </c>
      <c r="G55" s="575">
        <v>198598.33390349214</v>
      </c>
      <c r="H55" s="576">
        <v>9.531979159924925</v>
      </c>
      <c r="J55" s="468"/>
      <c r="K55" s="469"/>
    </row>
    <row r="56" spans="1:11" s="574" customFormat="1" ht="7.5" customHeight="1">
      <c r="A56" s="574" t="s">
        <v>42</v>
      </c>
      <c r="B56" s="69">
        <v>8666</v>
      </c>
      <c r="C56" s="575">
        <v>538757</v>
      </c>
      <c r="D56" s="575">
        <v>3331542.7</v>
      </c>
      <c r="E56" s="577"/>
      <c r="F56" s="69">
        <v>3947.596184506619</v>
      </c>
      <c r="G56" s="575">
        <v>245418.31035959293</v>
      </c>
      <c r="H56" s="576">
        <v>15.176073449158643</v>
      </c>
      <c r="J56" s="468"/>
      <c r="K56" s="469"/>
    </row>
    <row r="57" spans="1:11" s="574" customFormat="1" ht="7.5" customHeight="1">
      <c r="A57" s="574" t="s">
        <v>43</v>
      </c>
      <c r="B57" s="69">
        <v>8828</v>
      </c>
      <c r="C57" s="575">
        <v>554414</v>
      </c>
      <c r="D57" s="575">
        <v>3213044</v>
      </c>
      <c r="E57" s="577"/>
      <c r="F57" s="69">
        <v>3129.564243275053</v>
      </c>
      <c r="G57" s="575">
        <v>196542.1647452532</v>
      </c>
      <c r="H57" s="576">
        <v>11.390380170445683</v>
      </c>
      <c r="J57" s="468"/>
      <c r="K57" s="469"/>
    </row>
    <row r="58" spans="1:11" s="288" customFormat="1" ht="7.5" customHeight="1">
      <c r="A58" s="288" t="s">
        <v>44</v>
      </c>
      <c r="B58" s="578">
        <v>48603</v>
      </c>
      <c r="C58" s="578">
        <v>3667031</v>
      </c>
      <c r="D58" s="877">
        <v>20948786.34</v>
      </c>
      <c r="E58" s="581"/>
      <c r="F58" s="578">
        <v>3035.3692367454355</v>
      </c>
      <c r="G58" s="579">
        <v>229014.52765450388</v>
      </c>
      <c r="H58" s="580">
        <v>13.082999321768</v>
      </c>
      <c r="J58" s="470"/>
      <c r="K58" s="471"/>
    </row>
    <row r="59" spans="2:11" s="288" customFormat="1" ht="3" customHeight="1">
      <c r="B59" s="69"/>
      <c r="C59" s="575"/>
      <c r="D59" s="575"/>
      <c r="E59" s="581"/>
      <c r="F59" s="69"/>
      <c r="G59" s="575"/>
      <c r="H59" s="576"/>
      <c r="J59" s="470"/>
      <c r="K59" s="471"/>
    </row>
    <row r="60" spans="1:11" s="574" customFormat="1" ht="7.5" customHeight="1">
      <c r="A60" s="574" t="s">
        <v>45</v>
      </c>
      <c r="B60" s="69">
        <v>26499</v>
      </c>
      <c r="C60" s="575">
        <v>3023093</v>
      </c>
      <c r="D60" s="575">
        <v>17548571.91</v>
      </c>
      <c r="E60" s="577"/>
      <c r="F60" s="69">
        <v>2798.0246256576925</v>
      </c>
      <c r="G60" s="575">
        <v>319207.84405650746</v>
      </c>
      <c r="H60" s="576">
        <v>18.529505396167725</v>
      </c>
      <c r="J60" s="468"/>
      <c r="K60" s="469"/>
    </row>
    <row r="61" spans="1:11" s="574" customFormat="1" ht="7.5" customHeight="1">
      <c r="A61" s="574" t="s">
        <v>46</v>
      </c>
      <c r="B61" s="69">
        <v>12488</v>
      </c>
      <c r="C61" s="575">
        <v>829148</v>
      </c>
      <c r="D61" s="575">
        <v>5106138.26</v>
      </c>
      <c r="E61" s="577"/>
      <c r="F61" s="69">
        <v>3561.761828568821</v>
      </c>
      <c r="G61" s="575">
        <v>236485.2415626346</v>
      </c>
      <c r="H61" s="576">
        <v>14.563459597904242</v>
      </c>
      <c r="J61" s="468"/>
      <c r="K61" s="469"/>
    </row>
    <row r="62" spans="1:11" s="574" customFormat="1" ht="7.5" customHeight="1">
      <c r="A62" s="574" t="s">
        <v>47</v>
      </c>
      <c r="B62" s="69">
        <v>17741</v>
      </c>
      <c r="C62" s="575">
        <v>1395886</v>
      </c>
      <c r="D62" s="575">
        <v>7590983.46</v>
      </c>
      <c r="E62" s="577"/>
      <c r="F62" s="69">
        <v>4756.32577118376</v>
      </c>
      <c r="G62" s="575">
        <v>374234.17819934693</v>
      </c>
      <c r="H62" s="576">
        <v>20.351271213250474</v>
      </c>
      <c r="J62" s="468"/>
      <c r="K62" s="469"/>
    </row>
    <row r="63" spans="1:11" s="574" customFormat="1" ht="7.5" customHeight="1">
      <c r="A63" s="574" t="s">
        <v>48</v>
      </c>
      <c r="B63" s="69">
        <v>14168</v>
      </c>
      <c r="C63" s="575">
        <v>1294602</v>
      </c>
      <c r="D63" s="575">
        <v>7460351.4</v>
      </c>
      <c r="E63" s="577"/>
      <c r="F63" s="69">
        <v>2138.094850040595</v>
      </c>
      <c r="G63" s="575">
        <v>195368.5678325984</v>
      </c>
      <c r="H63" s="576">
        <v>11.258426671254336</v>
      </c>
      <c r="J63" s="468"/>
      <c r="K63" s="469"/>
    </row>
    <row r="64" spans="1:11" s="574" customFormat="1" ht="7.5" customHeight="1">
      <c r="A64" s="574" t="s">
        <v>49</v>
      </c>
      <c r="B64" s="69">
        <v>7855</v>
      </c>
      <c r="C64" s="575">
        <v>883683</v>
      </c>
      <c r="D64" s="575">
        <v>5559912.29</v>
      </c>
      <c r="E64" s="577"/>
      <c r="F64" s="69">
        <v>1892.7665234541603</v>
      </c>
      <c r="G64" s="575">
        <v>212935.1495538565</v>
      </c>
      <c r="H64" s="576">
        <v>13.39734672928499</v>
      </c>
      <c r="J64" s="468"/>
      <c r="K64" s="469"/>
    </row>
    <row r="65" spans="1:11" s="574" customFormat="1" ht="7.5" customHeight="1">
      <c r="A65" s="574" t="s">
        <v>50</v>
      </c>
      <c r="B65" s="69">
        <v>8710</v>
      </c>
      <c r="C65" s="575">
        <v>621827</v>
      </c>
      <c r="D65" s="575">
        <v>3671224.08</v>
      </c>
      <c r="E65" s="577"/>
      <c r="F65" s="69">
        <v>3169.8662542079883</v>
      </c>
      <c r="G65" s="575">
        <v>226304.06696387954</v>
      </c>
      <c r="H65" s="576">
        <v>13.360837339641526</v>
      </c>
      <c r="J65" s="468"/>
      <c r="K65" s="469"/>
    </row>
    <row r="66" spans="1:11" s="574" customFormat="1" ht="7.5" customHeight="1">
      <c r="A66" s="574" t="s">
        <v>51</v>
      </c>
      <c r="B66" s="69">
        <v>15900</v>
      </c>
      <c r="C66" s="575">
        <v>1212434</v>
      </c>
      <c r="D66" s="575">
        <v>7095518.91</v>
      </c>
      <c r="E66" s="577"/>
      <c r="F66" s="69">
        <v>4327.731778616106</v>
      </c>
      <c r="G66" s="575">
        <v>330005.606998405</v>
      </c>
      <c r="H66" s="576">
        <v>19.312894762627995</v>
      </c>
      <c r="J66" s="468"/>
      <c r="K66" s="469"/>
    </row>
    <row r="67" spans="1:11" s="574" customFormat="1" ht="7.5" customHeight="1">
      <c r="A67" s="574" t="s">
        <v>52</v>
      </c>
      <c r="B67" s="69">
        <v>11595</v>
      </c>
      <c r="C67" s="575">
        <v>1133687</v>
      </c>
      <c r="D67" s="575">
        <v>6815951.87</v>
      </c>
      <c r="E67" s="577"/>
      <c r="F67" s="69">
        <v>2363.393992760004</v>
      </c>
      <c r="G67" s="575">
        <v>231077.96856145843</v>
      </c>
      <c r="H67" s="576">
        <v>13.892867360499626</v>
      </c>
      <c r="J67" s="468"/>
      <c r="K67" s="469"/>
    </row>
    <row r="68" spans="1:11" s="574" customFormat="1" ht="7.5" customHeight="1">
      <c r="A68" s="574" t="s">
        <v>53</v>
      </c>
      <c r="B68" s="69">
        <v>5943</v>
      </c>
      <c r="C68" s="575">
        <v>798407</v>
      </c>
      <c r="D68" s="575">
        <v>3471451.3</v>
      </c>
      <c r="E68" s="577"/>
      <c r="F68" s="69">
        <v>2060.9368714541342</v>
      </c>
      <c r="G68" s="575">
        <v>276874.7139032612</v>
      </c>
      <c r="H68" s="576">
        <v>12.038435102856111</v>
      </c>
      <c r="J68" s="468"/>
      <c r="K68" s="469"/>
    </row>
    <row r="69" spans="1:11" s="288" customFormat="1" ht="7.5" customHeight="1">
      <c r="A69" s="288" t="s">
        <v>54</v>
      </c>
      <c r="B69" s="578">
        <v>120899</v>
      </c>
      <c r="C69" s="578">
        <v>11192767</v>
      </c>
      <c r="D69" s="877">
        <v>64320103.48</v>
      </c>
      <c r="E69" s="581"/>
      <c r="F69" s="578">
        <v>2899.630000314189</v>
      </c>
      <c r="G69" s="579">
        <v>268446.2483538048</v>
      </c>
      <c r="H69" s="580">
        <v>15.4264718214312</v>
      </c>
      <c r="J69" s="470"/>
      <c r="K69" s="471"/>
    </row>
    <row r="70" spans="2:11" s="288" customFormat="1" ht="3" customHeight="1">
      <c r="B70" s="69"/>
      <c r="C70" s="575"/>
      <c r="D70" s="575"/>
      <c r="E70" s="581"/>
      <c r="F70" s="69"/>
      <c r="G70" s="575"/>
      <c r="H70" s="576"/>
      <c r="J70" s="470"/>
      <c r="K70" s="471"/>
    </row>
    <row r="71" spans="1:11" s="574" customFormat="1" ht="7.5" customHeight="1">
      <c r="A71" s="574" t="s">
        <v>55</v>
      </c>
      <c r="B71" s="69">
        <v>8999</v>
      </c>
      <c r="C71" s="574">
        <v>787768</v>
      </c>
      <c r="D71" s="575">
        <v>5031850.75</v>
      </c>
      <c r="E71" s="577"/>
      <c r="F71" s="69">
        <v>2690.742518157055</v>
      </c>
      <c r="G71" s="575">
        <v>235546.26647889178</v>
      </c>
      <c r="H71" s="576">
        <v>15.045465894038745</v>
      </c>
      <c r="J71" s="468"/>
      <c r="K71" s="469"/>
    </row>
    <row r="72" spans="1:11" s="574" customFormat="1" ht="7.5" customHeight="1">
      <c r="A72" s="574" t="s">
        <v>56</v>
      </c>
      <c r="B72" s="69">
        <v>32232</v>
      </c>
      <c r="C72" s="574">
        <v>3477369</v>
      </c>
      <c r="D72" s="575">
        <v>21628634.23</v>
      </c>
      <c r="E72" s="577"/>
      <c r="F72" s="69">
        <v>3335.175171197795</v>
      </c>
      <c r="G72" s="575">
        <v>359817.4097137287</v>
      </c>
      <c r="H72" s="576">
        <v>22.380021056966598</v>
      </c>
      <c r="J72" s="468"/>
      <c r="K72" s="469"/>
    </row>
    <row r="73" spans="1:11" s="574" customFormat="1" ht="7.5" customHeight="1">
      <c r="A73" s="574" t="s">
        <v>57</v>
      </c>
      <c r="B73" s="69">
        <v>4691</v>
      </c>
      <c r="C73" s="574">
        <v>407985</v>
      </c>
      <c r="D73" s="575">
        <v>2476585.18</v>
      </c>
      <c r="E73" s="577"/>
      <c r="F73" s="69">
        <v>2143.692763266127</v>
      </c>
      <c r="G73" s="575">
        <v>186440.9490558795</v>
      </c>
      <c r="H73" s="576">
        <v>11.317496755442631</v>
      </c>
      <c r="J73" s="468"/>
      <c r="K73" s="469"/>
    </row>
    <row r="74" spans="1:11" s="574" customFormat="1" ht="7.5" customHeight="1">
      <c r="A74" s="584" t="s">
        <v>58</v>
      </c>
      <c r="B74" s="69">
        <v>9269</v>
      </c>
      <c r="C74" s="574">
        <v>784210</v>
      </c>
      <c r="D74" s="575">
        <v>4733800.65</v>
      </c>
      <c r="E74" s="577"/>
      <c r="F74" s="69">
        <v>2779.8187974412112</v>
      </c>
      <c r="G74" s="575">
        <v>235188.4452628517</v>
      </c>
      <c r="H74" s="576">
        <v>14.196901532214289</v>
      </c>
      <c r="J74" s="468"/>
      <c r="K74" s="469"/>
    </row>
    <row r="75" spans="1:11" s="574" customFormat="1" ht="7.5" customHeight="1">
      <c r="A75" s="574" t="s">
        <v>59</v>
      </c>
      <c r="B75" s="69">
        <v>5673</v>
      </c>
      <c r="C75" s="574">
        <v>643499</v>
      </c>
      <c r="D75" s="575">
        <v>4007148.5</v>
      </c>
      <c r="E75" s="577"/>
      <c r="F75" s="69">
        <v>1494.1647769024723</v>
      </c>
      <c r="G75" s="575">
        <v>169485.90512461908</v>
      </c>
      <c r="H75" s="576">
        <v>10.554098615402038</v>
      </c>
      <c r="J75" s="468"/>
      <c r="K75" s="469"/>
    </row>
    <row r="76" spans="1:11" s="574" customFormat="1" ht="7.5" customHeight="1">
      <c r="A76" s="574" t="s">
        <v>60</v>
      </c>
      <c r="B76" s="69">
        <v>2899</v>
      </c>
      <c r="C76" s="574">
        <v>228513</v>
      </c>
      <c r="D76" s="575">
        <v>1370284.87</v>
      </c>
      <c r="E76" s="577"/>
      <c r="F76" s="69">
        <v>1444.3077137690004</v>
      </c>
      <c r="G76" s="575">
        <v>113847.21924680773</v>
      </c>
      <c r="H76" s="576">
        <v>6.826881710251646</v>
      </c>
      <c r="J76" s="468"/>
      <c r="K76" s="469"/>
    </row>
    <row r="77" spans="1:11" s="574" customFormat="1" ht="7.5" customHeight="1">
      <c r="A77" s="574" t="s">
        <v>61</v>
      </c>
      <c r="B77" s="69">
        <v>11709</v>
      </c>
      <c r="C77" s="574">
        <v>923146</v>
      </c>
      <c r="D77" s="575">
        <v>5537036.85</v>
      </c>
      <c r="E77" s="577"/>
      <c r="F77" s="69">
        <v>2960.953048069653</v>
      </c>
      <c r="G77" s="575">
        <v>233443.67260340828</v>
      </c>
      <c r="H77" s="576">
        <v>14.001969543326918</v>
      </c>
      <c r="J77" s="468"/>
      <c r="K77" s="469"/>
    </row>
    <row r="78" spans="1:11" s="574" customFormat="1" ht="7.5" customHeight="1">
      <c r="A78" s="574" t="s">
        <v>62</v>
      </c>
      <c r="B78" s="69">
        <v>4151</v>
      </c>
      <c r="C78" s="574">
        <v>372038</v>
      </c>
      <c r="D78" s="575">
        <v>2345759.24</v>
      </c>
      <c r="E78" s="577"/>
      <c r="F78" s="69">
        <v>1492.9238072973799</v>
      </c>
      <c r="G78" s="575">
        <v>133804.95962883707</v>
      </c>
      <c r="H78" s="576">
        <v>8.436617238216837</v>
      </c>
      <c r="J78" s="468"/>
      <c r="K78" s="469"/>
    </row>
    <row r="79" spans="1:11" s="574" customFormat="1" ht="7.5" customHeight="1">
      <c r="A79" s="574" t="s">
        <v>63</v>
      </c>
      <c r="B79" s="69">
        <v>1386</v>
      </c>
      <c r="C79" s="574">
        <v>121330</v>
      </c>
      <c r="D79" s="575">
        <v>728642.5</v>
      </c>
      <c r="E79" s="577"/>
      <c r="F79" s="69">
        <v>575.9114442662324</v>
      </c>
      <c r="G79" s="575">
        <v>50415.10500203605</v>
      </c>
      <c r="H79" s="576">
        <v>3.027659123584114</v>
      </c>
      <c r="J79" s="468"/>
      <c r="K79" s="469"/>
    </row>
    <row r="80" spans="1:11" s="574" customFormat="1" ht="7.5" customHeight="1">
      <c r="A80" s="574" t="s">
        <v>64</v>
      </c>
      <c r="B80" s="69">
        <v>8489</v>
      </c>
      <c r="C80" s="574">
        <v>559107</v>
      </c>
      <c r="D80" s="575">
        <v>3463465.96</v>
      </c>
      <c r="E80" s="577"/>
      <c r="F80" s="69">
        <v>3247.6624787671967</v>
      </c>
      <c r="G80" s="575">
        <v>213899.26086889987</v>
      </c>
      <c r="H80" s="576">
        <v>13.25028677674568</v>
      </c>
      <c r="J80" s="468"/>
      <c r="K80" s="469"/>
    </row>
    <row r="81" spans="1:11" s="288" customFormat="1" ht="7.5" customHeight="1">
      <c r="A81" s="288" t="s">
        <v>65</v>
      </c>
      <c r="B81" s="578">
        <v>89498</v>
      </c>
      <c r="C81" s="578">
        <v>8304965</v>
      </c>
      <c r="D81" s="877">
        <v>51323208.730000004</v>
      </c>
      <c r="E81" s="581"/>
      <c r="F81" s="578">
        <v>2479.807130422206</v>
      </c>
      <c r="G81" s="579">
        <v>230113.64974532227</v>
      </c>
      <c r="H81" s="580">
        <v>14.220614870142484</v>
      </c>
      <c r="J81" s="470"/>
      <c r="K81" s="471"/>
    </row>
    <row r="82" spans="1:11" s="287" customFormat="1" ht="6" customHeight="1">
      <c r="A82" s="888"/>
      <c r="B82" s="889"/>
      <c r="C82" s="889"/>
      <c r="D82" s="890"/>
      <c r="E82" s="891"/>
      <c r="F82" s="591"/>
      <c r="G82" s="590"/>
      <c r="H82" s="892"/>
      <c r="J82" s="470"/>
      <c r="K82" s="471"/>
    </row>
    <row r="83" ht="7.5" customHeight="1"/>
    <row r="84" ht="7.5" customHeight="1"/>
    <row r="85" ht="7.5" customHeight="1"/>
    <row r="86" ht="7.5" customHeight="1"/>
    <row r="87" ht="7.5" customHeight="1"/>
  </sheetData>
  <mergeCells count="9">
    <mergeCell ref="A5:A8"/>
    <mergeCell ref="B5:D5"/>
    <mergeCell ref="F5:H5"/>
    <mergeCell ref="B6:B8"/>
    <mergeCell ref="C6:C8"/>
    <mergeCell ref="D6:D8"/>
    <mergeCell ref="F6:F8"/>
    <mergeCell ref="G6:G8"/>
    <mergeCell ref="H6:H8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5" r:id="rId2"/>
  <headerFooter alignWithMargins="0">
    <oddFooter>&amp;C&amp;"Arial,Normale"&amp;10 118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73"/>
  <sheetViews>
    <sheetView showGridLines="0" workbookViewId="0" topLeftCell="A3">
      <selection activeCell="K7" sqref="K7"/>
    </sheetView>
  </sheetViews>
  <sheetFormatPr defaultColWidth="9.59765625" defaultRowHeight="10.5"/>
  <cols>
    <col min="1" max="1" width="22.3984375" style="117" customWidth="1"/>
    <col min="2" max="6" width="12.3984375" style="117" customWidth="1"/>
    <col min="7" max="7" width="12.3984375" style="474" customWidth="1"/>
    <col min="8" max="9" width="12.3984375" style="117" customWidth="1"/>
    <col min="10" max="10" width="14.59765625" style="117" customWidth="1"/>
    <col min="11" max="11" width="15.3984375" style="117" customWidth="1"/>
    <col min="12" max="13" width="9.59765625" style="117" customWidth="1"/>
    <col min="14" max="14" width="15.3984375" style="117" customWidth="1"/>
    <col min="15" max="15" width="16.3984375" style="117" customWidth="1"/>
    <col min="16" max="16384" width="9.59765625" style="117" customWidth="1"/>
  </cols>
  <sheetData>
    <row r="1" spans="1:9" s="272" customFormat="1" ht="14.25" customHeight="1">
      <c r="A1" s="629" t="s">
        <v>403</v>
      </c>
      <c r="B1" s="629"/>
      <c r="D1" s="629"/>
      <c r="E1" s="629"/>
      <c r="F1" s="629"/>
      <c r="G1" s="630"/>
      <c r="H1" s="629"/>
      <c r="I1" s="629"/>
    </row>
    <row r="2" spans="1:9" s="272" customFormat="1" ht="9" customHeight="1">
      <c r="A2" s="629"/>
      <c r="B2" s="629"/>
      <c r="D2" s="629"/>
      <c r="E2" s="629"/>
      <c r="F2" s="629"/>
      <c r="G2" s="630"/>
      <c r="H2" s="629"/>
      <c r="I2" s="629"/>
    </row>
    <row r="3" spans="1:9" ht="4.5" customHeight="1">
      <c r="A3" s="708"/>
      <c r="B3" s="182"/>
      <c r="C3" s="182"/>
      <c r="D3" s="182"/>
      <c r="E3" s="182"/>
      <c r="F3" s="182"/>
      <c r="G3" s="459"/>
      <c r="H3" s="181"/>
      <c r="I3" s="181"/>
    </row>
    <row r="4" spans="1:9" ht="11.25" customHeight="1">
      <c r="A4" s="1019" t="s">
        <v>362</v>
      </c>
      <c r="B4" s="1016" t="s">
        <v>376</v>
      </c>
      <c r="C4" s="1016"/>
      <c r="D4" s="1016"/>
      <c r="E4" s="1016"/>
      <c r="F4" s="1016"/>
      <c r="G4" s="1016"/>
      <c r="H4" s="1016"/>
      <c r="I4" s="1016"/>
    </row>
    <row r="5" spans="1:9" ht="11.25" customHeight="1">
      <c r="A5" s="1020"/>
      <c r="B5" s="669" t="s">
        <v>369</v>
      </c>
      <c r="C5" s="669" t="s">
        <v>370</v>
      </c>
      <c r="D5" s="669" t="s">
        <v>371</v>
      </c>
      <c r="E5" s="669" t="s">
        <v>372</v>
      </c>
      <c r="F5" s="669" t="s">
        <v>373</v>
      </c>
      <c r="G5" s="669" t="s">
        <v>374</v>
      </c>
      <c r="H5" s="669" t="s">
        <v>375</v>
      </c>
      <c r="I5" s="669" t="s">
        <v>419</v>
      </c>
    </row>
    <row r="6" spans="1:9" ht="9">
      <c r="A6" s="492"/>
      <c r="B6" s="491"/>
      <c r="C6" s="491"/>
      <c r="D6" s="491"/>
      <c r="E6" s="491"/>
      <c r="F6" s="491"/>
      <c r="G6" s="503"/>
      <c r="H6" s="491"/>
      <c r="I6" s="491"/>
    </row>
    <row r="7" spans="1:9" s="272" customFormat="1" ht="7.5" customHeight="1">
      <c r="A7" s="1018" t="s">
        <v>335</v>
      </c>
      <c r="B7" s="1018"/>
      <c r="C7" s="1018"/>
      <c r="D7" s="1018"/>
      <c r="E7" s="1018"/>
      <c r="F7" s="1018"/>
      <c r="G7" s="1018"/>
      <c r="H7" s="1018"/>
      <c r="I7" s="1018"/>
    </row>
    <row r="8" spans="1:9" s="272" customFormat="1" ht="7.5" customHeight="1">
      <c r="A8" s="492"/>
      <c r="B8" s="491"/>
      <c r="C8" s="491"/>
      <c r="D8" s="491"/>
      <c r="E8" s="491"/>
      <c r="F8" s="491"/>
      <c r="G8" s="503"/>
      <c r="H8" s="491"/>
      <c r="I8" s="491"/>
    </row>
    <row r="9" spans="1:9" s="272" customFormat="1" ht="7.5" customHeight="1">
      <c r="A9" s="1018" t="s">
        <v>390</v>
      </c>
      <c r="B9" s="1018"/>
      <c r="C9" s="1018"/>
      <c r="D9" s="1018"/>
      <c r="E9" s="1018"/>
      <c r="F9" s="1018"/>
      <c r="G9" s="1018"/>
      <c r="H9" s="1018"/>
      <c r="I9" s="1018"/>
    </row>
    <row r="10" spans="1:9" s="272" customFormat="1" ht="7.5" customHeight="1">
      <c r="A10" s="492"/>
      <c r="B10" s="491"/>
      <c r="C10" s="491"/>
      <c r="D10" s="491"/>
      <c r="E10" s="491"/>
      <c r="F10" s="491"/>
      <c r="G10" s="503"/>
      <c r="H10" s="491"/>
      <c r="I10" s="491"/>
    </row>
    <row r="11" spans="1:11" s="272" customFormat="1" ht="7.5" customHeight="1">
      <c r="A11" s="595" t="s">
        <v>137</v>
      </c>
      <c r="B11" s="391">
        <v>1212</v>
      </c>
      <c r="C11" s="391">
        <v>1009</v>
      </c>
      <c r="D11" s="391">
        <v>2889</v>
      </c>
      <c r="E11" s="391">
        <v>2013</v>
      </c>
      <c r="F11" s="391">
        <v>4217</v>
      </c>
      <c r="G11" s="596">
        <v>6453</v>
      </c>
      <c r="H11" s="391">
        <v>1929</v>
      </c>
      <c r="I11" s="391">
        <v>2134</v>
      </c>
      <c r="K11" s="572"/>
    </row>
    <row r="12" spans="1:9" s="272" customFormat="1" ht="7.5" customHeight="1">
      <c r="A12" s="595" t="s">
        <v>138</v>
      </c>
      <c r="B12" s="345">
        <v>562</v>
      </c>
      <c r="C12" s="345">
        <v>613</v>
      </c>
      <c r="D12" s="345">
        <v>2076</v>
      </c>
      <c r="E12" s="391">
        <v>1358</v>
      </c>
      <c r="F12" s="345">
        <v>1610</v>
      </c>
      <c r="G12" s="598">
        <v>2795</v>
      </c>
      <c r="H12" s="345">
        <v>1135</v>
      </c>
      <c r="I12" s="391">
        <v>1136</v>
      </c>
    </row>
    <row r="13" spans="1:9" s="272" customFormat="1" ht="7.5" customHeight="1">
      <c r="A13" s="595" t="s">
        <v>139</v>
      </c>
      <c r="B13" s="345">
        <v>217</v>
      </c>
      <c r="C13" s="345">
        <v>414</v>
      </c>
      <c r="D13" s="345">
        <v>1152</v>
      </c>
      <c r="E13" s="391">
        <v>799</v>
      </c>
      <c r="F13" s="345">
        <v>1840</v>
      </c>
      <c r="G13" s="598">
        <v>2417</v>
      </c>
      <c r="H13" s="345">
        <v>854</v>
      </c>
      <c r="I13" s="391">
        <v>843</v>
      </c>
    </row>
    <row r="14" spans="1:9" s="670" customFormat="1" ht="7.5" customHeight="1">
      <c r="A14" s="671" t="s">
        <v>383</v>
      </c>
      <c r="B14" s="674">
        <f aca="true" t="shared" si="0" ref="B14:I14">SUM(B11:B13)</f>
        <v>1991</v>
      </c>
      <c r="C14" s="674">
        <f t="shared" si="0"/>
        <v>2036</v>
      </c>
      <c r="D14" s="674">
        <f t="shared" si="0"/>
        <v>6117</v>
      </c>
      <c r="E14" s="674">
        <f t="shared" si="0"/>
        <v>4170</v>
      </c>
      <c r="F14" s="674">
        <f t="shared" si="0"/>
        <v>7667</v>
      </c>
      <c r="G14" s="674">
        <f t="shared" si="0"/>
        <v>11665</v>
      </c>
      <c r="H14" s="674">
        <f t="shared" si="0"/>
        <v>3918</v>
      </c>
      <c r="I14" s="674">
        <f t="shared" si="0"/>
        <v>4113</v>
      </c>
    </row>
    <row r="15" spans="1:9" s="272" customFormat="1" ht="7.5" customHeight="1">
      <c r="A15" s="673" t="s">
        <v>154</v>
      </c>
      <c r="B15" s="345">
        <v>987</v>
      </c>
      <c r="C15" s="345">
        <v>715</v>
      </c>
      <c r="D15" s="345">
        <v>3404</v>
      </c>
      <c r="E15" s="391">
        <v>2246</v>
      </c>
      <c r="F15" s="345">
        <v>3649</v>
      </c>
      <c r="G15" s="598">
        <v>5590</v>
      </c>
      <c r="H15" s="345">
        <v>2175</v>
      </c>
      <c r="I15" s="391">
        <v>2084</v>
      </c>
    </row>
    <row r="16" spans="1:9" s="272" customFormat="1" ht="7.5" customHeight="1">
      <c r="A16" s="673" t="s">
        <v>155</v>
      </c>
      <c r="B16" s="345">
        <v>414</v>
      </c>
      <c r="C16" s="345">
        <v>582</v>
      </c>
      <c r="D16" s="345">
        <v>1818</v>
      </c>
      <c r="E16" s="391">
        <v>1221</v>
      </c>
      <c r="F16" s="345">
        <v>1468</v>
      </c>
      <c r="G16" s="598">
        <v>2808</v>
      </c>
      <c r="H16" s="345">
        <v>1208</v>
      </c>
      <c r="I16" s="391">
        <v>1072</v>
      </c>
    </row>
    <row r="17" spans="1:9" s="272" customFormat="1" ht="7.5" customHeight="1">
      <c r="A17" s="673" t="s">
        <v>346</v>
      </c>
      <c r="B17" s="345">
        <v>259</v>
      </c>
      <c r="C17" s="345">
        <v>479</v>
      </c>
      <c r="D17" s="345">
        <v>1403</v>
      </c>
      <c r="E17" s="391">
        <v>836</v>
      </c>
      <c r="F17" s="345">
        <v>1193</v>
      </c>
      <c r="G17" s="598">
        <v>2231</v>
      </c>
      <c r="H17" s="345">
        <v>942</v>
      </c>
      <c r="I17" s="391">
        <v>832</v>
      </c>
    </row>
    <row r="18" spans="1:9" s="670" customFormat="1" ht="7.5" customHeight="1">
      <c r="A18" s="671" t="s">
        <v>384</v>
      </c>
      <c r="B18" s="674">
        <f aca="true" t="shared" si="1" ref="B18:I18">SUM(B15:B17)</f>
        <v>1660</v>
      </c>
      <c r="C18" s="674">
        <f t="shared" si="1"/>
        <v>1776</v>
      </c>
      <c r="D18" s="674">
        <f t="shared" si="1"/>
        <v>6625</v>
      </c>
      <c r="E18" s="674">
        <f t="shared" si="1"/>
        <v>4303</v>
      </c>
      <c r="F18" s="674">
        <f t="shared" si="1"/>
        <v>6310</v>
      </c>
      <c r="G18" s="674">
        <f t="shared" si="1"/>
        <v>10629</v>
      </c>
      <c r="H18" s="674">
        <f t="shared" si="1"/>
        <v>4325</v>
      </c>
      <c r="I18" s="674">
        <f t="shared" si="1"/>
        <v>3988</v>
      </c>
    </row>
    <row r="19" spans="1:9" s="670" customFormat="1" ht="7.5" customHeight="1">
      <c r="A19" s="566" t="s">
        <v>347</v>
      </c>
      <c r="B19" s="599">
        <v>106</v>
      </c>
      <c r="C19" s="599">
        <v>94</v>
      </c>
      <c r="D19" s="599">
        <v>317</v>
      </c>
      <c r="E19" s="599">
        <v>300</v>
      </c>
      <c r="F19" s="599">
        <v>269</v>
      </c>
      <c r="G19" s="600">
        <v>529</v>
      </c>
      <c r="H19" s="599">
        <v>318</v>
      </c>
      <c r="I19" s="599">
        <v>222</v>
      </c>
    </row>
    <row r="20" spans="1:9" s="272" customFormat="1" ht="7.5" customHeight="1">
      <c r="A20" s="566" t="s">
        <v>387</v>
      </c>
      <c r="B20" s="599">
        <v>135</v>
      </c>
      <c r="C20" s="599">
        <v>229</v>
      </c>
      <c r="D20" s="599">
        <v>418</v>
      </c>
      <c r="E20" s="599">
        <v>528</v>
      </c>
      <c r="F20" s="599">
        <v>563</v>
      </c>
      <c r="G20" s="600">
        <v>959</v>
      </c>
      <c r="H20" s="599">
        <v>488</v>
      </c>
      <c r="I20" s="599">
        <v>384</v>
      </c>
    </row>
    <row r="21" spans="1:9" s="272" customFormat="1" ht="7.5" customHeight="1">
      <c r="A21" s="566" t="s">
        <v>388</v>
      </c>
      <c r="B21" s="391">
        <v>305</v>
      </c>
      <c r="C21" s="391">
        <v>248</v>
      </c>
      <c r="D21" s="391">
        <v>715</v>
      </c>
      <c r="E21" s="391">
        <v>622</v>
      </c>
      <c r="F21" s="391">
        <v>892</v>
      </c>
      <c r="G21" s="596">
        <v>1358</v>
      </c>
      <c r="H21" s="391">
        <v>840</v>
      </c>
      <c r="I21" s="391">
        <v>577</v>
      </c>
    </row>
    <row r="22" spans="1:9" s="460" customFormat="1" ht="7.5" customHeight="1">
      <c r="A22" s="602" t="s">
        <v>316</v>
      </c>
      <c r="B22" s="377">
        <v>4197</v>
      </c>
      <c r="C22" s="377">
        <v>4383</v>
      </c>
      <c r="D22" s="377">
        <v>14192</v>
      </c>
      <c r="E22" s="611">
        <v>9923</v>
      </c>
      <c r="F22" s="377">
        <v>15701</v>
      </c>
      <c r="G22" s="612">
        <v>25140</v>
      </c>
      <c r="H22" s="377">
        <v>9889</v>
      </c>
      <c r="I22" s="611">
        <v>9284</v>
      </c>
    </row>
    <row r="23" spans="2:9" s="272" customFormat="1" ht="7.5" customHeight="1">
      <c r="B23" s="603"/>
      <c r="C23" s="603"/>
      <c r="D23" s="603"/>
      <c r="E23" s="601"/>
      <c r="F23" s="603"/>
      <c r="G23" s="604"/>
      <c r="H23" s="603"/>
      <c r="I23" s="601"/>
    </row>
    <row r="24" spans="1:9" s="272" customFormat="1" ht="7.5" customHeight="1">
      <c r="A24" s="1017" t="s">
        <v>391</v>
      </c>
      <c r="B24" s="1017"/>
      <c r="C24" s="1017"/>
      <c r="D24" s="1017"/>
      <c r="E24" s="1017"/>
      <c r="F24" s="1017"/>
      <c r="G24" s="1017"/>
      <c r="H24" s="1017"/>
      <c r="I24" s="1017"/>
    </row>
    <row r="25" spans="1:9" s="272" customFormat="1" ht="7.5" customHeight="1">
      <c r="A25" s="566"/>
      <c r="B25" s="603"/>
      <c r="C25" s="603"/>
      <c r="D25" s="603"/>
      <c r="E25" s="601"/>
      <c r="F25" s="603"/>
      <c r="G25" s="604"/>
      <c r="H25" s="603"/>
      <c r="I25" s="601"/>
    </row>
    <row r="26" spans="1:9" s="272" customFormat="1" ht="7.5" customHeight="1">
      <c r="A26" s="595" t="s">
        <v>137</v>
      </c>
      <c r="B26" s="613">
        <v>28.877769835596855</v>
      </c>
      <c r="C26" s="613">
        <v>23.020762035135753</v>
      </c>
      <c r="D26" s="613">
        <v>20.356538895152198</v>
      </c>
      <c r="E26" s="613">
        <v>20.286203769021466</v>
      </c>
      <c r="F26" s="613">
        <v>26.858161900515892</v>
      </c>
      <c r="G26" s="613">
        <v>25.668257756563246</v>
      </c>
      <c r="H26" s="613">
        <v>19.506522398624735</v>
      </c>
      <c r="I26" s="613">
        <v>22.98578199052133</v>
      </c>
    </row>
    <row r="27" spans="1:9" s="272" customFormat="1" ht="7.5" customHeight="1">
      <c r="A27" s="595" t="s">
        <v>138</v>
      </c>
      <c r="B27" s="613">
        <v>13.39051703597808</v>
      </c>
      <c r="C27" s="613">
        <v>13.985854437599818</v>
      </c>
      <c r="D27" s="613">
        <v>14.627959413754228</v>
      </c>
      <c r="E27" s="613">
        <v>13.685377406026403</v>
      </c>
      <c r="F27" s="613">
        <v>10.254123941150246</v>
      </c>
      <c r="G27" s="613">
        <v>11.117740652346857</v>
      </c>
      <c r="H27" s="613">
        <v>11.47739913034685</v>
      </c>
      <c r="I27" s="613">
        <v>12.236105127100387</v>
      </c>
    </row>
    <row r="28" spans="1:10" s="272" customFormat="1" ht="7.5" customHeight="1">
      <c r="A28" s="595" t="s">
        <v>139</v>
      </c>
      <c r="B28" s="613">
        <v>5.170359780795806</v>
      </c>
      <c r="C28" s="613">
        <v>9.44558521560575</v>
      </c>
      <c r="D28" s="613">
        <v>8.117249154453214</v>
      </c>
      <c r="E28" s="613">
        <v>8.0520004031039</v>
      </c>
      <c r="F28" s="613">
        <v>11.718998789885994</v>
      </c>
      <c r="G28" s="613">
        <v>9.614160700079555</v>
      </c>
      <c r="H28" s="613">
        <v>8.635858024067145</v>
      </c>
      <c r="I28" s="613">
        <v>9.080137871607066</v>
      </c>
      <c r="J28" s="605"/>
    </row>
    <row r="29" spans="1:10" s="272" customFormat="1" ht="7.5" customHeight="1">
      <c r="A29" s="671" t="s">
        <v>383</v>
      </c>
      <c r="B29" s="672">
        <f aca="true" t="shared" si="2" ref="B29:I29">+B14/B$22*100</f>
        <v>47.43864665237074</v>
      </c>
      <c r="C29" s="672">
        <f t="shared" si="2"/>
        <v>46.45220168834132</v>
      </c>
      <c r="D29" s="672">
        <f t="shared" si="2"/>
        <v>43.101747463359644</v>
      </c>
      <c r="E29" s="672">
        <f t="shared" si="2"/>
        <v>42.02358157815177</v>
      </c>
      <c r="F29" s="672">
        <f t="shared" si="2"/>
        <v>48.83128463155213</v>
      </c>
      <c r="G29" s="672">
        <f t="shared" si="2"/>
        <v>46.400159108989655</v>
      </c>
      <c r="H29" s="672">
        <f t="shared" si="2"/>
        <v>39.61977955303873</v>
      </c>
      <c r="I29" s="672">
        <f t="shared" si="2"/>
        <v>44.302024989228784</v>
      </c>
      <c r="J29" s="605"/>
    </row>
    <row r="30" spans="1:10" s="272" customFormat="1" ht="7.5" customHeight="1">
      <c r="A30" s="673" t="s">
        <v>154</v>
      </c>
      <c r="B30" s="613">
        <v>23.516797712651893</v>
      </c>
      <c r="C30" s="613">
        <v>16.313027606662104</v>
      </c>
      <c r="D30" s="613">
        <v>23.985343855693348</v>
      </c>
      <c r="E30" s="613">
        <v>22.63428398669757</v>
      </c>
      <c r="F30" s="613">
        <v>23.240557926246737</v>
      </c>
      <c r="G30" s="613">
        <v>22.235481304693714</v>
      </c>
      <c r="H30" s="613">
        <v>21.994134897360702</v>
      </c>
      <c r="I30" s="613">
        <v>22.447221025420077</v>
      </c>
      <c r="J30" s="605"/>
    </row>
    <row r="31" spans="1:10" s="272" customFormat="1" ht="7.5" customHeight="1">
      <c r="A31" s="673" t="s">
        <v>155</v>
      </c>
      <c r="B31" s="613">
        <v>9.864188706218728</v>
      </c>
      <c r="C31" s="613">
        <v>13.27857631759069</v>
      </c>
      <c r="D31" s="613">
        <v>12.810033821871476</v>
      </c>
      <c r="E31" s="613">
        <v>12.304746548422855</v>
      </c>
      <c r="F31" s="613">
        <v>9.349722947582956</v>
      </c>
      <c r="G31" s="613">
        <v>11.16945107398568</v>
      </c>
      <c r="H31" s="613">
        <v>12.215593083223784</v>
      </c>
      <c r="I31" s="613">
        <v>11.546747091770788</v>
      </c>
      <c r="J31" s="605"/>
    </row>
    <row r="32" spans="1:10" s="272" customFormat="1" ht="7.5" customHeight="1">
      <c r="A32" s="673" t="s">
        <v>346</v>
      </c>
      <c r="B32" s="613">
        <v>6.1710745770788655</v>
      </c>
      <c r="C32" s="613">
        <v>10.928587725302304</v>
      </c>
      <c r="D32" s="613">
        <v>9.885851183765501</v>
      </c>
      <c r="E32" s="613">
        <v>8.424871510631865</v>
      </c>
      <c r="F32" s="613">
        <v>7.598242150181517</v>
      </c>
      <c r="G32" s="613">
        <v>8.874303898170247</v>
      </c>
      <c r="H32" s="613">
        <v>9.525735665891395</v>
      </c>
      <c r="I32" s="613">
        <v>8.96165445928479</v>
      </c>
      <c r="J32" s="605"/>
    </row>
    <row r="33" spans="1:10" s="272" customFormat="1" ht="7.5" customHeight="1">
      <c r="A33" s="671" t="s">
        <v>384</v>
      </c>
      <c r="B33" s="672">
        <f aca="true" t="shared" si="3" ref="B33:I33">+B18/B$22*100</f>
        <v>39.55206099594949</v>
      </c>
      <c r="C33" s="672">
        <f t="shared" si="3"/>
        <v>40.5201916495551</v>
      </c>
      <c r="D33" s="672">
        <f t="shared" si="3"/>
        <v>46.681228861330325</v>
      </c>
      <c r="E33" s="672">
        <f t="shared" si="3"/>
        <v>43.3639020457523</v>
      </c>
      <c r="F33" s="672">
        <f t="shared" si="3"/>
        <v>40.18852302401121</v>
      </c>
      <c r="G33" s="672">
        <f t="shared" si="3"/>
        <v>42.279236276849645</v>
      </c>
      <c r="H33" s="672">
        <f t="shared" si="3"/>
        <v>43.73546364647588</v>
      </c>
      <c r="I33" s="672">
        <f t="shared" si="3"/>
        <v>42.955622576475655</v>
      </c>
      <c r="J33" s="605"/>
    </row>
    <row r="34" spans="1:10" s="272" customFormat="1" ht="7.5" customHeight="1">
      <c r="A34" s="566" t="s">
        <v>347</v>
      </c>
      <c r="B34" s="613">
        <v>2.525613533476293</v>
      </c>
      <c r="C34" s="613">
        <v>2.144649783253479</v>
      </c>
      <c r="D34" s="613">
        <v>2.233652762119504</v>
      </c>
      <c r="E34" s="613">
        <v>3.023279250226746</v>
      </c>
      <c r="F34" s="613">
        <v>1.7132666709126807</v>
      </c>
      <c r="G34" s="613">
        <v>2.1042163882259346</v>
      </c>
      <c r="H34" s="613">
        <v>3.215694205683082</v>
      </c>
      <c r="I34" s="613">
        <v>2.391210685049548</v>
      </c>
      <c r="J34" s="605"/>
    </row>
    <row r="35" spans="1:10" s="272" customFormat="1" ht="7.5" customHeight="1">
      <c r="A35" s="566" t="s">
        <v>387</v>
      </c>
      <c r="B35" s="613">
        <v>3.2165832737669766</v>
      </c>
      <c r="C35" s="613">
        <v>5.224731918777094</v>
      </c>
      <c r="D35" s="613">
        <v>2.9453213077790306</v>
      </c>
      <c r="E35" s="613">
        <v>5.320971480399073</v>
      </c>
      <c r="F35" s="613">
        <v>3.585758868861856</v>
      </c>
      <c r="G35" s="613">
        <v>3.8146380270485283</v>
      </c>
      <c r="H35" s="613">
        <v>4.934776013752654</v>
      </c>
      <c r="I35" s="613">
        <v>4.136148211977596</v>
      </c>
      <c r="J35" s="605"/>
    </row>
    <row r="36" spans="1:10" s="272" customFormat="1" ht="7.5" customHeight="1">
      <c r="A36" s="566" t="s">
        <v>388</v>
      </c>
      <c r="B36" s="613">
        <v>7.267095544436502</v>
      </c>
      <c r="C36" s="613">
        <v>5.658224960073009</v>
      </c>
      <c r="D36" s="613">
        <v>5.0380496054115</v>
      </c>
      <c r="E36" s="613">
        <v>6.2682656454701196</v>
      </c>
      <c r="F36" s="613">
        <v>5.681166804662124</v>
      </c>
      <c r="G36" s="613">
        <v>5.401750198886237</v>
      </c>
      <c r="H36" s="613">
        <v>8.494286581049652</v>
      </c>
      <c r="I36" s="613">
        <v>6.214993537268419</v>
      </c>
      <c r="J36" s="605"/>
    </row>
    <row r="37" spans="1:9" s="460" customFormat="1" ht="7.5" customHeight="1">
      <c r="A37" s="602" t="s">
        <v>316</v>
      </c>
      <c r="B37" s="615">
        <v>100</v>
      </c>
      <c r="C37" s="615">
        <v>100</v>
      </c>
      <c r="D37" s="615">
        <v>100</v>
      </c>
      <c r="E37" s="615">
        <v>100</v>
      </c>
      <c r="F37" s="615">
        <v>100</v>
      </c>
      <c r="G37" s="615">
        <v>100</v>
      </c>
      <c r="H37" s="615">
        <v>100</v>
      </c>
      <c r="I37" s="615">
        <v>100</v>
      </c>
    </row>
    <row r="38" spans="1:10" s="272" customFormat="1" ht="11.25" customHeight="1">
      <c r="A38" s="566"/>
      <c r="B38" s="606"/>
      <c r="C38" s="606"/>
      <c r="D38" s="606"/>
      <c r="E38" s="607"/>
      <c r="F38" s="606"/>
      <c r="G38" s="608"/>
      <c r="H38" s="606"/>
      <c r="I38" s="607"/>
      <c r="J38" s="605"/>
    </row>
    <row r="39" spans="1:10" s="272" customFormat="1" ht="7.5" customHeight="1">
      <c r="A39" s="1018" t="s">
        <v>411</v>
      </c>
      <c r="B39" s="1018"/>
      <c r="C39" s="1018"/>
      <c r="D39" s="1018"/>
      <c r="E39" s="1018"/>
      <c r="F39" s="1018"/>
      <c r="G39" s="1018"/>
      <c r="H39" s="1018"/>
      <c r="I39" s="1018"/>
      <c r="J39" s="605"/>
    </row>
    <row r="40" spans="1:10" s="272" customFormat="1" ht="7.5" customHeight="1">
      <c r="A40" s="566"/>
      <c r="B40" s="606"/>
      <c r="C40" s="606"/>
      <c r="D40" s="606"/>
      <c r="E40" s="607"/>
      <c r="F40" s="606"/>
      <c r="G40" s="608"/>
      <c r="H40" s="606"/>
      <c r="I40" s="607"/>
      <c r="J40" s="605"/>
    </row>
    <row r="41" spans="1:10" s="272" customFormat="1" ht="7.5" customHeight="1">
      <c r="A41" s="1018" t="s">
        <v>390</v>
      </c>
      <c r="B41" s="1018"/>
      <c r="C41" s="1018"/>
      <c r="D41" s="1018"/>
      <c r="E41" s="1018"/>
      <c r="F41" s="1018"/>
      <c r="G41" s="1018"/>
      <c r="H41" s="1018"/>
      <c r="I41" s="1018"/>
      <c r="J41" s="605"/>
    </row>
    <row r="42" spans="1:10" s="272" customFormat="1" ht="7.5" customHeight="1">
      <c r="A42" s="555"/>
      <c r="B42" s="555"/>
      <c r="C42" s="555"/>
      <c r="D42" s="555"/>
      <c r="E42" s="555"/>
      <c r="F42" s="555"/>
      <c r="G42" s="555"/>
      <c r="H42" s="555"/>
      <c r="I42" s="555"/>
      <c r="J42" s="605"/>
    </row>
    <row r="43" spans="1:10" s="272" customFormat="1" ht="7.5" customHeight="1">
      <c r="A43" s="595" t="s">
        <v>137</v>
      </c>
      <c r="B43" s="59">
        <v>1180</v>
      </c>
      <c r="C43" s="59">
        <v>1106</v>
      </c>
      <c r="D43" s="59">
        <v>2931</v>
      </c>
      <c r="E43" s="59">
        <v>2027</v>
      </c>
      <c r="F43" s="59">
        <v>4058</v>
      </c>
      <c r="G43" s="59">
        <v>5886</v>
      </c>
      <c r="H43" s="59">
        <v>2072</v>
      </c>
      <c r="I43" s="59">
        <v>2106</v>
      </c>
      <c r="J43" s="605"/>
    </row>
    <row r="44" spans="1:10" s="272" customFormat="1" ht="7.5" customHeight="1">
      <c r="A44" s="595" t="s">
        <v>138</v>
      </c>
      <c r="B44" s="59">
        <v>531</v>
      </c>
      <c r="C44" s="59">
        <v>594</v>
      </c>
      <c r="D44" s="59">
        <v>1951</v>
      </c>
      <c r="E44" s="59">
        <v>1292</v>
      </c>
      <c r="F44" s="59">
        <v>1309</v>
      </c>
      <c r="G44" s="59">
        <v>2617</v>
      </c>
      <c r="H44" s="59">
        <v>1004</v>
      </c>
      <c r="I44" s="59">
        <v>1040</v>
      </c>
      <c r="J44" s="605"/>
    </row>
    <row r="45" spans="1:10" s="272" customFormat="1" ht="7.5" customHeight="1">
      <c r="A45" s="595" t="s">
        <v>139</v>
      </c>
      <c r="B45" s="59">
        <v>229</v>
      </c>
      <c r="C45" s="59">
        <v>402</v>
      </c>
      <c r="D45" s="59">
        <v>1163</v>
      </c>
      <c r="E45" s="59">
        <v>793</v>
      </c>
      <c r="F45" s="59">
        <v>1811</v>
      </c>
      <c r="G45" s="59">
        <v>2399</v>
      </c>
      <c r="H45" s="59">
        <v>853</v>
      </c>
      <c r="I45" s="59">
        <v>839</v>
      </c>
      <c r="J45" s="605"/>
    </row>
    <row r="46" spans="1:10" s="670" customFormat="1" ht="7.5" customHeight="1">
      <c r="A46" s="671" t="s">
        <v>383</v>
      </c>
      <c r="B46" s="723">
        <v>1940</v>
      </c>
      <c r="C46" s="723">
        <v>2102</v>
      </c>
      <c r="D46" s="723">
        <v>6045</v>
      </c>
      <c r="E46" s="723">
        <v>4112</v>
      </c>
      <c r="F46" s="723">
        <f>SUM(F43:F45)</f>
        <v>7178</v>
      </c>
      <c r="G46" s="723">
        <f>SUM(G43:G45)</f>
        <v>10902</v>
      </c>
      <c r="H46" s="723">
        <f>SUM(H43:H45)</f>
        <v>3929</v>
      </c>
      <c r="I46" s="723">
        <f>SUM(I43:I45)</f>
        <v>3985</v>
      </c>
      <c r="J46" s="862"/>
    </row>
    <row r="47" spans="1:10" s="272" customFormat="1" ht="7.5" customHeight="1">
      <c r="A47" s="595" t="s">
        <v>154</v>
      </c>
      <c r="B47" s="272">
        <v>945</v>
      </c>
      <c r="C47" s="59">
        <v>692</v>
      </c>
      <c r="D47" s="59">
        <v>3210</v>
      </c>
      <c r="E47" s="59">
        <v>2077</v>
      </c>
      <c r="F47" s="59">
        <v>3676</v>
      </c>
      <c r="G47" s="59">
        <v>5539</v>
      </c>
      <c r="H47" s="59">
        <v>2034</v>
      </c>
      <c r="I47" s="59">
        <v>2010</v>
      </c>
      <c r="J47" s="605"/>
    </row>
    <row r="48" spans="1:10" s="272" customFormat="1" ht="7.5" customHeight="1">
      <c r="A48" s="595" t="s">
        <v>155</v>
      </c>
      <c r="B48" s="272">
        <v>432</v>
      </c>
      <c r="C48" s="59">
        <v>600</v>
      </c>
      <c r="D48" s="59">
        <v>1770</v>
      </c>
      <c r="E48" s="59">
        <v>1091</v>
      </c>
      <c r="F48" s="59">
        <v>1510</v>
      </c>
      <c r="G48" s="59">
        <v>2833</v>
      </c>
      <c r="H48" s="59">
        <v>1177</v>
      </c>
      <c r="I48" s="59">
        <v>1058</v>
      </c>
      <c r="J48" s="605"/>
    </row>
    <row r="49" spans="1:10" s="272" customFormat="1" ht="7.5" customHeight="1">
      <c r="A49" s="595" t="s">
        <v>346</v>
      </c>
      <c r="B49" s="272">
        <v>271</v>
      </c>
      <c r="C49" s="59">
        <v>477</v>
      </c>
      <c r="D49" s="59">
        <v>1330</v>
      </c>
      <c r="E49" s="59">
        <v>779</v>
      </c>
      <c r="F49" s="59">
        <v>1108</v>
      </c>
      <c r="G49" s="59">
        <v>2166</v>
      </c>
      <c r="H49" s="59">
        <v>905</v>
      </c>
      <c r="I49" s="59">
        <v>795</v>
      </c>
      <c r="J49" s="605"/>
    </row>
    <row r="50" spans="1:10" s="670" customFormat="1" ht="7.5" customHeight="1">
      <c r="A50" s="671" t="s">
        <v>384</v>
      </c>
      <c r="B50" s="670">
        <v>1648</v>
      </c>
      <c r="C50" s="723">
        <v>1769</v>
      </c>
      <c r="D50" s="723">
        <v>6310</v>
      </c>
      <c r="E50" s="723">
        <v>3947</v>
      </c>
      <c r="F50" s="723">
        <f>SUM(F47:F49)</f>
        <v>6294</v>
      </c>
      <c r="G50" s="723">
        <f>SUM(G47:G49)</f>
        <v>10538</v>
      </c>
      <c r="H50" s="723">
        <f>SUM(H47:H49)</f>
        <v>4116</v>
      </c>
      <c r="I50" s="723">
        <f>SUM(I47:I49)</f>
        <v>3863</v>
      </c>
      <c r="J50" s="862"/>
    </row>
    <row r="51" spans="1:10" s="272" customFormat="1" ht="7.5" customHeight="1">
      <c r="A51" s="566" t="s">
        <v>347</v>
      </c>
      <c r="B51" s="272">
        <v>137</v>
      </c>
      <c r="C51" s="59">
        <v>114</v>
      </c>
      <c r="D51" s="59">
        <v>375</v>
      </c>
      <c r="E51" s="59">
        <v>372</v>
      </c>
      <c r="F51" s="59">
        <v>341</v>
      </c>
      <c r="G51" s="59">
        <v>507</v>
      </c>
      <c r="H51" s="59">
        <v>326</v>
      </c>
      <c r="I51" s="59">
        <v>250</v>
      </c>
      <c r="J51" s="605"/>
    </row>
    <row r="52" spans="1:10" s="272" customFormat="1" ht="7.5" customHeight="1">
      <c r="A52" s="566" t="s">
        <v>387</v>
      </c>
      <c r="B52" s="272">
        <v>196</v>
      </c>
      <c r="C52" s="59">
        <v>321</v>
      </c>
      <c r="D52" s="59">
        <v>574</v>
      </c>
      <c r="E52" s="59">
        <v>733</v>
      </c>
      <c r="F52" s="59">
        <v>778</v>
      </c>
      <c r="G52" s="59">
        <v>1229</v>
      </c>
      <c r="H52" s="59">
        <v>635</v>
      </c>
      <c r="I52" s="59">
        <v>519</v>
      </c>
      <c r="J52" s="605"/>
    </row>
    <row r="53" spans="1:10" s="272" customFormat="1" ht="7.5" customHeight="1">
      <c r="A53" s="566" t="s">
        <v>388</v>
      </c>
      <c r="B53" s="272">
        <v>335</v>
      </c>
      <c r="C53" s="59">
        <v>266</v>
      </c>
      <c r="D53" s="59">
        <v>725</v>
      </c>
      <c r="E53" s="59">
        <v>647</v>
      </c>
      <c r="F53" s="59">
        <v>926</v>
      </c>
      <c r="G53" s="59">
        <v>1437</v>
      </c>
      <c r="H53" s="59">
        <v>829</v>
      </c>
      <c r="I53" s="59">
        <v>596</v>
      </c>
      <c r="J53" s="605"/>
    </row>
    <row r="54" spans="1:13" s="460" customFormat="1" ht="7.5" customHeight="1">
      <c r="A54" s="610" t="s">
        <v>241</v>
      </c>
      <c r="B54" s="859">
        <f>B46+B50+B51+B52+B53</f>
        <v>4256</v>
      </c>
      <c r="C54" s="859">
        <f>C46+C50+C51+C52+C53</f>
        <v>4572</v>
      </c>
      <c r="D54" s="860">
        <v>14029</v>
      </c>
      <c r="E54" s="860">
        <v>9811</v>
      </c>
      <c r="F54" s="860">
        <f>F46+F50+F51+F52+F53</f>
        <v>15517</v>
      </c>
      <c r="G54" s="860">
        <f>G46+G50+G51+G52+G53</f>
        <v>24613</v>
      </c>
      <c r="H54" s="860">
        <f>H46+H50+H51+H52+H53</f>
        <v>9835</v>
      </c>
      <c r="I54" s="860">
        <f>I46+I50+I51+I52+I53</f>
        <v>9213</v>
      </c>
      <c r="J54" s="609"/>
      <c r="M54" s="863"/>
    </row>
    <row r="55" spans="1:10" s="272" customFormat="1" ht="7.5" customHeight="1">
      <c r="A55" s="567"/>
      <c r="C55" s="604"/>
      <c r="D55" s="861"/>
      <c r="E55" s="861"/>
      <c r="G55" s="861"/>
      <c r="H55" s="861"/>
      <c r="I55" s="861"/>
      <c r="J55" s="605"/>
    </row>
    <row r="56" spans="1:10" s="272" customFormat="1" ht="7.5" customHeight="1">
      <c r="A56" s="1017" t="s">
        <v>391</v>
      </c>
      <c r="B56" s="1017"/>
      <c r="C56" s="1017"/>
      <c r="D56" s="1017"/>
      <c r="E56" s="1017"/>
      <c r="F56" s="1017"/>
      <c r="G56" s="1017"/>
      <c r="H56" s="1017"/>
      <c r="I56" s="1017"/>
      <c r="J56" s="605"/>
    </row>
    <row r="57" spans="1:17" s="272" customFormat="1" ht="7.5" customHeight="1">
      <c r="A57" s="567"/>
      <c r="B57" s="567"/>
      <c r="C57" s="567"/>
      <c r="D57" s="567"/>
      <c r="E57" s="567"/>
      <c r="F57" s="567"/>
      <c r="G57" s="567" t="s">
        <v>2</v>
      </c>
      <c r="H57" s="567"/>
      <c r="I57" s="610"/>
      <c r="J57" s="936"/>
      <c r="K57" s="936"/>
      <c r="L57" s="936"/>
      <c r="M57" s="936"/>
      <c r="N57" s="936"/>
      <c r="O57" s="936"/>
      <c r="P57" s="936"/>
      <c r="Q57" s="936"/>
    </row>
    <row r="58" spans="1:20" s="272" customFormat="1" ht="9">
      <c r="A58" s="595" t="s">
        <v>137</v>
      </c>
      <c r="B58" s="864">
        <v>27.725563909774436</v>
      </c>
      <c r="C58" s="864">
        <v>24.190726159230096</v>
      </c>
      <c r="D58" s="864">
        <v>20.892437094589777</v>
      </c>
      <c r="E58" s="864">
        <v>20.660483131179287</v>
      </c>
      <c r="F58" s="864">
        <v>26.151962363858992</v>
      </c>
      <c r="G58" s="864">
        <v>23.914191687319708</v>
      </c>
      <c r="H58" s="864">
        <v>21.06761565836299</v>
      </c>
      <c r="I58" s="864">
        <v>22.85900358189515</v>
      </c>
      <c r="J58" s="937"/>
      <c r="K58" s="937"/>
      <c r="L58" s="937"/>
      <c r="M58" s="937"/>
      <c r="N58" s="937"/>
      <c r="O58" s="937"/>
      <c r="P58" s="937"/>
      <c r="Q58" s="937"/>
      <c r="R58" s="605"/>
      <c r="S58" s="605"/>
      <c r="T58" s="605"/>
    </row>
    <row r="59" spans="1:10" s="272" customFormat="1" ht="9">
      <c r="A59" s="595" t="s">
        <v>138</v>
      </c>
      <c r="B59" s="864">
        <v>12.476503759398497</v>
      </c>
      <c r="C59" s="864">
        <v>12.992125984251969</v>
      </c>
      <c r="D59" s="864">
        <v>13.906907120963718</v>
      </c>
      <c r="E59" s="864">
        <v>13.168892059932729</v>
      </c>
      <c r="F59" s="864">
        <v>8.435909003028936</v>
      </c>
      <c r="G59" s="864">
        <v>10.632592532401576</v>
      </c>
      <c r="H59" s="864">
        <v>10.208439247585154</v>
      </c>
      <c r="I59" s="864">
        <v>11.288396830565505</v>
      </c>
      <c r="J59" s="605"/>
    </row>
    <row r="60" spans="1:10" s="272" customFormat="1" ht="9">
      <c r="A60" s="595" t="s">
        <v>139</v>
      </c>
      <c r="B60" s="864">
        <v>5.3806390977443606</v>
      </c>
      <c r="C60" s="864">
        <v>8.79265091863517</v>
      </c>
      <c r="D60" s="864">
        <v>8.28997077482358</v>
      </c>
      <c r="E60" s="864">
        <v>8.082764244215676</v>
      </c>
      <c r="F60" s="864">
        <v>11.671070438873494</v>
      </c>
      <c r="G60" s="864">
        <v>9.746881729167512</v>
      </c>
      <c r="H60" s="864">
        <v>8.673106253177428</v>
      </c>
      <c r="I60" s="864">
        <v>9.106697058504288</v>
      </c>
      <c r="J60" s="605"/>
    </row>
    <row r="61" spans="1:10" s="670" customFormat="1" ht="9">
      <c r="A61" s="671" t="s">
        <v>383</v>
      </c>
      <c r="B61" s="864">
        <v>45.58270676691729</v>
      </c>
      <c r="C61" s="864">
        <v>45.975503062117234</v>
      </c>
      <c r="D61" s="864">
        <v>43.089314990377076</v>
      </c>
      <c r="E61" s="864">
        <v>41.912139435327695</v>
      </c>
      <c r="F61" s="864">
        <v>46.258941805761424</v>
      </c>
      <c r="G61" s="864">
        <v>44.2936659488888</v>
      </c>
      <c r="H61" s="864">
        <v>39.94916115912557</v>
      </c>
      <c r="I61" s="864">
        <v>43.25409747096494</v>
      </c>
      <c r="J61" s="862"/>
    </row>
    <row r="62" spans="1:10" s="272" customFormat="1" ht="9">
      <c r="A62" s="595" t="s">
        <v>154</v>
      </c>
      <c r="B62" s="864">
        <v>22.20394736842105</v>
      </c>
      <c r="C62" s="864">
        <v>15.135608048993875</v>
      </c>
      <c r="D62" s="864">
        <v>22.88117470953026</v>
      </c>
      <c r="E62" s="864">
        <v>21.17011517684232</v>
      </c>
      <c r="F62" s="864">
        <v>23.690146291164528</v>
      </c>
      <c r="G62" s="864">
        <v>22.504367610612277</v>
      </c>
      <c r="H62" s="864">
        <v>20.681240467717338</v>
      </c>
      <c r="I62" s="864">
        <v>21.81699772061218</v>
      </c>
      <c r="J62" s="605"/>
    </row>
    <row r="63" spans="1:10" s="272" customFormat="1" ht="9">
      <c r="A63" s="595" t="s">
        <v>155</v>
      </c>
      <c r="B63" s="864">
        <v>10.150375939849624</v>
      </c>
      <c r="C63" s="864">
        <v>13.123359580052494</v>
      </c>
      <c r="D63" s="864">
        <v>12.616722503385844</v>
      </c>
      <c r="E63" s="864">
        <v>11.120171236367343</v>
      </c>
      <c r="F63" s="864">
        <v>9.731262486305342</v>
      </c>
      <c r="G63" s="864">
        <v>11.510177548450006</v>
      </c>
      <c r="H63" s="864">
        <v>11.967463141840366</v>
      </c>
      <c r="I63" s="864">
        <v>11.483772929556062</v>
      </c>
      <c r="J63" s="605"/>
    </row>
    <row r="64" spans="1:10" s="272" customFormat="1" ht="9">
      <c r="A64" s="595" t="s">
        <v>346</v>
      </c>
      <c r="B64" s="864">
        <v>6.367481203007519</v>
      </c>
      <c r="C64" s="864">
        <v>10.433070866141732</v>
      </c>
      <c r="D64" s="864">
        <v>9.48036210706394</v>
      </c>
      <c r="E64" s="864">
        <v>7.940067271430028</v>
      </c>
      <c r="F64" s="864">
        <v>7.14055551975253</v>
      </c>
      <c r="G64" s="864">
        <v>8.800227522041197</v>
      </c>
      <c r="H64" s="864">
        <v>9.201830198271479</v>
      </c>
      <c r="I64" s="864">
        <v>8.629111038749594</v>
      </c>
      <c r="J64" s="605"/>
    </row>
    <row r="65" spans="1:10" s="670" customFormat="1" ht="9">
      <c r="A65" s="671" t="s">
        <v>384</v>
      </c>
      <c r="B65" s="864">
        <v>38.721804511278194</v>
      </c>
      <c r="C65" s="864">
        <v>38.6920384951881</v>
      </c>
      <c r="D65" s="864">
        <v>44.97825931998004</v>
      </c>
      <c r="E65" s="864">
        <v>40.23035368463969</v>
      </c>
      <c r="F65" s="864">
        <v>40.5619642972224</v>
      </c>
      <c r="G65" s="864">
        <v>42.814772681103484</v>
      </c>
      <c r="H65" s="864">
        <v>41.85053380782918</v>
      </c>
      <c r="I65" s="864">
        <v>41.92988168891783</v>
      </c>
      <c r="J65" s="862"/>
    </row>
    <row r="66" spans="1:10" s="272" customFormat="1" ht="9">
      <c r="A66" s="566" t="s">
        <v>347</v>
      </c>
      <c r="B66" s="864">
        <v>3.218984962406015</v>
      </c>
      <c r="C66" s="864">
        <v>2.493438320209974</v>
      </c>
      <c r="D66" s="864">
        <v>2.6730344286834415</v>
      </c>
      <c r="E66" s="864">
        <v>3.791662419732953</v>
      </c>
      <c r="F66" s="864">
        <v>2.1975897402848488</v>
      </c>
      <c r="G66" s="864">
        <v>2.05988705155812</v>
      </c>
      <c r="H66" s="864">
        <v>3.31469242501271</v>
      </c>
      <c r="I66" s="864">
        <v>2.7135569304244003</v>
      </c>
      <c r="J66" s="605"/>
    </row>
    <row r="67" spans="1:10" s="272" customFormat="1" ht="9">
      <c r="A67" s="566" t="s">
        <v>387</v>
      </c>
      <c r="B67" s="864">
        <v>4.605263157894737</v>
      </c>
      <c r="C67" s="864">
        <v>7.020997375328084</v>
      </c>
      <c r="D67" s="864">
        <v>4.091524698838121</v>
      </c>
      <c r="E67" s="864">
        <v>7.471205789420039</v>
      </c>
      <c r="F67" s="864">
        <v>5.013855771089773</v>
      </c>
      <c r="G67" s="864">
        <v>4.993296225571853</v>
      </c>
      <c r="H67" s="864">
        <v>6.456532791052364</v>
      </c>
      <c r="I67" s="864">
        <v>5.633344187561055</v>
      </c>
      <c r="J67" s="605"/>
    </row>
    <row r="68" spans="1:10" s="272" customFormat="1" ht="9">
      <c r="A68" s="566" t="s">
        <v>388</v>
      </c>
      <c r="B68" s="864">
        <v>7.871240601503759</v>
      </c>
      <c r="C68" s="864">
        <v>5.818022747156605</v>
      </c>
      <c r="D68" s="864">
        <v>5.16786656212132</v>
      </c>
      <c r="E68" s="864">
        <v>6.5946386708796245</v>
      </c>
      <c r="F68" s="864">
        <v>5.967648385641555</v>
      </c>
      <c r="G68" s="864">
        <v>5.838378092877748</v>
      </c>
      <c r="H68" s="864">
        <v>8.429079816980172</v>
      </c>
      <c r="I68" s="864">
        <v>6.4691197221317704</v>
      </c>
      <c r="J68" s="605"/>
    </row>
    <row r="69" spans="1:10" s="460" customFormat="1" ht="9">
      <c r="A69" s="610" t="s">
        <v>241</v>
      </c>
      <c r="B69" s="865">
        <v>100</v>
      </c>
      <c r="C69" s="865">
        <v>100</v>
      </c>
      <c r="D69" s="865">
        <v>100</v>
      </c>
      <c r="E69" s="865">
        <v>100</v>
      </c>
      <c r="F69" s="865">
        <v>100</v>
      </c>
      <c r="G69" s="865">
        <v>100</v>
      </c>
      <c r="H69" s="865">
        <v>100</v>
      </c>
      <c r="I69" s="865">
        <v>100</v>
      </c>
      <c r="J69" s="609"/>
    </row>
    <row r="70" spans="1:9" s="272" customFormat="1" ht="7.5" customHeight="1">
      <c r="A70" s="675"/>
      <c r="B70" s="676"/>
      <c r="C70" s="676"/>
      <c r="D70" s="676"/>
      <c r="E70" s="676"/>
      <c r="F70" s="676"/>
      <c r="G70" s="676"/>
      <c r="H70" s="676"/>
      <c r="I70" s="676"/>
    </row>
    <row r="71" spans="1:9" s="272" customFormat="1" ht="7.5" customHeight="1">
      <c r="A71" s="709"/>
      <c r="B71" s="617"/>
      <c r="C71" s="617"/>
      <c r="D71" s="617"/>
      <c r="E71" s="617"/>
      <c r="F71" s="617"/>
      <c r="G71" s="617"/>
      <c r="H71" s="617"/>
      <c r="I71" s="617"/>
    </row>
    <row r="72" spans="1:9" s="272" customFormat="1" ht="8.25" customHeight="1">
      <c r="A72" s="618" t="s">
        <v>445</v>
      </c>
      <c r="B72" s="564"/>
      <c r="C72" s="564"/>
      <c r="D72" s="564"/>
      <c r="E72" s="564"/>
      <c r="F72" s="564"/>
      <c r="G72" s="565"/>
      <c r="H72" s="564"/>
      <c r="I72" s="564"/>
    </row>
    <row r="73" ht="9">
      <c r="A73" s="117" t="s">
        <v>248</v>
      </c>
    </row>
  </sheetData>
  <mergeCells count="8">
    <mergeCell ref="B4:I4"/>
    <mergeCell ref="A56:I56"/>
    <mergeCell ref="A9:I9"/>
    <mergeCell ref="A7:I7"/>
    <mergeCell ref="A24:I24"/>
    <mergeCell ref="A39:I39"/>
    <mergeCell ref="A41:I41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8" r:id="rId2"/>
  <headerFooter alignWithMargins="0">
    <oddFooter>&amp;C&amp;"Arial,Normale"&amp;10 136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41"/>
  <dimension ref="A1:F75"/>
  <sheetViews>
    <sheetView showGridLines="0" zoomScaleSheetLayoutView="100" workbookViewId="0" topLeftCell="A24">
      <selection activeCell="I56" sqref="I56"/>
    </sheetView>
  </sheetViews>
  <sheetFormatPr defaultColWidth="9.59765625" defaultRowHeight="10.5"/>
  <cols>
    <col min="1" max="1" width="41.19921875" style="180" customWidth="1"/>
    <col min="2" max="2" width="15.59765625" style="154" customWidth="1"/>
    <col min="3" max="3" width="15.59765625" style="161" customWidth="1"/>
    <col min="4" max="6" width="15.59765625" style="154" customWidth="1"/>
    <col min="7" max="16384" width="12.796875" style="154" customWidth="1"/>
  </cols>
  <sheetData>
    <row r="1" spans="1:4" ht="12" customHeight="1">
      <c r="A1" s="348" t="s">
        <v>404</v>
      </c>
      <c r="B1" s="146"/>
      <c r="C1" s="146"/>
      <c r="D1" s="153"/>
    </row>
    <row r="2" spans="1:4" ht="12" customHeight="1">
      <c r="A2" s="153"/>
      <c r="B2" s="146"/>
      <c r="C2" s="146"/>
      <c r="D2" s="153"/>
    </row>
    <row r="3" spans="1:4" ht="12" customHeight="1">
      <c r="A3" s="153"/>
      <c r="B3" s="146"/>
      <c r="C3" s="146"/>
      <c r="D3" s="153"/>
    </row>
    <row r="4" spans="1:3" ht="6" customHeight="1">
      <c r="A4" s="146"/>
      <c r="B4" s="146"/>
      <c r="C4" s="146"/>
    </row>
    <row r="5" spans="1:6" ht="12" customHeight="1">
      <c r="A5" s="638"/>
      <c r="B5" s="1">
        <v>2000</v>
      </c>
      <c r="C5" s="1">
        <v>2001</v>
      </c>
      <c r="D5" s="1">
        <v>2002</v>
      </c>
      <c r="E5" s="1">
        <v>2003</v>
      </c>
      <c r="F5" s="1">
        <v>2005</v>
      </c>
    </row>
    <row r="6" spans="1:4" ht="6" customHeight="1">
      <c r="A6" s="154"/>
      <c r="B6" s="145"/>
      <c r="C6" s="145"/>
      <c r="D6" s="145"/>
    </row>
    <row r="7" spans="1:5" ht="7.5" customHeight="1">
      <c r="A7" s="1023" t="s">
        <v>206</v>
      </c>
      <c r="B7" s="1023"/>
      <c r="C7" s="1023"/>
      <c r="D7" s="1023"/>
      <c r="E7" s="155"/>
    </row>
    <row r="8" spans="1:6" ht="7.5" customHeight="1">
      <c r="A8" s="151" t="s">
        <v>161</v>
      </c>
      <c r="B8" s="152">
        <v>93.4</v>
      </c>
      <c r="C8" s="157">
        <v>94.5</v>
      </c>
      <c r="D8" s="157">
        <v>94.1</v>
      </c>
      <c r="E8" s="157">
        <v>94.7</v>
      </c>
      <c r="F8" s="930">
        <v>94.3</v>
      </c>
    </row>
    <row r="9" spans="1:6" ht="7.5" customHeight="1">
      <c r="A9" s="151" t="s">
        <v>162</v>
      </c>
      <c r="B9" s="152">
        <v>93.9</v>
      </c>
      <c r="C9" s="157">
        <v>94.5</v>
      </c>
      <c r="D9" s="157">
        <v>94.6</v>
      </c>
      <c r="E9" s="157">
        <v>94.8</v>
      </c>
      <c r="F9" s="930">
        <v>94.7</v>
      </c>
    </row>
    <row r="10" spans="1:6" ht="6" customHeight="1">
      <c r="A10" s="151"/>
      <c r="B10" s="152"/>
      <c r="C10" s="152"/>
      <c r="D10" s="152"/>
      <c r="E10" s="155"/>
      <c r="F10" s="930"/>
    </row>
    <row r="11" spans="1:6" ht="7.5" customHeight="1">
      <c r="A11" s="1023" t="s">
        <v>260</v>
      </c>
      <c r="B11" s="1023"/>
      <c r="C11" s="1023"/>
      <c r="D11" s="1023"/>
      <c r="E11" s="155"/>
      <c r="F11" s="930"/>
    </row>
    <row r="12" spans="1:6" ht="7.5" customHeight="1">
      <c r="A12" s="151" t="s">
        <v>213</v>
      </c>
      <c r="B12" s="152">
        <v>88.6</v>
      </c>
      <c r="C12" s="157">
        <v>88.8</v>
      </c>
      <c r="D12" s="644">
        <v>87.5</v>
      </c>
      <c r="E12" s="644">
        <v>86.4</v>
      </c>
      <c r="F12" s="930">
        <v>93.1</v>
      </c>
    </row>
    <row r="13" spans="1:6" ht="7.5" customHeight="1">
      <c r="A13" s="151" t="s">
        <v>163</v>
      </c>
      <c r="B13" s="152">
        <v>92.6</v>
      </c>
      <c r="C13" s="157">
        <v>93.3</v>
      </c>
      <c r="D13" s="644">
        <v>93.6</v>
      </c>
      <c r="E13" s="644">
        <v>93.9</v>
      </c>
      <c r="F13" s="930">
        <v>96.5</v>
      </c>
    </row>
    <row r="14" spans="1:6" ht="7.5" customHeight="1">
      <c r="A14" s="151" t="s">
        <v>164</v>
      </c>
      <c r="B14" s="156">
        <v>94</v>
      </c>
      <c r="C14" s="157">
        <v>94.8</v>
      </c>
      <c r="D14" s="644">
        <v>94.3</v>
      </c>
      <c r="E14" s="644">
        <v>97.5</v>
      </c>
      <c r="F14" s="930">
        <v>98</v>
      </c>
    </row>
    <row r="15" spans="1:6" ht="7.5" customHeight="1">
      <c r="A15" s="151" t="s">
        <v>214</v>
      </c>
      <c r="B15" s="152">
        <v>93.9</v>
      </c>
      <c r="C15" s="157">
        <v>96.5</v>
      </c>
      <c r="D15" s="644">
        <v>94.9</v>
      </c>
      <c r="E15" s="644">
        <v>95.3</v>
      </c>
      <c r="F15" s="930">
        <v>96.8</v>
      </c>
    </row>
    <row r="16" spans="1:6" ht="7.5" customHeight="1">
      <c r="A16" s="151" t="s">
        <v>215</v>
      </c>
      <c r="B16" s="152">
        <v>94.2</v>
      </c>
      <c r="C16" s="157">
        <v>97.4</v>
      </c>
      <c r="D16" s="644">
        <v>94.8</v>
      </c>
      <c r="E16" s="644">
        <v>95.6</v>
      </c>
      <c r="F16" s="930">
        <v>96.3</v>
      </c>
    </row>
    <row r="17" spans="1:6" ht="7.5" customHeight="1">
      <c r="A17" s="151" t="s">
        <v>216</v>
      </c>
      <c r="B17" s="156">
        <v>93</v>
      </c>
      <c r="C17" s="158">
        <v>94</v>
      </c>
      <c r="D17" s="644">
        <v>94.2</v>
      </c>
      <c r="E17" s="644">
        <v>94.8</v>
      </c>
      <c r="F17" s="930">
        <v>93</v>
      </c>
    </row>
    <row r="18" spans="1:6" ht="7.5" customHeight="1">
      <c r="A18" s="151" t="s">
        <v>217</v>
      </c>
      <c r="B18" s="152">
        <v>92.9</v>
      </c>
      <c r="C18" s="157">
        <v>93.7</v>
      </c>
      <c r="D18" s="644">
        <v>93.7</v>
      </c>
      <c r="E18" s="644">
        <v>93.8</v>
      </c>
      <c r="F18" s="930">
        <v>93.1</v>
      </c>
    </row>
    <row r="19" spans="1:6" ht="7.5" customHeight="1">
      <c r="A19" s="151" t="s">
        <v>218</v>
      </c>
      <c r="B19" s="152">
        <v>93.8</v>
      </c>
      <c r="C19" s="157">
        <v>93.1</v>
      </c>
      <c r="D19" s="644">
        <v>94.1</v>
      </c>
      <c r="E19" s="644">
        <v>94.3</v>
      </c>
      <c r="F19" s="930">
        <v>93.5</v>
      </c>
    </row>
    <row r="20" spans="1:6" ht="7.5" customHeight="1">
      <c r="A20" s="151" t="s">
        <v>219</v>
      </c>
      <c r="B20" s="152">
        <v>94.2</v>
      </c>
      <c r="C20" s="157">
        <v>85.3</v>
      </c>
      <c r="D20" s="644">
        <v>95</v>
      </c>
      <c r="E20" s="644">
        <v>95.4</v>
      </c>
      <c r="F20" s="930">
        <v>94.8</v>
      </c>
    </row>
    <row r="21" spans="1:6" ht="7.5" customHeight="1">
      <c r="A21" s="151" t="s">
        <v>220</v>
      </c>
      <c r="B21" s="152">
        <v>95.5</v>
      </c>
      <c r="C21" s="157">
        <v>95.7</v>
      </c>
      <c r="D21" s="644">
        <v>95.4</v>
      </c>
      <c r="E21" s="644">
        <v>96.4</v>
      </c>
      <c r="F21" s="930">
        <v>95.2</v>
      </c>
    </row>
    <row r="22" spans="1:6" ht="7.5" customHeight="1">
      <c r="A22" s="151" t="s">
        <v>221</v>
      </c>
      <c r="B22" s="152">
        <v>94.5</v>
      </c>
      <c r="C22" s="157">
        <v>96.1</v>
      </c>
      <c r="D22" s="644">
        <v>95.7</v>
      </c>
      <c r="E22" s="644">
        <v>97</v>
      </c>
      <c r="F22" s="930">
        <v>95.4</v>
      </c>
    </row>
    <row r="23" spans="1:6" ht="7.5" customHeight="1">
      <c r="A23" s="151" t="s">
        <v>222</v>
      </c>
      <c r="B23" s="152">
        <v>95.6</v>
      </c>
      <c r="C23" s="157">
        <v>96.7</v>
      </c>
      <c r="D23" s="644">
        <v>96.3</v>
      </c>
      <c r="E23" s="644">
        <v>95.8</v>
      </c>
      <c r="F23" s="930">
        <v>96.2</v>
      </c>
    </row>
    <row r="24" spans="1:6" ht="7.5" customHeight="1">
      <c r="A24" s="151" t="s">
        <v>262</v>
      </c>
      <c r="B24" s="152">
        <v>91.6</v>
      </c>
      <c r="C24" s="157">
        <v>93.3</v>
      </c>
      <c r="D24" s="644">
        <v>93</v>
      </c>
      <c r="E24" s="644">
        <v>93.6</v>
      </c>
      <c r="F24" s="930">
        <v>92.7</v>
      </c>
    </row>
    <row r="25" spans="1:6" ht="6" customHeight="1">
      <c r="A25" s="151"/>
      <c r="B25" s="152"/>
      <c r="C25" s="152"/>
      <c r="D25" s="152"/>
      <c r="E25" s="651"/>
      <c r="F25" s="930">
        <v>94.5</v>
      </c>
    </row>
    <row r="26" spans="1:6" ht="7.5" customHeight="1">
      <c r="A26" s="1023" t="s">
        <v>394</v>
      </c>
      <c r="B26" s="1023"/>
      <c r="C26" s="1023"/>
      <c r="D26" s="1023"/>
      <c r="E26" s="155"/>
      <c r="F26" s="930"/>
    </row>
    <row r="27" spans="1:6" ht="7.5" customHeight="1">
      <c r="A27" s="907" t="s">
        <v>175</v>
      </c>
      <c r="B27" s="152">
        <v>92.2</v>
      </c>
      <c r="C27" s="157">
        <v>93.5</v>
      </c>
      <c r="D27" s="910">
        <v>91.6</v>
      </c>
      <c r="E27" s="910">
        <v>92.3</v>
      </c>
      <c r="F27" s="930">
        <v>91.3</v>
      </c>
    </row>
    <row r="28" spans="1:6" ht="7.5" customHeight="1">
      <c r="A28" s="907" t="s">
        <v>392</v>
      </c>
      <c r="B28" s="152">
        <v>93.9</v>
      </c>
      <c r="C28" s="157">
        <v>93.7</v>
      </c>
      <c r="D28" s="910">
        <v>94.1</v>
      </c>
      <c r="E28" s="910">
        <v>94.7</v>
      </c>
      <c r="F28" s="930">
        <v>93.5</v>
      </c>
    </row>
    <row r="29" spans="1:6" ht="7.5" customHeight="1">
      <c r="A29" s="907" t="s">
        <v>393</v>
      </c>
      <c r="B29" s="152">
        <v>94.3</v>
      </c>
      <c r="C29" s="157">
        <v>95.4</v>
      </c>
      <c r="D29" s="910">
        <v>95.4</v>
      </c>
      <c r="E29" s="910">
        <v>95.6</v>
      </c>
      <c r="F29" s="930">
        <v>95.5</v>
      </c>
    </row>
    <row r="30" spans="1:6" ht="7.5" customHeight="1">
      <c r="A30" s="907" t="s">
        <v>255</v>
      </c>
      <c r="B30" s="152">
        <v>93.5</v>
      </c>
      <c r="C30" s="157">
        <v>94.7</v>
      </c>
      <c r="D30" s="910">
        <v>94.4</v>
      </c>
      <c r="E30" s="910">
        <v>95.1</v>
      </c>
      <c r="F30" s="930">
        <v>95.2</v>
      </c>
    </row>
    <row r="31" spans="1:6" ht="6" customHeight="1">
      <c r="A31" s="160"/>
      <c r="E31" s="354"/>
      <c r="F31" s="930"/>
    </row>
    <row r="32" spans="1:6" ht="7.5" customHeight="1">
      <c r="A32" s="1021" t="s">
        <v>1</v>
      </c>
      <c r="B32" s="1021"/>
      <c r="C32" s="1021"/>
      <c r="D32" s="162"/>
      <c r="E32" s="354"/>
      <c r="F32" s="930"/>
    </row>
    <row r="33" spans="1:6" ht="7.5" customHeight="1">
      <c r="A33" s="163" t="s">
        <v>182</v>
      </c>
      <c r="B33" s="166">
        <v>92.8</v>
      </c>
      <c r="C33" s="163">
        <v>95.3</v>
      </c>
      <c r="D33" s="911">
        <v>95</v>
      </c>
      <c r="E33" s="911">
        <v>93.7</v>
      </c>
      <c r="F33" s="930">
        <v>93.5</v>
      </c>
    </row>
    <row r="34" spans="1:6" ht="7.5" customHeight="1">
      <c r="A34" s="163" t="s">
        <v>183</v>
      </c>
      <c r="B34" s="166">
        <v>91.5</v>
      </c>
      <c r="C34" s="163">
        <v>95.8</v>
      </c>
      <c r="D34" s="911">
        <v>92.5</v>
      </c>
      <c r="E34" s="911">
        <v>92.9</v>
      </c>
      <c r="F34" s="930">
        <v>92.9</v>
      </c>
    </row>
    <row r="35" spans="1:6" ht="7.5" customHeight="1">
      <c r="A35" s="163" t="s">
        <v>184</v>
      </c>
      <c r="B35" s="166">
        <v>94.5</v>
      </c>
      <c r="C35" s="163">
        <v>95.1</v>
      </c>
      <c r="D35" s="911">
        <v>95.2</v>
      </c>
      <c r="E35" s="911">
        <v>94.5</v>
      </c>
      <c r="F35" s="930">
        <v>94</v>
      </c>
    </row>
    <row r="36" spans="1:6" ht="7.5" customHeight="1">
      <c r="A36" s="163" t="s">
        <v>185</v>
      </c>
      <c r="B36" s="166">
        <v>92.7</v>
      </c>
      <c r="C36" s="163">
        <v>91.6</v>
      </c>
      <c r="D36" s="911">
        <v>91.5</v>
      </c>
      <c r="E36" s="911">
        <v>92.8</v>
      </c>
      <c r="F36" s="930">
        <v>91.3</v>
      </c>
    </row>
    <row r="37" spans="1:6" ht="7.5" customHeight="1">
      <c r="A37" s="167" t="s">
        <v>261</v>
      </c>
      <c r="B37" s="168">
        <v>91.6</v>
      </c>
      <c r="C37" s="167">
        <v>93.8</v>
      </c>
      <c r="D37" s="912">
        <v>92</v>
      </c>
      <c r="E37" s="881">
        <v>94</v>
      </c>
      <c r="F37" s="931">
        <v>92.3</v>
      </c>
    </row>
    <row r="38" spans="1:6" ht="7.5" customHeight="1">
      <c r="A38" s="169" t="s">
        <v>26</v>
      </c>
      <c r="B38" s="168">
        <v>93.8</v>
      </c>
      <c r="C38" s="167">
        <v>89.4</v>
      </c>
      <c r="D38" s="912">
        <v>91</v>
      </c>
      <c r="E38" s="881">
        <v>91.6</v>
      </c>
      <c r="F38" s="931">
        <v>90.4</v>
      </c>
    </row>
    <row r="39" spans="1:6" ht="7.5" customHeight="1">
      <c r="A39" s="163" t="s">
        <v>186</v>
      </c>
      <c r="B39" s="166">
        <v>91.7</v>
      </c>
      <c r="C39" s="165">
        <v>95</v>
      </c>
      <c r="D39" s="911">
        <v>94.9</v>
      </c>
      <c r="E39" s="911">
        <v>95.1</v>
      </c>
      <c r="F39" s="930">
        <v>94.8</v>
      </c>
    </row>
    <row r="40" spans="1:6" ht="7.5" customHeight="1">
      <c r="A40" s="163" t="s">
        <v>187</v>
      </c>
      <c r="B40" s="166">
        <v>93.6</v>
      </c>
      <c r="C40" s="163">
        <v>92.8</v>
      </c>
      <c r="D40" s="911">
        <v>92.9</v>
      </c>
      <c r="E40" s="911">
        <v>93.5</v>
      </c>
      <c r="F40" s="930">
        <v>93.2</v>
      </c>
    </row>
    <row r="41" spans="1:6" ht="7.5" customHeight="1">
      <c r="A41" s="163" t="s">
        <v>188</v>
      </c>
      <c r="B41" s="166">
        <v>93.7</v>
      </c>
      <c r="C41" s="165">
        <v>95</v>
      </c>
      <c r="D41" s="911">
        <v>94.1</v>
      </c>
      <c r="E41" s="911">
        <v>94.6</v>
      </c>
      <c r="F41" s="930">
        <v>94.5</v>
      </c>
    </row>
    <row r="42" spans="1:6" ht="7.5" customHeight="1">
      <c r="A42" s="163" t="s">
        <v>189</v>
      </c>
      <c r="B42" s="166">
        <v>95.7</v>
      </c>
      <c r="C42" s="163">
        <v>95.4</v>
      </c>
      <c r="D42" s="911">
        <v>95.7</v>
      </c>
      <c r="E42" s="911">
        <v>96.8</v>
      </c>
      <c r="F42" s="930">
        <v>95.4</v>
      </c>
    </row>
    <row r="43" spans="1:6" ht="7.5" customHeight="1">
      <c r="A43" s="163" t="s">
        <v>190</v>
      </c>
      <c r="B43" s="166">
        <v>94.7</v>
      </c>
      <c r="C43" s="163">
        <v>94.4</v>
      </c>
      <c r="D43" s="911">
        <v>95.4</v>
      </c>
      <c r="E43" s="911">
        <v>95.8</v>
      </c>
      <c r="F43" s="930">
        <v>94.2</v>
      </c>
    </row>
    <row r="44" spans="1:6" ht="7.5" customHeight="1">
      <c r="A44" s="163" t="s">
        <v>191</v>
      </c>
      <c r="B44" s="166">
        <v>95.3</v>
      </c>
      <c r="C44" s="163">
        <v>93.4</v>
      </c>
      <c r="D44" s="911">
        <v>94</v>
      </c>
      <c r="E44" s="911">
        <v>92.7</v>
      </c>
      <c r="F44" s="930">
        <v>95.9</v>
      </c>
    </row>
    <row r="45" spans="1:6" ht="7.5" customHeight="1">
      <c r="A45" s="163" t="s">
        <v>192</v>
      </c>
      <c r="B45" s="166">
        <v>96.4</v>
      </c>
      <c r="C45" s="163">
        <v>95.4</v>
      </c>
      <c r="D45" s="911">
        <v>94.8</v>
      </c>
      <c r="E45" s="911">
        <v>95.2</v>
      </c>
      <c r="F45" s="930">
        <v>95.3</v>
      </c>
    </row>
    <row r="46" spans="1:6" ht="7.5" customHeight="1">
      <c r="A46" s="163" t="s">
        <v>193</v>
      </c>
      <c r="B46" s="166">
        <v>90.7</v>
      </c>
      <c r="C46" s="163">
        <v>93.7</v>
      </c>
      <c r="D46" s="911">
        <v>91</v>
      </c>
      <c r="E46" s="911">
        <v>92.5</v>
      </c>
      <c r="F46" s="930">
        <v>93.2</v>
      </c>
    </row>
    <row r="47" spans="1:6" ht="7.5" customHeight="1">
      <c r="A47" s="163" t="s">
        <v>194</v>
      </c>
      <c r="B47" s="166">
        <v>95.7</v>
      </c>
      <c r="C47" s="163">
        <v>94.2</v>
      </c>
      <c r="D47" s="911">
        <v>94.1</v>
      </c>
      <c r="E47" s="911">
        <v>95.5</v>
      </c>
      <c r="F47" s="930">
        <v>96.2</v>
      </c>
    </row>
    <row r="48" spans="1:6" ht="7.5" customHeight="1">
      <c r="A48" s="163" t="s">
        <v>195</v>
      </c>
      <c r="B48" s="166">
        <v>96.1</v>
      </c>
      <c r="C48" s="163">
        <v>96.7</v>
      </c>
      <c r="D48" s="911">
        <v>95.1</v>
      </c>
      <c r="E48" s="911">
        <v>96.3</v>
      </c>
      <c r="F48" s="930">
        <v>96.3</v>
      </c>
    </row>
    <row r="49" spans="1:6" ht="7.5" customHeight="1">
      <c r="A49" s="163" t="s">
        <v>196</v>
      </c>
      <c r="B49" s="166">
        <v>91.6</v>
      </c>
      <c r="C49" s="163">
        <v>94.1</v>
      </c>
      <c r="D49" s="911">
        <v>95.1</v>
      </c>
      <c r="E49" s="911">
        <v>94.8</v>
      </c>
      <c r="F49" s="930">
        <v>96</v>
      </c>
    </row>
    <row r="50" spans="1:6" ht="7.5" customHeight="1">
      <c r="A50" s="163" t="s">
        <v>197</v>
      </c>
      <c r="B50" s="166">
        <v>95.9</v>
      </c>
      <c r="C50" s="163">
        <v>95.5</v>
      </c>
      <c r="D50" s="911">
        <v>96</v>
      </c>
      <c r="E50" s="911">
        <v>95.8</v>
      </c>
      <c r="F50" s="930">
        <v>94.3</v>
      </c>
    </row>
    <row r="51" spans="1:6" ht="7.5" customHeight="1">
      <c r="A51" s="163" t="s">
        <v>198</v>
      </c>
      <c r="B51" s="166">
        <v>95.4</v>
      </c>
      <c r="C51" s="165">
        <v>93</v>
      </c>
      <c r="D51" s="911">
        <v>93.9</v>
      </c>
      <c r="E51" s="911">
        <v>97</v>
      </c>
      <c r="F51" s="930">
        <v>96.2</v>
      </c>
    </row>
    <row r="52" spans="1:6" ht="7.5" customHeight="1">
      <c r="A52" s="163" t="s">
        <v>199</v>
      </c>
      <c r="B52" s="166">
        <v>95.2</v>
      </c>
      <c r="C52" s="163">
        <v>93.9</v>
      </c>
      <c r="D52" s="911">
        <v>94.5</v>
      </c>
      <c r="E52" s="911">
        <v>95.2</v>
      </c>
      <c r="F52" s="930">
        <v>95.6</v>
      </c>
    </row>
    <row r="53" spans="1:6" ht="7.5" customHeight="1">
      <c r="A53" s="163" t="s">
        <v>200</v>
      </c>
      <c r="B53" s="166">
        <v>93.1</v>
      </c>
      <c r="C53" s="163">
        <v>93.1</v>
      </c>
      <c r="D53" s="911">
        <v>91.9</v>
      </c>
      <c r="E53" s="911">
        <v>94.9</v>
      </c>
      <c r="F53" s="930">
        <v>95.4</v>
      </c>
    </row>
    <row r="54" spans="1:6" ht="7.5" customHeight="1">
      <c r="A54" s="163" t="s">
        <v>201</v>
      </c>
      <c r="B54" s="166">
        <v>94.6</v>
      </c>
      <c r="C54" s="163">
        <v>93.8</v>
      </c>
      <c r="D54" s="911">
        <v>94.3</v>
      </c>
      <c r="E54" s="911">
        <v>94.6</v>
      </c>
      <c r="F54" s="930">
        <v>93.4</v>
      </c>
    </row>
    <row r="55" spans="1:6" ht="7.5" customHeight="1">
      <c r="A55" s="170" t="s">
        <v>124</v>
      </c>
      <c r="B55" s="594">
        <v>93.6</v>
      </c>
      <c r="C55" s="594">
        <v>94.5</v>
      </c>
      <c r="D55" s="594">
        <v>94.3</v>
      </c>
      <c r="E55" s="594">
        <v>94.7</v>
      </c>
      <c r="F55" s="932">
        <v>94.5</v>
      </c>
    </row>
    <row r="56" spans="1:6" ht="7.5" customHeight="1">
      <c r="A56" s="170" t="s">
        <v>352</v>
      </c>
      <c r="B56" s="594">
        <v>93.9</v>
      </c>
      <c r="C56" s="594">
        <v>95.2</v>
      </c>
      <c r="D56" s="594">
        <v>95</v>
      </c>
      <c r="E56" s="594">
        <v>94.3</v>
      </c>
      <c r="F56" s="932">
        <v>93.9</v>
      </c>
    </row>
    <row r="57" spans="1:6" ht="7.5" customHeight="1">
      <c r="A57" s="170" t="s">
        <v>353</v>
      </c>
      <c r="B57" s="594">
        <v>93.5</v>
      </c>
      <c r="C57" s="594">
        <v>94.6</v>
      </c>
      <c r="D57" s="594">
        <v>94.7</v>
      </c>
      <c r="E57" s="594">
        <v>95.4</v>
      </c>
      <c r="F57" s="932">
        <v>94.5</v>
      </c>
    </row>
    <row r="58" spans="1:6" ht="7.5" customHeight="1">
      <c r="A58" s="170" t="s">
        <v>243</v>
      </c>
      <c r="B58" s="594">
        <v>93.1</v>
      </c>
      <c r="C58" s="594">
        <v>94.1</v>
      </c>
      <c r="D58" s="594">
        <v>93.1</v>
      </c>
      <c r="E58" s="594">
        <v>93.9</v>
      </c>
      <c r="F58" s="932">
        <v>94</v>
      </c>
    </row>
    <row r="59" spans="1:6" ht="7.5" customHeight="1">
      <c r="A59" s="170" t="s">
        <v>354</v>
      </c>
      <c r="B59" s="594">
        <v>94</v>
      </c>
      <c r="C59" s="594">
        <v>94.5</v>
      </c>
      <c r="D59" s="594">
        <v>95.1</v>
      </c>
      <c r="E59" s="594">
        <v>95.3</v>
      </c>
      <c r="F59" s="932">
        <v>95.5</v>
      </c>
    </row>
    <row r="60" spans="1:6" ht="7.5" customHeight="1">
      <c r="A60" s="170" t="s">
        <v>355</v>
      </c>
      <c r="B60" s="594">
        <v>93.4</v>
      </c>
      <c r="C60" s="594">
        <v>93.2</v>
      </c>
      <c r="D60" s="594">
        <v>92.5</v>
      </c>
      <c r="E60" s="594">
        <v>94.9</v>
      </c>
      <c r="F60" s="932">
        <v>94.9</v>
      </c>
    </row>
    <row r="61" spans="1:6" ht="6" customHeight="1">
      <c r="A61" s="163"/>
      <c r="B61" s="165"/>
      <c r="C61" s="166"/>
      <c r="D61" s="913"/>
      <c r="E61" s="155"/>
      <c r="F61" s="930"/>
    </row>
    <row r="62" spans="1:6" ht="7.5" customHeight="1">
      <c r="A62" s="1022" t="s">
        <v>256</v>
      </c>
      <c r="B62" s="1022"/>
      <c r="C62" s="1022"/>
      <c r="D62" s="171"/>
      <c r="E62" s="155"/>
      <c r="F62" s="930"/>
    </row>
    <row r="63" spans="1:6" ht="7.5" customHeight="1">
      <c r="A63" s="163" t="s">
        <v>235</v>
      </c>
      <c r="B63" s="165">
        <v>91.8</v>
      </c>
      <c r="C63" s="163">
        <v>92.5</v>
      </c>
      <c r="D63" s="911">
        <v>91.4</v>
      </c>
      <c r="E63" s="911">
        <v>92.5</v>
      </c>
      <c r="F63" s="933">
        <v>93.7</v>
      </c>
    </row>
    <row r="64" spans="1:6" ht="7.5" customHeight="1">
      <c r="A64" s="163" t="s">
        <v>236</v>
      </c>
      <c r="B64" s="165">
        <v>94.1</v>
      </c>
      <c r="C64" s="165">
        <v>94</v>
      </c>
      <c r="D64" s="911">
        <v>94.9</v>
      </c>
      <c r="E64" s="911">
        <v>94.8</v>
      </c>
      <c r="F64" s="933">
        <v>94.2</v>
      </c>
    </row>
    <row r="65" spans="1:6" ht="7.5" customHeight="1">
      <c r="A65" s="163" t="s">
        <v>237</v>
      </c>
      <c r="B65" s="165">
        <v>93.1</v>
      </c>
      <c r="C65" s="163">
        <v>96.4</v>
      </c>
      <c r="D65" s="911">
        <v>94.6</v>
      </c>
      <c r="E65" s="911">
        <v>95.1</v>
      </c>
      <c r="F65" s="933">
        <v>93.6</v>
      </c>
    </row>
    <row r="66" spans="1:6" ht="7.5" customHeight="1">
      <c r="A66" s="163" t="s">
        <v>238</v>
      </c>
      <c r="B66" s="165">
        <v>94.9</v>
      </c>
      <c r="C66" s="163">
        <v>95.1</v>
      </c>
      <c r="D66" s="911">
        <v>95.2</v>
      </c>
      <c r="E66" s="911">
        <v>95.5</v>
      </c>
      <c r="F66" s="933">
        <v>94.8</v>
      </c>
    </row>
    <row r="67" spans="1:6" ht="7.5" customHeight="1">
      <c r="A67" s="163" t="s">
        <v>239</v>
      </c>
      <c r="B67" s="165">
        <v>92.8</v>
      </c>
      <c r="C67" s="163">
        <v>94.7</v>
      </c>
      <c r="D67" s="911">
        <v>94.9</v>
      </c>
      <c r="E67" s="911">
        <v>94.7</v>
      </c>
      <c r="F67" s="933">
        <v>94.7</v>
      </c>
    </row>
    <row r="68" spans="1:6" ht="7.5" customHeight="1">
      <c r="A68" s="163" t="s">
        <v>240</v>
      </c>
      <c r="B68" s="165">
        <v>94.6</v>
      </c>
      <c r="C68" s="163">
        <v>94.7</v>
      </c>
      <c r="D68" s="911">
        <v>94.3</v>
      </c>
      <c r="E68" s="911">
        <v>95.6</v>
      </c>
      <c r="F68" s="933">
        <v>95.1</v>
      </c>
    </row>
    <row r="69" spans="1:6" ht="6" customHeight="1">
      <c r="A69" s="172"/>
      <c r="B69" s="173"/>
      <c r="C69" s="172"/>
      <c r="D69" s="172"/>
      <c r="E69" s="911"/>
      <c r="F69" s="934"/>
    </row>
    <row r="70" spans="1:6" ht="7.5" customHeight="1">
      <c r="A70" s="174" t="s">
        <v>130</v>
      </c>
      <c r="B70" s="175">
        <v>93.6</v>
      </c>
      <c r="C70" s="174">
        <v>94.5</v>
      </c>
      <c r="D70" s="913">
        <v>94.3</v>
      </c>
      <c r="E70" s="651">
        <v>94.7</v>
      </c>
      <c r="F70" s="935">
        <v>94.5</v>
      </c>
    </row>
    <row r="71" spans="1:6" ht="6" customHeight="1">
      <c r="A71" s="176"/>
      <c r="B71" s="177"/>
      <c r="C71" s="176"/>
      <c r="D71" s="176"/>
      <c r="E71" s="178"/>
      <c r="F71" s="178"/>
    </row>
    <row r="72" spans="1:4" ht="6" customHeight="1">
      <c r="A72" s="172"/>
      <c r="B72" s="179"/>
      <c r="C72" s="172"/>
      <c r="D72" s="172"/>
    </row>
    <row r="73" ht="9" customHeight="1">
      <c r="A73" s="167" t="s">
        <v>446</v>
      </c>
    </row>
    <row r="74" ht="12.75">
      <c r="A74" s="923" t="s">
        <v>427</v>
      </c>
    </row>
    <row r="75" ht="7.5" customHeight="1">
      <c r="A75" s="677" t="s">
        <v>249</v>
      </c>
    </row>
    <row r="76" ht="9" customHeight="1"/>
    <row r="77" ht="9" customHeight="1"/>
    <row r="78" ht="9" customHeight="1"/>
    <row r="79" ht="9" customHeight="1"/>
  </sheetData>
  <mergeCells count="5">
    <mergeCell ref="A32:C32"/>
    <mergeCell ref="A62:C62"/>
    <mergeCell ref="A7:D7"/>
    <mergeCell ref="A11:D11"/>
    <mergeCell ref="A26:D26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scale="98" r:id="rId2"/>
  <headerFooter alignWithMargins="0">
    <oddFooter>&amp;C&amp;"Arial,Normale"&amp;11 137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2"/>
  <dimension ref="A1:M54"/>
  <sheetViews>
    <sheetView showGridLines="0" workbookViewId="0" topLeftCell="A1">
      <selection activeCell="J12" sqref="J12"/>
    </sheetView>
  </sheetViews>
  <sheetFormatPr defaultColWidth="9.59765625" defaultRowHeight="10.5"/>
  <cols>
    <col min="1" max="1" width="31.19921875" style="761" customWidth="1"/>
    <col min="2" max="4" width="15" style="750" customWidth="1"/>
    <col min="5" max="7" width="15.3984375" style="750" customWidth="1"/>
    <col min="8" max="16384" width="13.3984375" style="750" customWidth="1"/>
  </cols>
  <sheetData>
    <row r="1" spans="1:3" ht="12" customHeight="1">
      <c r="A1" s="756" t="s">
        <v>423</v>
      </c>
      <c r="B1" s="145"/>
      <c r="C1" s="145"/>
    </row>
    <row r="2" spans="1:3" ht="9" customHeight="1">
      <c r="A2" s="146"/>
      <c r="B2" s="145"/>
      <c r="C2" s="145"/>
    </row>
    <row r="3" spans="1:7" ht="12" customHeight="1">
      <c r="A3" s="950" t="s">
        <v>397</v>
      </c>
      <c r="B3" s="969">
        <v>2001</v>
      </c>
      <c r="C3" s="969">
        <v>2002</v>
      </c>
      <c r="D3" s="969">
        <v>2003</v>
      </c>
      <c r="E3" s="969">
        <v>2004</v>
      </c>
      <c r="F3" s="969">
        <v>2005</v>
      </c>
      <c r="G3" s="971" t="s">
        <v>416</v>
      </c>
    </row>
    <row r="4" spans="1:7" ht="12" customHeight="1">
      <c r="A4" s="968"/>
      <c r="B4" s="970" t="s">
        <v>181</v>
      </c>
      <c r="C4" s="970" t="s">
        <v>181</v>
      </c>
      <c r="D4" s="970"/>
      <c r="E4" s="970" t="s">
        <v>181</v>
      </c>
      <c r="F4" s="970"/>
      <c r="G4" s="972"/>
    </row>
    <row r="5" spans="1:3" s="763" customFormat="1" ht="9" customHeight="1">
      <c r="A5" s="774"/>
      <c r="B5" s="757"/>
      <c r="C5" s="764"/>
    </row>
    <row r="6" spans="1:7" s="763" customFormat="1" ht="9" customHeight="1">
      <c r="A6" s="774" t="s">
        <v>11</v>
      </c>
      <c r="B6" s="465">
        <v>109</v>
      </c>
      <c r="C6" s="465">
        <v>108</v>
      </c>
      <c r="D6" s="465">
        <v>108</v>
      </c>
      <c r="E6" s="465">
        <v>108</v>
      </c>
      <c r="F6" s="465">
        <v>108</v>
      </c>
      <c r="G6" s="883">
        <f aca="true" t="shared" si="0" ref="G6:G33">100*F6/$F$28</f>
        <v>6.405693950177936</v>
      </c>
    </row>
    <row r="7" spans="1:7" s="763" customFormat="1" ht="9" customHeight="1">
      <c r="A7" s="774" t="s">
        <v>398</v>
      </c>
      <c r="B7" s="465">
        <v>7</v>
      </c>
      <c r="C7" s="465">
        <v>7</v>
      </c>
      <c r="D7" s="465">
        <v>7</v>
      </c>
      <c r="E7" s="465">
        <v>7</v>
      </c>
      <c r="F7" s="465">
        <v>7</v>
      </c>
      <c r="G7" s="883">
        <f t="shared" si="0"/>
        <v>0.4151838671411625</v>
      </c>
    </row>
    <row r="8" spans="1:7" s="763" customFormat="1" ht="9" customHeight="1">
      <c r="A8" s="774" t="s">
        <v>24</v>
      </c>
      <c r="B8" s="465">
        <v>170</v>
      </c>
      <c r="C8" s="465">
        <v>168</v>
      </c>
      <c r="D8" s="465">
        <v>167</v>
      </c>
      <c r="E8" s="465">
        <v>167</v>
      </c>
      <c r="F8" s="465">
        <v>167</v>
      </c>
      <c r="G8" s="883">
        <f t="shared" si="0"/>
        <v>9.905100830367735</v>
      </c>
    </row>
    <row r="9" spans="1:7" s="763" customFormat="1" ht="9" customHeight="1">
      <c r="A9" s="774" t="s">
        <v>44</v>
      </c>
      <c r="B9" s="465">
        <v>41</v>
      </c>
      <c r="C9" s="465">
        <v>41</v>
      </c>
      <c r="D9" s="465">
        <v>41</v>
      </c>
      <c r="E9" s="465">
        <v>41</v>
      </c>
      <c r="F9" s="465">
        <v>41</v>
      </c>
      <c r="G9" s="883">
        <f t="shared" si="0"/>
        <v>2.431791221826809</v>
      </c>
    </row>
    <row r="10" spans="1:7" s="763" customFormat="1" ht="9" customHeight="1">
      <c r="A10" s="927" t="s">
        <v>25</v>
      </c>
      <c r="B10" s="928" t="s">
        <v>212</v>
      </c>
      <c r="C10" s="928" t="s">
        <v>212</v>
      </c>
      <c r="D10" s="928" t="s">
        <v>212</v>
      </c>
      <c r="E10" s="928" t="s">
        <v>212</v>
      </c>
      <c r="F10" s="928" t="s">
        <v>212</v>
      </c>
      <c r="G10" s="928" t="s">
        <v>212</v>
      </c>
    </row>
    <row r="11" spans="1:7" s="763" customFormat="1" ht="9" customHeight="1">
      <c r="A11" s="927" t="s">
        <v>26</v>
      </c>
      <c r="B11" s="928" t="s">
        <v>212</v>
      </c>
      <c r="C11" s="928" t="s">
        <v>212</v>
      </c>
      <c r="D11" s="928" t="s">
        <v>212</v>
      </c>
      <c r="E11" s="928" t="s">
        <v>212</v>
      </c>
      <c r="F11" s="928" t="s">
        <v>212</v>
      </c>
      <c r="G11" s="928" t="s">
        <v>212</v>
      </c>
    </row>
    <row r="12" spans="1:7" s="763" customFormat="1" ht="9" customHeight="1">
      <c r="A12" s="774" t="s">
        <v>27</v>
      </c>
      <c r="B12" s="465">
        <v>39</v>
      </c>
      <c r="C12" s="465">
        <v>39</v>
      </c>
      <c r="D12" s="465">
        <v>39</v>
      </c>
      <c r="E12" s="465">
        <v>39</v>
      </c>
      <c r="F12" s="465">
        <v>39</v>
      </c>
      <c r="G12" s="883">
        <f t="shared" si="0"/>
        <v>2.3131672597864767</v>
      </c>
    </row>
    <row r="13" spans="1:7" s="763" customFormat="1" ht="9" customHeight="1">
      <c r="A13" s="774" t="s">
        <v>35</v>
      </c>
      <c r="B13" s="465">
        <v>96</v>
      </c>
      <c r="C13" s="465">
        <v>96</v>
      </c>
      <c r="D13" s="465">
        <v>96</v>
      </c>
      <c r="E13" s="465">
        <v>96</v>
      </c>
      <c r="F13" s="465">
        <v>96</v>
      </c>
      <c r="G13" s="883">
        <f t="shared" si="0"/>
        <v>5.693950177935943</v>
      </c>
    </row>
    <row r="14" spans="1:7" s="763" customFormat="1" ht="9" customHeight="1">
      <c r="A14" s="774" t="s">
        <v>126</v>
      </c>
      <c r="B14" s="465">
        <v>45</v>
      </c>
      <c r="C14" s="465">
        <v>45</v>
      </c>
      <c r="D14" s="465">
        <v>45</v>
      </c>
      <c r="E14" s="465">
        <v>45</v>
      </c>
      <c r="F14" s="465">
        <v>45</v>
      </c>
      <c r="G14" s="883">
        <f t="shared" si="0"/>
        <v>2.6690391459074734</v>
      </c>
    </row>
    <row r="15" spans="1:7" s="763" customFormat="1" ht="9" customHeight="1">
      <c r="A15" s="774" t="s">
        <v>54</v>
      </c>
      <c r="B15" s="465">
        <v>94</v>
      </c>
      <c r="C15" s="465">
        <v>94</v>
      </c>
      <c r="D15" s="465">
        <v>94</v>
      </c>
      <c r="E15" s="465">
        <v>94</v>
      </c>
      <c r="F15" s="465">
        <v>94</v>
      </c>
      <c r="G15" s="883">
        <f t="shared" si="0"/>
        <v>5.575326215895611</v>
      </c>
    </row>
    <row r="16" spans="1:7" s="763" customFormat="1" ht="9" customHeight="1">
      <c r="A16" s="774" t="s">
        <v>65</v>
      </c>
      <c r="B16" s="465">
        <v>82</v>
      </c>
      <c r="C16" s="465">
        <v>80</v>
      </c>
      <c r="D16" s="465">
        <v>79</v>
      </c>
      <c r="E16" s="465">
        <v>78</v>
      </c>
      <c r="F16" s="465">
        <v>78</v>
      </c>
      <c r="G16" s="883">
        <f t="shared" si="0"/>
        <v>4.6263345195729535</v>
      </c>
    </row>
    <row r="17" spans="1:7" s="763" customFormat="1" ht="9" customHeight="1">
      <c r="A17" s="774" t="s">
        <v>68</v>
      </c>
      <c r="B17" s="465">
        <v>24</v>
      </c>
      <c r="C17" s="465">
        <v>24</v>
      </c>
      <c r="D17" s="465">
        <v>24</v>
      </c>
      <c r="E17" s="465">
        <v>24</v>
      </c>
      <c r="F17" s="465">
        <v>24</v>
      </c>
      <c r="G17" s="883">
        <f t="shared" si="0"/>
        <v>1.4234875444839858</v>
      </c>
    </row>
    <row r="18" spans="1:7" s="763" customFormat="1" ht="9" customHeight="1">
      <c r="A18" s="774" t="s">
        <v>73</v>
      </c>
      <c r="B18" s="465">
        <v>56</v>
      </c>
      <c r="C18" s="465">
        <v>56</v>
      </c>
      <c r="D18" s="465">
        <v>56</v>
      </c>
      <c r="E18" s="465">
        <v>56</v>
      </c>
      <c r="F18" s="465">
        <v>56</v>
      </c>
      <c r="G18" s="883">
        <f t="shared" si="0"/>
        <v>3.3214709371293</v>
      </c>
    </row>
    <row r="19" spans="1:7" s="763" customFormat="1" ht="9" customHeight="1">
      <c r="A19" s="774" t="s">
        <v>79</v>
      </c>
      <c r="B19" s="465">
        <v>128</v>
      </c>
      <c r="C19" s="465">
        <v>128</v>
      </c>
      <c r="D19" s="465">
        <v>128</v>
      </c>
      <c r="E19" s="465">
        <v>128</v>
      </c>
      <c r="F19" s="465">
        <v>128</v>
      </c>
      <c r="G19" s="883">
        <f t="shared" si="0"/>
        <v>7.591933570581258</v>
      </c>
    </row>
    <row r="20" spans="1:7" s="763" customFormat="1" ht="9" customHeight="1">
      <c r="A20" s="774" t="s">
        <v>84</v>
      </c>
      <c r="B20" s="465">
        <v>49</v>
      </c>
      <c r="C20" s="465">
        <v>48</v>
      </c>
      <c r="D20" s="465">
        <v>48</v>
      </c>
      <c r="E20" s="465">
        <v>48</v>
      </c>
      <c r="F20" s="465">
        <v>48</v>
      </c>
      <c r="G20" s="883">
        <f t="shared" si="0"/>
        <v>2.8469750889679717</v>
      </c>
    </row>
    <row r="21" spans="1:7" s="763" customFormat="1" ht="9" customHeight="1">
      <c r="A21" s="774" t="s">
        <v>87</v>
      </c>
      <c r="B21" s="465">
        <v>10</v>
      </c>
      <c r="C21" s="465">
        <v>10</v>
      </c>
      <c r="D21" s="465">
        <v>10</v>
      </c>
      <c r="E21" s="465">
        <v>10</v>
      </c>
      <c r="F21" s="465">
        <v>10</v>
      </c>
      <c r="G21" s="883">
        <f t="shared" si="0"/>
        <v>0.5931198102016607</v>
      </c>
    </row>
    <row r="22" spans="1:7" s="763" customFormat="1" ht="9" customHeight="1">
      <c r="A22" s="774" t="s">
        <v>93</v>
      </c>
      <c r="B22" s="465">
        <v>126</v>
      </c>
      <c r="C22" s="465">
        <v>126</v>
      </c>
      <c r="D22" s="465">
        <v>126</v>
      </c>
      <c r="E22" s="465">
        <v>126</v>
      </c>
      <c r="F22" s="465">
        <v>126</v>
      </c>
      <c r="G22" s="883">
        <f t="shared" si="0"/>
        <v>7.473309608540926</v>
      </c>
    </row>
    <row r="23" spans="1:7" s="763" customFormat="1" ht="9" customHeight="1">
      <c r="A23" s="774" t="s">
        <v>99</v>
      </c>
      <c r="B23" s="465">
        <v>166</v>
      </c>
      <c r="C23" s="465">
        <v>166</v>
      </c>
      <c r="D23" s="465">
        <v>166</v>
      </c>
      <c r="E23" s="465">
        <v>166</v>
      </c>
      <c r="F23" s="465">
        <v>166</v>
      </c>
      <c r="G23" s="883">
        <f t="shared" si="0"/>
        <v>9.845788849347569</v>
      </c>
    </row>
    <row r="24" spans="1:7" s="763" customFormat="1" ht="9" customHeight="1">
      <c r="A24" s="774" t="s">
        <v>102</v>
      </c>
      <c r="B24" s="465">
        <v>31</v>
      </c>
      <c r="C24" s="465">
        <v>31</v>
      </c>
      <c r="D24" s="465">
        <v>31</v>
      </c>
      <c r="E24" s="465">
        <v>31</v>
      </c>
      <c r="F24" s="465">
        <v>31</v>
      </c>
      <c r="G24" s="883">
        <f t="shared" si="0"/>
        <v>1.8386714116251484</v>
      </c>
    </row>
    <row r="25" spans="1:7" s="763" customFormat="1" ht="9" customHeight="1">
      <c r="A25" s="774" t="s">
        <v>108</v>
      </c>
      <c r="B25" s="465">
        <v>125</v>
      </c>
      <c r="C25" s="465">
        <v>125</v>
      </c>
      <c r="D25" s="465">
        <v>125</v>
      </c>
      <c r="E25" s="465">
        <v>124</v>
      </c>
      <c r="F25" s="465">
        <v>124</v>
      </c>
      <c r="G25" s="883">
        <f t="shared" si="0"/>
        <v>7.354685646500593</v>
      </c>
    </row>
    <row r="26" spans="1:7" s="763" customFormat="1" ht="9" customHeight="1">
      <c r="A26" s="774" t="s">
        <v>118</v>
      </c>
      <c r="B26" s="465">
        <v>224</v>
      </c>
      <c r="C26" s="465">
        <v>224</v>
      </c>
      <c r="D26" s="465">
        <v>224</v>
      </c>
      <c r="E26" s="465">
        <v>224</v>
      </c>
      <c r="F26" s="465">
        <v>224</v>
      </c>
      <c r="G26" s="883">
        <f t="shared" si="0"/>
        <v>13.2858837485172</v>
      </c>
    </row>
    <row r="27" spans="1:7" s="763" customFormat="1" ht="9" customHeight="1">
      <c r="A27" s="774" t="s">
        <v>123</v>
      </c>
      <c r="B27" s="465">
        <v>74</v>
      </c>
      <c r="C27" s="465">
        <v>74</v>
      </c>
      <c r="D27" s="465">
        <v>74</v>
      </c>
      <c r="E27" s="465">
        <v>74</v>
      </c>
      <c r="F27" s="465">
        <v>74</v>
      </c>
      <c r="G27" s="883">
        <f t="shared" si="0"/>
        <v>4.389086595492289</v>
      </c>
    </row>
    <row r="28" spans="1:7" s="777" customFormat="1" ht="9" customHeight="1">
      <c r="A28" s="775" t="s">
        <v>124</v>
      </c>
      <c r="B28" s="882">
        <v>1696</v>
      </c>
      <c r="C28" s="882">
        <v>1690</v>
      </c>
      <c r="D28" s="882">
        <v>1688</v>
      </c>
      <c r="E28" s="882">
        <v>1686</v>
      </c>
      <c r="F28" s="882">
        <v>1686</v>
      </c>
      <c r="G28" s="884">
        <f t="shared" si="0"/>
        <v>100</v>
      </c>
    </row>
    <row r="29" spans="1:7" s="777" customFormat="1" ht="9" customHeight="1">
      <c r="A29" s="779" t="s">
        <v>357</v>
      </c>
      <c r="B29" s="882">
        <v>327</v>
      </c>
      <c r="C29" s="882">
        <v>324</v>
      </c>
      <c r="D29" s="882">
        <v>323</v>
      </c>
      <c r="E29" s="882">
        <v>323</v>
      </c>
      <c r="F29" s="882">
        <v>323</v>
      </c>
      <c r="G29" s="884">
        <f t="shared" si="0"/>
        <v>19.157769869513643</v>
      </c>
    </row>
    <row r="30" spans="1:7" s="763" customFormat="1" ht="9" customHeight="1">
      <c r="A30" s="770" t="s">
        <v>378</v>
      </c>
      <c r="B30" s="882">
        <v>274</v>
      </c>
      <c r="C30" s="882">
        <v>274</v>
      </c>
      <c r="D30" s="882">
        <v>274</v>
      </c>
      <c r="E30" s="882">
        <v>274</v>
      </c>
      <c r="F30" s="882">
        <v>274</v>
      </c>
      <c r="G30" s="884">
        <f t="shared" si="0"/>
        <v>16.251482799525505</v>
      </c>
    </row>
    <row r="31" spans="1:7" s="763" customFormat="1" ht="9" customHeight="1">
      <c r="A31" s="770" t="s">
        <v>243</v>
      </c>
      <c r="B31" s="882">
        <v>290</v>
      </c>
      <c r="C31" s="882">
        <v>288</v>
      </c>
      <c r="D31" s="882">
        <v>287</v>
      </c>
      <c r="E31" s="882">
        <v>286</v>
      </c>
      <c r="F31" s="882">
        <v>286</v>
      </c>
      <c r="G31" s="884">
        <f t="shared" si="0"/>
        <v>16.963226571767496</v>
      </c>
    </row>
    <row r="32" spans="1:7" s="763" customFormat="1" ht="9" customHeight="1">
      <c r="A32" s="779" t="s">
        <v>354</v>
      </c>
      <c r="B32" s="882">
        <v>507</v>
      </c>
      <c r="C32" s="882">
        <v>506</v>
      </c>
      <c r="D32" s="882">
        <v>506</v>
      </c>
      <c r="E32" s="882">
        <v>505</v>
      </c>
      <c r="F32" s="882">
        <v>505</v>
      </c>
      <c r="G32" s="884">
        <f t="shared" si="0"/>
        <v>29.952550415183868</v>
      </c>
    </row>
    <row r="33" spans="1:7" s="763" customFormat="1" ht="9" customHeight="1">
      <c r="A33" s="779" t="s">
        <v>355</v>
      </c>
      <c r="B33" s="882">
        <v>298</v>
      </c>
      <c r="C33" s="882">
        <v>298</v>
      </c>
      <c r="D33" s="882">
        <v>298</v>
      </c>
      <c r="E33" s="882">
        <v>298</v>
      </c>
      <c r="F33" s="882">
        <v>298</v>
      </c>
      <c r="G33" s="884">
        <f t="shared" si="0"/>
        <v>17.67497034400949</v>
      </c>
    </row>
    <row r="34" spans="1:7" ht="9" customHeight="1">
      <c r="A34" s="758"/>
      <c r="B34" s="759"/>
      <c r="C34" s="759"/>
      <c r="D34" s="759"/>
      <c r="E34" s="759"/>
      <c r="F34" s="759"/>
      <c r="G34" s="759"/>
    </row>
    <row r="35" spans="1:3" ht="6" customHeight="1">
      <c r="A35" s="146"/>
      <c r="B35" s="145"/>
      <c r="C35" s="145"/>
    </row>
    <row r="36" spans="1:3" ht="9" customHeight="1">
      <c r="A36" s="760" t="s">
        <v>447</v>
      </c>
      <c r="B36" s="145"/>
      <c r="C36" s="145"/>
    </row>
    <row r="37" spans="1:13" ht="9" customHeight="1">
      <c r="A37" s="146" t="s">
        <v>251</v>
      </c>
      <c r="B37" s="145"/>
      <c r="C37" s="145"/>
      <c r="I37" s="776"/>
      <c r="J37" s="776"/>
      <c r="K37" s="776"/>
      <c r="L37" s="776"/>
      <c r="M37" s="776"/>
    </row>
    <row r="38" spans="1:13" ht="9" customHeight="1">
      <c r="A38" s="146"/>
      <c r="B38" s="145"/>
      <c r="C38" s="145"/>
      <c r="I38" s="776"/>
      <c r="J38" s="776"/>
      <c r="K38" s="776"/>
      <c r="L38" s="776"/>
      <c r="M38" s="776"/>
    </row>
    <row r="39" spans="1:13" ht="9" customHeight="1">
      <c r="A39" s="146"/>
      <c r="B39" s="145"/>
      <c r="C39" s="145"/>
      <c r="I39" s="776"/>
      <c r="J39" s="776"/>
      <c r="K39" s="776"/>
      <c r="L39" s="776"/>
      <c r="M39" s="776"/>
    </row>
    <row r="40" spans="9:13" ht="12.75">
      <c r="I40" s="769"/>
      <c r="J40" s="769"/>
      <c r="K40" s="769"/>
      <c r="L40" s="769"/>
      <c r="M40" s="769"/>
    </row>
    <row r="41" spans="1:13" ht="12.75">
      <c r="A41" s="138" t="s">
        <v>356</v>
      </c>
      <c r="B41" s="139"/>
      <c r="C41" s="139"/>
      <c r="D41" s="139"/>
      <c r="E41" s="139"/>
      <c r="F41" s="139"/>
      <c r="G41" s="139"/>
      <c r="I41" s="769"/>
      <c r="J41" s="769"/>
      <c r="K41" s="769"/>
      <c r="L41" s="769"/>
      <c r="M41" s="769"/>
    </row>
    <row r="42" spans="1:13" ht="12.75">
      <c r="A42" s="139"/>
      <c r="B42" s="139"/>
      <c r="C42" s="139"/>
      <c r="D42" s="139"/>
      <c r="E42" s="139"/>
      <c r="F42" s="139"/>
      <c r="G42" s="139"/>
      <c r="I42" s="769"/>
      <c r="J42" s="769"/>
      <c r="K42" s="769"/>
      <c r="L42" s="769"/>
      <c r="M42" s="769"/>
    </row>
    <row r="43" spans="1:7" ht="12.75">
      <c r="A43" s="1024" t="s">
        <v>135</v>
      </c>
      <c r="B43" s="1026" t="s">
        <v>363</v>
      </c>
      <c r="C43" s="1026"/>
      <c r="D43" s="1026"/>
      <c r="E43" s="1026"/>
      <c r="F43" s="1026"/>
      <c r="G43" s="1027" t="s">
        <v>223</v>
      </c>
    </row>
    <row r="44" spans="1:7" ht="18">
      <c r="A44" s="1025"/>
      <c r="B44" s="343" t="s">
        <v>224</v>
      </c>
      <c r="C44" s="343" t="s">
        <v>225</v>
      </c>
      <c r="D44" s="343" t="s">
        <v>226</v>
      </c>
      <c r="E44" s="343" t="s">
        <v>227</v>
      </c>
      <c r="F44" s="343" t="s">
        <v>448</v>
      </c>
      <c r="G44" s="1028"/>
    </row>
    <row r="45" spans="1:7" ht="12.75">
      <c r="A45" s="140"/>
      <c r="B45" s="140"/>
      <c r="C45" s="140"/>
      <c r="D45" s="140"/>
      <c r="E45" s="141"/>
      <c r="F45" s="141"/>
      <c r="G45" s="140"/>
    </row>
    <row r="46" spans="1:7" ht="12.75">
      <c r="A46" s="771">
        <v>2001</v>
      </c>
      <c r="B46" s="772">
        <v>123</v>
      </c>
      <c r="C46" s="772">
        <v>9</v>
      </c>
      <c r="D46" s="772">
        <v>1</v>
      </c>
      <c r="E46" s="23">
        <v>2950</v>
      </c>
      <c r="F46" s="23">
        <v>31</v>
      </c>
      <c r="G46" s="773">
        <v>3114</v>
      </c>
    </row>
    <row r="47" spans="1:7" ht="12.75">
      <c r="A47" s="771">
        <v>2002</v>
      </c>
      <c r="B47" s="772">
        <v>123</v>
      </c>
      <c r="C47" s="772">
        <v>9</v>
      </c>
      <c r="D47" s="772">
        <v>1</v>
      </c>
      <c r="E47" s="23">
        <v>2982</v>
      </c>
      <c r="F47" s="23">
        <v>28</v>
      </c>
      <c r="G47" s="773">
        <v>3143</v>
      </c>
    </row>
    <row r="48" spans="1:7" ht="12.75">
      <c r="A48" s="771">
        <v>2003</v>
      </c>
      <c r="B48" s="772">
        <v>122</v>
      </c>
      <c r="C48" s="772">
        <v>6</v>
      </c>
      <c r="D48" s="772">
        <v>1</v>
      </c>
      <c r="E48" s="23">
        <v>3025</v>
      </c>
      <c r="F48" s="23">
        <v>19</v>
      </c>
      <c r="G48" s="773">
        <v>3173</v>
      </c>
    </row>
    <row r="49" spans="1:7" ht="12.75">
      <c r="A49" s="771">
        <v>2004</v>
      </c>
      <c r="B49" s="772">
        <v>47</v>
      </c>
      <c r="C49" s="772">
        <v>6</v>
      </c>
      <c r="D49" s="772">
        <v>1</v>
      </c>
      <c r="E49" s="23">
        <v>3038</v>
      </c>
      <c r="F49" s="23">
        <v>23</v>
      </c>
      <c r="G49" s="773">
        <v>3115</v>
      </c>
    </row>
    <row r="50" spans="1:7" ht="12.75">
      <c r="A50" s="771">
        <v>2005</v>
      </c>
      <c r="B50" s="772">
        <v>47</v>
      </c>
      <c r="C50" s="772">
        <v>6</v>
      </c>
      <c r="D50" s="772">
        <v>0</v>
      </c>
      <c r="E50" s="23">
        <v>3044</v>
      </c>
      <c r="F50" s="23">
        <v>23</v>
      </c>
      <c r="G50" s="773">
        <v>3120</v>
      </c>
    </row>
    <row r="51" spans="1:7" ht="12.75">
      <c r="A51" s="143"/>
      <c r="B51" s="143"/>
      <c r="C51" s="143"/>
      <c r="D51" s="143"/>
      <c r="E51" s="143"/>
      <c r="F51" s="143"/>
      <c r="G51" s="143"/>
    </row>
    <row r="52" spans="1:7" ht="12.75">
      <c r="A52" s="144"/>
      <c r="B52" s="144"/>
      <c r="C52" s="144"/>
      <c r="D52" s="144"/>
      <c r="E52" s="144"/>
      <c r="F52" s="144"/>
      <c r="G52" s="144"/>
    </row>
    <row r="53" spans="1:7" ht="12.75">
      <c r="A53" s="619" t="s">
        <v>449</v>
      </c>
      <c r="B53" s="144"/>
      <c r="C53" s="144"/>
      <c r="D53" s="144"/>
      <c r="E53" s="144"/>
      <c r="F53" s="144"/>
      <c r="G53" s="144"/>
    </row>
    <row r="54" spans="1:7" ht="12.75">
      <c r="A54" s="805" t="s">
        <v>405</v>
      </c>
      <c r="B54" s="144"/>
      <c r="C54" s="144"/>
      <c r="D54" s="144"/>
      <c r="E54" s="144"/>
      <c r="F54" s="144"/>
      <c r="G54" s="144"/>
    </row>
  </sheetData>
  <mergeCells count="10">
    <mergeCell ref="A43:A44"/>
    <mergeCell ref="B43:F43"/>
    <mergeCell ref="G43:G44"/>
    <mergeCell ref="G3:G4"/>
    <mergeCell ref="E3:E4"/>
    <mergeCell ref="F3:F4"/>
    <mergeCell ref="A3:A4"/>
    <mergeCell ref="D3:D4"/>
    <mergeCell ref="B3:B4"/>
    <mergeCell ref="C3:C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&amp;C&amp;"Arial,Normale"&amp;10 138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9"/>
  <dimension ref="A1:I61"/>
  <sheetViews>
    <sheetView zoomScaleSheetLayoutView="100" workbookViewId="0" topLeftCell="A15">
      <selection activeCell="H47" sqref="H47"/>
    </sheetView>
  </sheetViews>
  <sheetFormatPr defaultColWidth="9.59765625" defaultRowHeight="10.5"/>
  <cols>
    <col min="1" max="1" width="45" style="117" customWidth="1"/>
    <col min="2" max="5" width="19" style="117" customWidth="1"/>
    <col min="6" max="7" width="9.59765625" style="117" customWidth="1"/>
    <col min="8" max="8" width="10" style="117" bestFit="1" customWidth="1"/>
    <col min="9" max="9" width="12.59765625" style="117" bestFit="1" customWidth="1"/>
    <col min="10" max="16384" width="9.59765625" style="117" customWidth="1"/>
  </cols>
  <sheetData>
    <row r="1" spans="1:4" s="121" customFormat="1" ht="12" customHeight="1">
      <c r="A1" s="344" t="s">
        <v>389</v>
      </c>
      <c r="B1" s="120"/>
      <c r="C1" s="120"/>
      <c r="D1" s="120"/>
    </row>
    <row r="2" spans="1:4" s="121" customFormat="1" ht="12" customHeight="1">
      <c r="A2" s="122"/>
      <c r="B2" s="120"/>
      <c r="C2" s="120"/>
      <c r="D2" s="120"/>
    </row>
    <row r="3" spans="1:6" s="121" customFormat="1" ht="3.75" customHeight="1">
      <c r="A3" s="123"/>
      <c r="B3" s="120"/>
      <c r="C3" s="120"/>
      <c r="D3" s="120"/>
      <c r="F3" s="123"/>
    </row>
    <row r="4" spans="1:5" s="121" customFormat="1" ht="12" customHeight="1">
      <c r="A4" s="124" t="s">
        <v>259</v>
      </c>
      <c r="B4" s="125" t="s">
        <v>228</v>
      </c>
      <c r="C4" s="125" t="s">
        <v>229</v>
      </c>
      <c r="D4" s="125" t="s">
        <v>230</v>
      </c>
      <c r="E4" s="125" t="s">
        <v>130</v>
      </c>
    </row>
    <row r="6" spans="1:5" ht="9">
      <c r="A6" s="1029" t="s">
        <v>452</v>
      </c>
      <c r="B6" s="1029"/>
      <c r="C6" s="1029"/>
      <c r="D6" s="1029"/>
      <c r="E6" s="1029"/>
    </row>
    <row r="8" spans="1:6" s="272" customFormat="1" ht="9">
      <c r="A8" s="272" t="s">
        <v>232</v>
      </c>
      <c r="B8" s="572">
        <v>1549</v>
      </c>
      <c r="C8" s="572">
        <v>921</v>
      </c>
      <c r="D8" s="572">
        <v>371</v>
      </c>
      <c r="E8" s="572">
        <f aca="true" t="shared" si="0" ref="E8:E17">SUM(B8:D8)</f>
        <v>2841</v>
      </c>
      <c r="F8" s="572"/>
    </row>
    <row r="9" spans="1:5" s="272" customFormat="1" ht="9">
      <c r="A9" s="272" t="s">
        <v>258</v>
      </c>
      <c r="B9" s="572">
        <v>2958</v>
      </c>
      <c r="C9" s="572">
        <v>144</v>
      </c>
      <c r="D9" s="572">
        <v>664</v>
      </c>
      <c r="E9" s="572">
        <v>3767</v>
      </c>
    </row>
    <row r="10" spans="1:6" s="272" customFormat="1" ht="9">
      <c r="A10" s="272" t="s">
        <v>157</v>
      </c>
      <c r="B10" s="572">
        <v>239</v>
      </c>
      <c r="C10" s="572">
        <v>524</v>
      </c>
      <c r="D10" s="572">
        <v>2920</v>
      </c>
      <c r="E10" s="572">
        <f t="shared" si="0"/>
        <v>3683</v>
      </c>
      <c r="F10" s="939"/>
    </row>
    <row r="11" spans="1:6" s="272" customFormat="1" ht="9">
      <c r="A11" s="272" t="s">
        <v>290</v>
      </c>
      <c r="B11" s="572">
        <v>1249</v>
      </c>
      <c r="C11" s="572">
        <v>994</v>
      </c>
      <c r="D11" s="572">
        <v>122</v>
      </c>
      <c r="E11" s="572">
        <f t="shared" si="0"/>
        <v>2365</v>
      </c>
      <c r="F11" s="572"/>
    </row>
    <row r="12" spans="1:7" s="272" customFormat="1" ht="9">
      <c r="A12" s="272" t="s">
        <v>152</v>
      </c>
      <c r="B12" s="572">
        <v>992</v>
      </c>
      <c r="C12" s="572">
        <v>2575</v>
      </c>
      <c r="D12" s="572">
        <v>4271</v>
      </c>
      <c r="E12" s="572">
        <f t="shared" si="0"/>
        <v>7838</v>
      </c>
      <c r="G12" s="938"/>
    </row>
    <row r="13" spans="1:5" s="272" customFormat="1" ht="9">
      <c r="A13" s="272" t="s">
        <v>292</v>
      </c>
      <c r="B13" s="572">
        <v>325</v>
      </c>
      <c r="C13" s="572">
        <v>2818</v>
      </c>
      <c r="D13" s="572">
        <v>129</v>
      </c>
      <c r="E13" s="572">
        <f t="shared" si="0"/>
        <v>3272</v>
      </c>
    </row>
    <row r="14" spans="1:5" s="272" customFormat="1" ht="9">
      <c r="A14" s="272" t="s">
        <v>276</v>
      </c>
      <c r="B14" s="572">
        <v>461</v>
      </c>
      <c r="C14" s="572">
        <v>80</v>
      </c>
      <c r="D14" s="572">
        <v>80</v>
      </c>
      <c r="E14" s="572">
        <f t="shared" si="0"/>
        <v>621</v>
      </c>
    </row>
    <row r="15" spans="1:5" s="272" customFormat="1" ht="9">
      <c r="A15" s="272" t="s">
        <v>291</v>
      </c>
      <c r="B15" s="572">
        <v>542</v>
      </c>
      <c r="C15" s="572">
        <v>304</v>
      </c>
      <c r="D15" s="572">
        <v>152</v>
      </c>
      <c r="E15" s="572">
        <v>999</v>
      </c>
    </row>
    <row r="16" spans="1:8" s="272" customFormat="1" ht="9">
      <c r="A16" s="128" t="s">
        <v>257</v>
      </c>
      <c r="B16" s="572">
        <v>443</v>
      </c>
      <c r="C16" s="572">
        <v>399</v>
      </c>
      <c r="D16" s="572">
        <v>51</v>
      </c>
      <c r="E16" s="572">
        <f t="shared" si="0"/>
        <v>893</v>
      </c>
      <c r="H16" s="572"/>
    </row>
    <row r="17" spans="1:5" s="272" customFormat="1" ht="9">
      <c r="A17" s="460" t="s">
        <v>130</v>
      </c>
      <c r="B17" s="466">
        <f>SUM(B8:B16)</f>
        <v>8758</v>
      </c>
      <c r="C17" s="466">
        <f>SUM(C8:C16)</f>
        <v>8759</v>
      </c>
      <c r="D17" s="466">
        <f>SUM(D8:D16)</f>
        <v>8760</v>
      </c>
      <c r="E17" s="466">
        <f t="shared" si="0"/>
        <v>26277</v>
      </c>
    </row>
    <row r="18" spans="1:5" s="272" customFormat="1" ht="4.5" customHeight="1">
      <c r="A18" s="460"/>
      <c r="B18" s="130"/>
      <c r="C18" s="130"/>
      <c r="D18" s="130"/>
      <c r="E18" s="466"/>
    </row>
    <row r="19" spans="1:8" s="272" customFormat="1" ht="11.25">
      <c r="A19" s="19" t="s">
        <v>450</v>
      </c>
      <c r="B19" s="130" t="s">
        <v>212</v>
      </c>
      <c r="C19" s="130" t="s">
        <v>212</v>
      </c>
      <c r="D19" s="130" t="s">
        <v>212</v>
      </c>
      <c r="E19" s="351">
        <v>14797</v>
      </c>
      <c r="F19" s="866"/>
      <c r="H19" s="874"/>
    </row>
    <row r="20" spans="1:8" s="272" customFormat="1" ht="11.25">
      <c r="A20" s="460" t="s">
        <v>451</v>
      </c>
      <c r="B20" s="130" t="s">
        <v>212</v>
      </c>
      <c r="C20" s="130" t="s">
        <v>212</v>
      </c>
      <c r="D20" s="130" t="s">
        <v>212</v>
      </c>
      <c r="E20" s="875">
        <v>5498</v>
      </c>
      <c r="H20" s="874"/>
    </row>
    <row r="21" spans="1:8" s="272" customFormat="1" ht="11.25">
      <c r="A21" s="460"/>
      <c r="B21" s="130"/>
      <c r="C21" s="130"/>
      <c r="D21" s="130"/>
      <c r="E21" s="466"/>
      <c r="H21" s="874"/>
    </row>
    <row r="22" spans="1:9" s="272" customFormat="1" ht="9">
      <c r="A22" s="129"/>
      <c r="B22" s="130"/>
      <c r="C22" s="130"/>
      <c r="D22" s="130"/>
      <c r="E22" s="130"/>
      <c r="G22" s="572"/>
      <c r="I22" s="597"/>
    </row>
    <row r="23" spans="1:6" s="272" customFormat="1" ht="9">
      <c r="A23" s="1030" t="s">
        <v>454</v>
      </c>
      <c r="B23" s="1030"/>
      <c r="C23" s="1030"/>
      <c r="D23" s="1030"/>
      <c r="E23" s="1030"/>
      <c r="F23" s="1030"/>
    </row>
    <row r="24" s="272" customFormat="1" ht="9"/>
    <row r="25" s="272" customFormat="1" ht="9"/>
    <row r="26" spans="1:5" s="272" customFormat="1" ht="9">
      <c r="A26" s="272" t="s">
        <v>232</v>
      </c>
      <c r="B26" s="390">
        <v>54.52305526223161</v>
      </c>
      <c r="C26" s="390">
        <v>32.418162618796195</v>
      </c>
      <c r="D26" s="390">
        <v>13.058782118972193</v>
      </c>
      <c r="E26" s="614">
        <v>100</v>
      </c>
    </row>
    <row r="27" spans="1:5" s="272" customFormat="1" ht="9">
      <c r="A27" s="272" t="s">
        <v>258</v>
      </c>
      <c r="B27" s="390">
        <v>78.52402442261747</v>
      </c>
      <c r="C27" s="390">
        <v>3.8226705601274222</v>
      </c>
      <c r="D27" s="390">
        <v>17.62675869392089</v>
      </c>
      <c r="E27" s="614">
        <v>99.97345367666578</v>
      </c>
    </row>
    <row r="28" spans="1:5" s="272" customFormat="1" ht="9">
      <c r="A28" s="272" t="s">
        <v>157</v>
      </c>
      <c r="B28" s="390">
        <v>6.489275047515612</v>
      </c>
      <c r="C28" s="390">
        <v>14.227531903339669</v>
      </c>
      <c r="D28" s="390">
        <v>79.28319304914471</v>
      </c>
      <c r="E28" s="614">
        <v>100</v>
      </c>
    </row>
    <row r="29" spans="1:5" s="272" customFormat="1" ht="9">
      <c r="A29" s="272" t="s">
        <v>290</v>
      </c>
      <c r="B29" s="390">
        <v>52.81183932346723</v>
      </c>
      <c r="C29" s="390">
        <v>42.02959830866808</v>
      </c>
      <c r="D29" s="390">
        <v>5.158562367864693</v>
      </c>
      <c r="E29" s="614">
        <v>100</v>
      </c>
    </row>
    <row r="30" spans="1:5" s="272" customFormat="1" ht="9">
      <c r="A30" s="272" t="s">
        <v>152</v>
      </c>
      <c r="B30" s="390">
        <v>12.65628986986476</v>
      </c>
      <c r="C30" s="390">
        <v>32.852768563409036</v>
      </c>
      <c r="D30" s="390">
        <v>54.49094156672621</v>
      </c>
      <c r="E30" s="614">
        <v>100</v>
      </c>
    </row>
    <row r="31" spans="1:9" s="272" customFormat="1" ht="11.25">
      <c r="A31" s="272" t="s">
        <v>292</v>
      </c>
      <c r="B31" s="390">
        <v>9.93276283618582</v>
      </c>
      <c r="C31" s="390">
        <v>86.12469437652811</v>
      </c>
      <c r="D31" s="390">
        <v>3.9425427872860634</v>
      </c>
      <c r="E31" s="614">
        <v>100</v>
      </c>
      <c r="I31" s="874"/>
    </row>
    <row r="32" spans="1:9" s="272" customFormat="1" ht="11.25">
      <c r="A32" s="272" t="s">
        <v>276</v>
      </c>
      <c r="B32" s="390">
        <v>74.23510466988728</v>
      </c>
      <c r="C32" s="390">
        <v>12.882447665056361</v>
      </c>
      <c r="D32" s="390">
        <v>12.882447665056361</v>
      </c>
      <c r="E32" s="614">
        <v>100</v>
      </c>
      <c r="I32" s="874"/>
    </row>
    <row r="33" spans="1:9" s="272" customFormat="1" ht="11.25">
      <c r="A33" s="272" t="s">
        <v>291</v>
      </c>
      <c r="B33" s="390">
        <v>54.254254254254256</v>
      </c>
      <c r="C33" s="390">
        <v>30.5</v>
      </c>
      <c r="D33" s="390">
        <v>15.215215215215215</v>
      </c>
      <c r="E33" s="614">
        <v>99.96946946946946</v>
      </c>
      <c r="I33" s="874"/>
    </row>
    <row r="34" spans="1:5" s="272" customFormat="1" ht="9">
      <c r="A34" s="128" t="s">
        <v>257</v>
      </c>
      <c r="B34" s="390">
        <v>49.608062709966404</v>
      </c>
      <c r="C34" s="390">
        <v>44.680851063829785</v>
      </c>
      <c r="D34" s="390">
        <v>5.711086226203808</v>
      </c>
      <c r="E34" s="614">
        <v>100</v>
      </c>
    </row>
    <row r="35" spans="1:5" s="460" customFormat="1" ht="9">
      <c r="A35" s="460" t="s">
        <v>130</v>
      </c>
      <c r="B35" s="467">
        <v>33.32952772386498</v>
      </c>
      <c r="C35" s="467">
        <v>33.333333333333336</v>
      </c>
      <c r="D35" s="467">
        <v>33.33713894280169</v>
      </c>
      <c r="E35" s="620">
        <v>100</v>
      </c>
    </row>
    <row r="36" spans="2:5" s="460" customFormat="1" ht="4.5" customHeight="1">
      <c r="B36" s="467"/>
      <c r="C36" s="467"/>
      <c r="D36" s="467"/>
      <c r="E36" s="620"/>
    </row>
    <row r="37" spans="1:5" s="460" customFormat="1" ht="9">
      <c r="A37" s="19" t="s">
        <v>450</v>
      </c>
      <c r="B37" s="130" t="s">
        <v>212</v>
      </c>
      <c r="C37" s="130" t="s">
        <v>212</v>
      </c>
      <c r="D37" s="130" t="s">
        <v>212</v>
      </c>
      <c r="E37" s="481">
        <v>100</v>
      </c>
    </row>
    <row r="38" spans="1:5" s="460" customFormat="1" ht="9">
      <c r="A38" s="460" t="s">
        <v>451</v>
      </c>
      <c r="B38" s="130" t="s">
        <v>212</v>
      </c>
      <c r="C38" s="130" t="s">
        <v>212</v>
      </c>
      <c r="D38" s="130" t="s">
        <v>212</v>
      </c>
      <c r="E38" s="481">
        <v>100</v>
      </c>
    </row>
    <row r="39" s="272" customFormat="1" ht="9"/>
    <row r="40" spans="1:6" s="272" customFormat="1" ht="9">
      <c r="A40" s="1029" t="s">
        <v>455</v>
      </c>
      <c r="B40" s="1029"/>
      <c r="C40" s="1029"/>
      <c r="D40" s="1029"/>
      <c r="E40" s="1029"/>
      <c r="F40" s="1029"/>
    </row>
    <row r="41" s="272" customFormat="1" ht="9"/>
    <row r="42" spans="1:5" s="272" customFormat="1" ht="9">
      <c r="A42" s="272" t="s">
        <v>232</v>
      </c>
      <c r="B42" s="621">
        <v>17.686686458095455</v>
      </c>
      <c r="C42" s="621">
        <v>10.514898961068615</v>
      </c>
      <c r="D42" s="621">
        <v>4.235159817351598</v>
      </c>
      <c r="E42" s="390">
        <v>10.81173649960041</v>
      </c>
    </row>
    <row r="43" spans="1:6" s="272" customFormat="1" ht="9">
      <c r="A43" s="272" t="s">
        <v>258</v>
      </c>
      <c r="B43" s="621">
        <v>33.77483443708609</v>
      </c>
      <c r="C43" s="621">
        <v>1.6440232903299463</v>
      </c>
      <c r="D43" s="621">
        <v>7.579908675799087</v>
      </c>
      <c r="E43" s="390">
        <v>14.335730867298398</v>
      </c>
      <c r="F43" s="614"/>
    </row>
    <row r="44" spans="1:7" s="272" customFormat="1" ht="9">
      <c r="A44" s="272" t="s">
        <v>157</v>
      </c>
      <c r="B44" s="621">
        <v>2.728933546471797</v>
      </c>
      <c r="C44" s="621">
        <v>5.982418084256194</v>
      </c>
      <c r="D44" s="621">
        <v>33.333333333333336</v>
      </c>
      <c r="E44" s="390">
        <v>14.016059671956464</v>
      </c>
      <c r="G44" s="622"/>
    </row>
    <row r="45" spans="1:7" s="272" customFormat="1" ht="9">
      <c r="A45" s="272" t="s">
        <v>290</v>
      </c>
      <c r="B45" s="621">
        <v>14.261246860013701</v>
      </c>
      <c r="C45" s="621">
        <v>11.348327434638657</v>
      </c>
      <c r="D45" s="621">
        <v>1.3926940639269407</v>
      </c>
      <c r="E45" s="390">
        <v>9.000266392662786</v>
      </c>
      <c r="G45" s="622"/>
    </row>
    <row r="46" spans="1:5" s="272" customFormat="1" ht="9">
      <c r="A46" s="272" t="s">
        <v>152</v>
      </c>
      <c r="B46" s="621">
        <v>11.326786937657</v>
      </c>
      <c r="C46" s="621">
        <v>29.39833314305286</v>
      </c>
      <c r="D46" s="621">
        <v>48.75570776255708</v>
      </c>
      <c r="E46" s="390">
        <v>29.82836701297713</v>
      </c>
    </row>
    <row r="47" spans="1:7" s="272" customFormat="1" ht="9">
      <c r="A47" s="272" t="s">
        <v>292</v>
      </c>
      <c r="B47" s="621">
        <v>3.7108928979219</v>
      </c>
      <c r="C47" s="621">
        <v>32.17262244548464</v>
      </c>
      <c r="D47" s="621">
        <v>1.4726027397260273</v>
      </c>
      <c r="E47" s="390">
        <v>12.451954180462002</v>
      </c>
      <c r="G47" s="622"/>
    </row>
    <row r="48" spans="1:5" s="272" customFormat="1" ht="9">
      <c r="A48" s="272" t="s">
        <v>276</v>
      </c>
      <c r="B48" s="621">
        <v>5.263758849052295</v>
      </c>
      <c r="C48" s="621">
        <v>0.9133462724055258</v>
      </c>
      <c r="D48" s="621">
        <v>0.91324200913242</v>
      </c>
      <c r="E48" s="390">
        <v>2.3632834798492977</v>
      </c>
    </row>
    <row r="49" spans="1:5" s="272" customFormat="1" ht="9">
      <c r="A49" s="272" t="s">
        <v>291</v>
      </c>
      <c r="B49" s="621">
        <v>6.188627540534369</v>
      </c>
      <c r="C49" s="621">
        <v>3.470715835140998</v>
      </c>
      <c r="D49" s="621">
        <v>1.735159817351598</v>
      </c>
      <c r="E49" s="390">
        <v>3.8018038588880008</v>
      </c>
    </row>
    <row r="50" spans="1:5" s="272" customFormat="1" ht="9">
      <c r="A50" s="128" t="s">
        <v>257</v>
      </c>
      <c r="B50" s="621">
        <v>5.05823247316739</v>
      </c>
      <c r="C50" s="621">
        <v>4.55531453362256</v>
      </c>
      <c r="D50" s="621">
        <v>0.5821917808219178</v>
      </c>
      <c r="E50" s="390">
        <v>3.398409255242227</v>
      </c>
    </row>
    <row r="51" spans="1:5" s="272" customFormat="1" ht="9">
      <c r="A51" s="460" t="s">
        <v>130</v>
      </c>
      <c r="B51" s="623">
        <v>100</v>
      </c>
      <c r="C51" s="623">
        <v>100</v>
      </c>
      <c r="D51" s="623">
        <v>100</v>
      </c>
      <c r="E51" s="467">
        <v>100</v>
      </c>
    </row>
    <row r="52" spans="1:5" s="272" customFormat="1" ht="4.5" customHeight="1">
      <c r="A52" s="460"/>
      <c r="B52" s="623"/>
      <c r="C52" s="623"/>
      <c r="D52" s="623"/>
      <c r="E52" s="467"/>
    </row>
    <row r="53" spans="1:5" s="272" customFormat="1" ht="9">
      <c r="A53" s="19" t="s">
        <v>450</v>
      </c>
      <c r="B53" s="130" t="s">
        <v>212</v>
      </c>
      <c r="C53" s="130" t="s">
        <v>212</v>
      </c>
      <c r="D53" s="130" t="s">
        <v>212</v>
      </c>
      <c r="E53" s="130" t="s">
        <v>212</v>
      </c>
    </row>
    <row r="54" spans="1:5" s="272" customFormat="1" ht="9">
      <c r="A54" s="460" t="s">
        <v>451</v>
      </c>
      <c r="B54" s="130" t="s">
        <v>212</v>
      </c>
      <c r="C54" s="130" t="s">
        <v>212</v>
      </c>
      <c r="D54" s="130" t="s">
        <v>212</v>
      </c>
      <c r="E54" s="130" t="s">
        <v>212</v>
      </c>
    </row>
    <row r="55" spans="1:5" s="272" customFormat="1" ht="9">
      <c r="A55" s="616"/>
      <c r="B55" s="616"/>
      <c r="C55" s="616"/>
      <c r="D55" s="616"/>
      <c r="E55" s="616"/>
    </row>
    <row r="56" spans="1:5" s="272" customFormat="1" ht="9">
      <c r="A56" s="67"/>
      <c r="B56" s="67"/>
      <c r="C56" s="67"/>
      <c r="D56" s="67"/>
      <c r="E56" s="67"/>
    </row>
    <row r="57" s="272" customFormat="1" ht="9">
      <c r="A57" s="624" t="s">
        <v>453</v>
      </c>
    </row>
    <row r="58" s="272" customFormat="1" ht="9">
      <c r="A58" s="272" t="s">
        <v>277</v>
      </c>
    </row>
    <row r="59" s="272" customFormat="1" ht="9">
      <c r="A59" s="272" t="s">
        <v>414</v>
      </c>
    </row>
    <row r="60" s="272" customFormat="1" ht="9">
      <c r="A60" s="272" t="s">
        <v>415</v>
      </c>
    </row>
    <row r="61" ht="9">
      <c r="A61" s="117" t="s">
        <v>418</v>
      </c>
    </row>
  </sheetData>
  <mergeCells count="3">
    <mergeCell ref="A40:F40"/>
    <mergeCell ref="A6:E6"/>
    <mergeCell ref="A23:F2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&amp;C&amp;"Arial,Normale"&amp;10 139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42"/>
  <dimension ref="A1:F75"/>
  <sheetViews>
    <sheetView showGridLines="0" zoomScaleSheetLayoutView="100" workbookViewId="0" topLeftCell="A1">
      <selection activeCell="I43" sqref="I43"/>
    </sheetView>
  </sheetViews>
  <sheetFormatPr defaultColWidth="9.59765625" defaultRowHeight="10.5"/>
  <cols>
    <col min="1" max="1" width="39" style="116" customWidth="1"/>
    <col min="2" max="2" width="15.19921875" style="110" customWidth="1"/>
    <col min="3" max="3" width="17" style="110" customWidth="1"/>
    <col min="4" max="4" width="15.796875" style="110" customWidth="1"/>
    <col min="5" max="5" width="17" style="110" customWidth="1"/>
    <col min="6" max="6" width="15.59765625" style="643" customWidth="1"/>
    <col min="7" max="16384" width="13.3984375" style="110" customWidth="1"/>
  </cols>
  <sheetData>
    <row r="1" spans="1:6" s="107" customFormat="1" ht="12" customHeight="1">
      <c r="A1" s="914" t="s">
        <v>428</v>
      </c>
      <c r="F1" s="633"/>
    </row>
    <row r="2" spans="1:6" s="107" customFormat="1" ht="12" customHeight="1">
      <c r="A2" s="106"/>
      <c r="F2" s="633"/>
    </row>
    <row r="3" spans="4:6" s="107" customFormat="1" ht="12" customHeight="1">
      <c r="D3" s="108"/>
      <c r="F3" s="269"/>
    </row>
    <row r="4" spans="1:6" ht="4.5" customHeight="1">
      <c r="A4" s="109"/>
      <c r="D4" s="111" t="s">
        <v>233</v>
      </c>
      <c r="F4" s="270"/>
    </row>
    <row r="5" spans="1:6" s="113" customFormat="1" ht="11.25" customHeight="1">
      <c r="A5" s="638"/>
      <c r="B5" s="1">
        <v>2000</v>
      </c>
      <c r="C5" s="1">
        <v>2001</v>
      </c>
      <c r="D5" s="1">
        <v>2002</v>
      </c>
      <c r="E5" s="1">
        <v>2003</v>
      </c>
      <c r="F5" s="640">
        <v>2005</v>
      </c>
    </row>
    <row r="6" spans="1:6" s="113" customFormat="1" ht="3" customHeight="1">
      <c r="A6" s="114"/>
      <c r="B6" s="115"/>
      <c r="F6" s="642"/>
    </row>
    <row r="7" spans="1:6" s="678" customFormat="1" ht="7.5" customHeight="1">
      <c r="A7" s="1023" t="s">
        <v>206</v>
      </c>
      <c r="B7" s="1023"/>
      <c r="C7" s="1023"/>
      <c r="D7" s="1023"/>
      <c r="F7" s="643"/>
    </row>
    <row r="8" spans="1:6" s="678" customFormat="1" ht="8.25" customHeight="1">
      <c r="A8" s="159" t="s">
        <v>161</v>
      </c>
      <c r="B8" s="678">
        <v>61.6</v>
      </c>
      <c r="C8" s="678">
        <v>62.5</v>
      </c>
      <c r="D8" s="678">
        <v>62.7</v>
      </c>
      <c r="E8" s="649">
        <v>64.3</v>
      </c>
      <c r="F8" s="164">
        <v>63.6</v>
      </c>
    </row>
    <row r="9" spans="1:6" s="678" customFormat="1" ht="8.25" customHeight="1">
      <c r="A9" s="159" t="s">
        <v>162</v>
      </c>
      <c r="B9" s="678">
        <v>63.4</v>
      </c>
      <c r="C9" s="678">
        <v>63.8</v>
      </c>
      <c r="D9" s="678">
        <v>62.9</v>
      </c>
      <c r="E9" s="649">
        <v>64.8</v>
      </c>
      <c r="F9" s="164">
        <v>64</v>
      </c>
    </row>
    <row r="10" spans="1:6" s="678" customFormat="1" ht="3" customHeight="1">
      <c r="A10" s="159"/>
      <c r="B10" s="680"/>
      <c r="C10" s="412"/>
      <c r="F10" s="646"/>
    </row>
    <row r="11" spans="1:6" s="678" customFormat="1" ht="7.5" customHeight="1">
      <c r="A11" s="1023" t="s">
        <v>260</v>
      </c>
      <c r="B11" s="1023"/>
      <c r="C11" s="1023"/>
      <c r="D11" s="1023"/>
      <c r="F11" s="646"/>
    </row>
    <row r="12" spans="1:6" s="678" customFormat="1" ht="8.25" customHeight="1">
      <c r="A12" s="681" t="s">
        <v>213</v>
      </c>
      <c r="B12" s="164">
        <v>27.6</v>
      </c>
      <c r="C12" s="682">
        <v>31</v>
      </c>
      <c r="D12" s="644">
        <v>29.2</v>
      </c>
      <c r="E12" s="649">
        <v>30.6</v>
      </c>
      <c r="F12" s="915">
        <v>34.3</v>
      </c>
    </row>
    <row r="13" spans="1:6" s="678" customFormat="1" ht="8.25" customHeight="1">
      <c r="A13" s="681" t="s">
        <v>163</v>
      </c>
      <c r="B13" s="164">
        <v>44</v>
      </c>
      <c r="C13" s="678">
        <v>44.7</v>
      </c>
      <c r="D13" s="644">
        <v>42.1</v>
      </c>
      <c r="E13" s="649">
        <v>46.2</v>
      </c>
      <c r="F13" s="915">
        <v>44.4</v>
      </c>
    </row>
    <row r="14" spans="1:6" s="678" customFormat="1" ht="8.25" customHeight="1">
      <c r="A14" s="159" t="s">
        <v>164</v>
      </c>
      <c r="B14" s="164">
        <v>73.5</v>
      </c>
      <c r="C14" s="678">
        <v>73.1</v>
      </c>
      <c r="D14" s="644">
        <v>71.9</v>
      </c>
      <c r="E14" s="649">
        <v>72.6</v>
      </c>
      <c r="F14" s="915">
        <v>70</v>
      </c>
    </row>
    <row r="15" spans="1:6" s="678" customFormat="1" ht="8.25" customHeight="1">
      <c r="A15" s="159" t="s">
        <v>165</v>
      </c>
      <c r="B15" s="164">
        <v>83.6</v>
      </c>
      <c r="C15" s="678">
        <v>84.5</v>
      </c>
      <c r="D15" s="644">
        <v>82.7</v>
      </c>
      <c r="E15" s="649">
        <v>82.5</v>
      </c>
      <c r="F15" s="915">
        <v>81.5</v>
      </c>
    </row>
    <row r="16" spans="1:6" s="678" customFormat="1" ht="8.25" customHeight="1">
      <c r="A16" s="159" t="s">
        <v>166</v>
      </c>
      <c r="B16" s="164">
        <v>84.3</v>
      </c>
      <c r="C16" s="678">
        <v>86.5</v>
      </c>
      <c r="D16" s="644">
        <v>84.8</v>
      </c>
      <c r="E16" s="649">
        <v>84.1</v>
      </c>
      <c r="F16" s="915">
        <v>84.3</v>
      </c>
    </row>
    <row r="17" spans="1:6" s="678" customFormat="1" ht="8.25" customHeight="1">
      <c r="A17" s="159" t="s">
        <v>167</v>
      </c>
      <c r="B17" s="164">
        <v>83.1</v>
      </c>
      <c r="C17" s="678">
        <v>83.3</v>
      </c>
      <c r="D17" s="644">
        <v>83.5</v>
      </c>
      <c r="E17" s="649">
        <v>83.3</v>
      </c>
      <c r="F17" s="915">
        <v>81.7</v>
      </c>
    </row>
    <row r="18" spans="1:6" s="678" customFormat="1" ht="8.25" customHeight="1">
      <c r="A18" s="159" t="s">
        <v>168</v>
      </c>
      <c r="B18" s="164">
        <v>79.8</v>
      </c>
      <c r="C18" s="678">
        <v>79.8</v>
      </c>
      <c r="D18" s="644">
        <v>80.6</v>
      </c>
      <c r="E18" s="649">
        <v>81.6</v>
      </c>
      <c r="F18" s="915">
        <v>80.3</v>
      </c>
    </row>
    <row r="19" spans="1:6" s="678" customFormat="1" ht="8.25" customHeight="1">
      <c r="A19" s="159" t="s">
        <v>169</v>
      </c>
      <c r="B19" s="164">
        <v>72.1</v>
      </c>
      <c r="C19" s="678">
        <v>73.1</v>
      </c>
      <c r="D19" s="644">
        <v>74</v>
      </c>
      <c r="E19" s="649">
        <v>74.9</v>
      </c>
      <c r="F19" s="915">
        <v>76</v>
      </c>
    </row>
    <row r="20" spans="1:6" s="678" customFormat="1" ht="8.25" customHeight="1">
      <c r="A20" s="159" t="s">
        <v>170</v>
      </c>
      <c r="B20" s="164">
        <v>62</v>
      </c>
      <c r="C20" s="678">
        <v>63.7</v>
      </c>
      <c r="D20" s="644">
        <v>63.5</v>
      </c>
      <c r="E20" s="644">
        <v>67</v>
      </c>
      <c r="F20" s="915">
        <v>67.2</v>
      </c>
    </row>
    <row r="21" spans="1:6" s="678" customFormat="1" ht="8.25" customHeight="1">
      <c r="A21" s="159" t="s">
        <v>171</v>
      </c>
      <c r="B21" s="164">
        <v>56.1</v>
      </c>
      <c r="C21" s="678">
        <v>56.6</v>
      </c>
      <c r="D21" s="644">
        <v>56.1</v>
      </c>
      <c r="E21" s="644">
        <v>58</v>
      </c>
      <c r="F21" s="915">
        <v>58.8</v>
      </c>
    </row>
    <row r="22" spans="1:6" s="678" customFormat="1" ht="8.25" customHeight="1">
      <c r="A22" s="159" t="s">
        <v>172</v>
      </c>
      <c r="B22" s="164">
        <v>49</v>
      </c>
      <c r="C22" s="678">
        <v>49.8</v>
      </c>
      <c r="D22" s="644">
        <v>51.6</v>
      </c>
      <c r="E22" s="649">
        <v>53.9</v>
      </c>
      <c r="F22" s="915">
        <v>51.8</v>
      </c>
    </row>
    <row r="23" spans="1:6" s="678" customFormat="1" ht="8.25" customHeight="1">
      <c r="A23" s="159" t="s">
        <v>173</v>
      </c>
      <c r="B23" s="164">
        <v>43.2</v>
      </c>
      <c r="C23" s="678">
        <v>44.6</v>
      </c>
      <c r="D23" s="644">
        <v>42.2</v>
      </c>
      <c r="E23" s="649">
        <v>46.9</v>
      </c>
      <c r="F23" s="915">
        <v>46.1</v>
      </c>
    </row>
    <row r="24" spans="1:6" s="678" customFormat="1" ht="8.25" customHeight="1">
      <c r="A24" s="159" t="s">
        <v>174</v>
      </c>
      <c r="B24" s="164">
        <v>37.8</v>
      </c>
      <c r="C24" s="678">
        <v>36.6</v>
      </c>
      <c r="D24" s="644">
        <v>35.9</v>
      </c>
      <c r="E24" s="649">
        <v>36.5</v>
      </c>
      <c r="F24" s="915">
        <v>36.5</v>
      </c>
    </row>
    <row r="25" spans="1:3" s="678" customFormat="1" ht="3" customHeight="1">
      <c r="A25" s="159"/>
      <c r="B25" s="164"/>
      <c r="C25" s="164"/>
    </row>
    <row r="26" spans="1:4" s="678" customFormat="1" ht="7.5" customHeight="1">
      <c r="A26" s="1023" t="s">
        <v>394</v>
      </c>
      <c r="B26" s="1023"/>
      <c r="C26" s="1023"/>
      <c r="D26" s="1023"/>
    </row>
    <row r="27" spans="1:6" s="678" customFormat="1" ht="8.25" customHeight="1">
      <c r="A27" s="907" t="s">
        <v>175</v>
      </c>
      <c r="B27" s="678">
        <v>69.9</v>
      </c>
      <c r="C27" s="678">
        <v>71.2</v>
      </c>
      <c r="D27" s="910">
        <v>69.4</v>
      </c>
      <c r="E27" s="910">
        <v>72.5</v>
      </c>
      <c r="F27" s="908">
        <v>72.8</v>
      </c>
    </row>
    <row r="28" spans="1:6" s="678" customFormat="1" ht="8.25" customHeight="1">
      <c r="A28" s="907" t="s">
        <v>392</v>
      </c>
      <c r="B28" s="678">
        <v>74.1</v>
      </c>
      <c r="C28" s="678">
        <v>74.8</v>
      </c>
      <c r="D28" s="910">
        <v>74.9</v>
      </c>
      <c r="E28" s="910">
        <v>75.8</v>
      </c>
      <c r="F28" s="908">
        <v>75.3</v>
      </c>
    </row>
    <row r="29" spans="1:6" s="678" customFormat="1" ht="8.25" customHeight="1">
      <c r="A29" s="907" t="s">
        <v>393</v>
      </c>
      <c r="B29" s="678">
        <v>69.9</v>
      </c>
      <c r="C29" s="678">
        <v>72.4</v>
      </c>
      <c r="D29" s="910">
        <v>72.6</v>
      </c>
      <c r="E29" s="910">
        <v>73.4</v>
      </c>
      <c r="F29" s="908">
        <v>72</v>
      </c>
    </row>
    <row r="30" spans="1:6" s="678" customFormat="1" ht="8.25" customHeight="1">
      <c r="A30" s="907" t="s">
        <v>255</v>
      </c>
      <c r="B30" s="678">
        <v>44.7</v>
      </c>
      <c r="C30" s="678">
        <v>47.3</v>
      </c>
      <c r="D30" s="910">
        <v>45.6</v>
      </c>
      <c r="E30" s="910">
        <v>48.3</v>
      </c>
      <c r="F30" s="908">
        <v>46.4</v>
      </c>
    </row>
    <row r="31" spans="1:6" s="679" customFormat="1" ht="3" customHeight="1">
      <c r="A31" s="683"/>
      <c r="F31" s="644"/>
    </row>
    <row r="32" spans="1:6" s="678" customFormat="1" ht="7.5" customHeight="1">
      <c r="A32" s="1023" t="s">
        <v>265</v>
      </c>
      <c r="B32" s="1023"/>
      <c r="C32" s="1023"/>
      <c r="D32" s="1023"/>
      <c r="F32" s="644"/>
    </row>
    <row r="33" spans="1:6" s="679" customFormat="1" ht="8.25" customHeight="1">
      <c r="A33" s="649" t="s">
        <v>182</v>
      </c>
      <c r="B33" s="644">
        <v>65.7</v>
      </c>
      <c r="C33" s="644">
        <v>66.4</v>
      </c>
      <c r="D33" s="911">
        <v>66.1</v>
      </c>
      <c r="E33" s="657">
        <v>66</v>
      </c>
      <c r="F33" s="916">
        <v>65.4</v>
      </c>
    </row>
    <row r="34" spans="1:6" s="678" customFormat="1" ht="8.25" customHeight="1">
      <c r="A34" s="649" t="s">
        <v>183</v>
      </c>
      <c r="B34" s="644">
        <v>74</v>
      </c>
      <c r="C34" s="644">
        <v>70</v>
      </c>
      <c r="D34" s="911">
        <v>72</v>
      </c>
      <c r="E34" s="657">
        <v>71.1</v>
      </c>
      <c r="F34" s="916">
        <v>70.6</v>
      </c>
    </row>
    <row r="35" spans="1:6" s="678" customFormat="1" ht="8.25" customHeight="1">
      <c r="A35" s="649" t="s">
        <v>184</v>
      </c>
      <c r="B35" s="644">
        <v>68.7</v>
      </c>
      <c r="C35" s="644">
        <v>69.6</v>
      </c>
      <c r="D35" s="911">
        <v>67.7</v>
      </c>
      <c r="E35" s="657">
        <v>68.2</v>
      </c>
      <c r="F35" s="916">
        <v>67.3</v>
      </c>
    </row>
    <row r="36" spans="1:6" s="678" customFormat="1" ht="8.25" customHeight="1">
      <c r="A36" s="649" t="s">
        <v>185</v>
      </c>
      <c r="B36" s="644">
        <v>75.1</v>
      </c>
      <c r="C36" s="644">
        <v>75.3</v>
      </c>
      <c r="D36" s="911">
        <v>76.2</v>
      </c>
      <c r="E36" s="657">
        <v>74.1</v>
      </c>
      <c r="F36" s="916">
        <v>74.5</v>
      </c>
    </row>
    <row r="37" spans="1:6" s="678" customFormat="1" ht="8.25" customHeight="1">
      <c r="A37" s="917" t="s">
        <v>261</v>
      </c>
      <c r="B37" s="881">
        <v>82.6</v>
      </c>
      <c r="C37" s="881">
        <v>83.9</v>
      </c>
      <c r="D37" s="912">
        <v>83.1</v>
      </c>
      <c r="E37" s="918">
        <v>84.2</v>
      </c>
      <c r="F37" s="919">
        <v>81.5</v>
      </c>
    </row>
    <row r="38" spans="1:6" s="678" customFormat="1" ht="8.25" customHeight="1">
      <c r="A38" s="917" t="s">
        <v>26</v>
      </c>
      <c r="B38" s="881">
        <v>67.7</v>
      </c>
      <c r="C38" s="881">
        <v>66.9</v>
      </c>
      <c r="D38" s="912">
        <v>69.7</v>
      </c>
      <c r="E38" s="918">
        <v>64.2</v>
      </c>
      <c r="F38" s="919">
        <v>67.7</v>
      </c>
    </row>
    <row r="39" spans="1:6" s="678" customFormat="1" ht="8.25" customHeight="1">
      <c r="A39" s="649" t="s">
        <v>186</v>
      </c>
      <c r="B39" s="644">
        <v>64.6</v>
      </c>
      <c r="C39" s="644">
        <v>67</v>
      </c>
      <c r="D39" s="911">
        <v>65.4</v>
      </c>
      <c r="E39" s="657">
        <v>70.5</v>
      </c>
      <c r="F39" s="916">
        <v>67.9</v>
      </c>
    </row>
    <row r="40" spans="1:6" s="678" customFormat="1" ht="8.25" customHeight="1">
      <c r="A40" s="649" t="s">
        <v>187</v>
      </c>
      <c r="B40" s="644">
        <v>70</v>
      </c>
      <c r="C40" s="644">
        <v>69.5</v>
      </c>
      <c r="D40" s="911">
        <v>69.8</v>
      </c>
      <c r="E40" s="657">
        <v>69.2</v>
      </c>
      <c r="F40" s="916">
        <v>71.7</v>
      </c>
    </row>
    <row r="41" spans="1:6" s="678" customFormat="1" ht="8.25" customHeight="1">
      <c r="A41" s="649" t="s">
        <v>188</v>
      </c>
      <c r="B41" s="644">
        <v>54.4</v>
      </c>
      <c r="C41" s="644">
        <v>54</v>
      </c>
      <c r="D41" s="911">
        <v>53.5</v>
      </c>
      <c r="E41" s="657">
        <v>58.6</v>
      </c>
      <c r="F41" s="916">
        <v>55.4</v>
      </c>
    </row>
    <row r="42" spans="1:6" s="678" customFormat="1" ht="8.25" customHeight="1">
      <c r="A42" s="649" t="s">
        <v>189</v>
      </c>
      <c r="B42" s="644">
        <v>63.8</v>
      </c>
      <c r="C42" s="644">
        <v>62.1</v>
      </c>
      <c r="D42" s="911">
        <v>62.6</v>
      </c>
      <c r="E42" s="657">
        <v>65.7</v>
      </c>
      <c r="F42" s="916">
        <v>63.7</v>
      </c>
    </row>
    <row r="43" spans="1:6" s="678" customFormat="1" ht="8.25" customHeight="1">
      <c r="A43" s="649" t="s">
        <v>190</v>
      </c>
      <c r="B43" s="644">
        <v>57.6</v>
      </c>
      <c r="C43" s="644">
        <v>58.9</v>
      </c>
      <c r="D43" s="911">
        <v>61.1</v>
      </c>
      <c r="E43" s="657">
        <v>59.1</v>
      </c>
      <c r="F43" s="916">
        <v>58.2</v>
      </c>
    </row>
    <row r="44" spans="1:6" s="678" customFormat="1" ht="8.25" customHeight="1">
      <c r="A44" s="649" t="s">
        <v>191</v>
      </c>
      <c r="B44" s="644">
        <v>59.2</v>
      </c>
      <c r="C44" s="644">
        <v>58.9</v>
      </c>
      <c r="D44" s="911">
        <v>57</v>
      </c>
      <c r="E44" s="657">
        <v>58.1</v>
      </c>
      <c r="F44" s="916">
        <v>59</v>
      </c>
    </row>
    <row r="45" spans="1:6" s="678" customFormat="1" ht="8.25" customHeight="1">
      <c r="A45" s="649" t="s">
        <v>192</v>
      </c>
      <c r="B45" s="644">
        <v>59.8</v>
      </c>
      <c r="C45" s="644">
        <v>59.8</v>
      </c>
      <c r="D45" s="911">
        <v>56.9</v>
      </c>
      <c r="E45" s="657">
        <v>61.5</v>
      </c>
      <c r="F45" s="916">
        <v>57.6</v>
      </c>
    </row>
    <row r="46" spans="1:6" s="678" customFormat="1" ht="8.25" customHeight="1">
      <c r="A46" s="649" t="s">
        <v>193</v>
      </c>
      <c r="B46" s="644">
        <v>61.3</v>
      </c>
      <c r="C46" s="644">
        <v>62.6</v>
      </c>
      <c r="D46" s="911">
        <v>61.8</v>
      </c>
      <c r="E46" s="657">
        <v>64.1</v>
      </c>
      <c r="F46" s="916">
        <v>65.9</v>
      </c>
    </row>
    <row r="47" spans="1:6" s="678" customFormat="1" ht="8.25" customHeight="1">
      <c r="A47" s="649" t="s">
        <v>194</v>
      </c>
      <c r="B47" s="644">
        <v>64.6</v>
      </c>
      <c r="C47" s="644">
        <v>63.4</v>
      </c>
      <c r="D47" s="911">
        <v>60.7</v>
      </c>
      <c r="E47" s="657">
        <v>63.5</v>
      </c>
      <c r="F47" s="916">
        <v>65.4</v>
      </c>
    </row>
    <row r="48" spans="1:6" s="678" customFormat="1" ht="8.25" customHeight="1">
      <c r="A48" s="649" t="s">
        <v>195</v>
      </c>
      <c r="B48" s="644">
        <v>64.3</v>
      </c>
      <c r="C48" s="644">
        <v>62.1</v>
      </c>
      <c r="D48" s="911">
        <v>60.7</v>
      </c>
      <c r="E48" s="657">
        <v>61.4</v>
      </c>
      <c r="F48" s="916">
        <v>58.6</v>
      </c>
    </row>
    <row r="49" spans="1:6" s="678" customFormat="1" ht="8.25" customHeight="1">
      <c r="A49" s="649" t="s">
        <v>196</v>
      </c>
      <c r="B49" s="644">
        <v>54.4</v>
      </c>
      <c r="C49" s="644">
        <v>60.2</v>
      </c>
      <c r="D49" s="911">
        <v>58.7</v>
      </c>
      <c r="E49" s="657">
        <v>59.9</v>
      </c>
      <c r="F49" s="916">
        <v>57.8</v>
      </c>
    </row>
    <row r="50" spans="1:6" s="678" customFormat="1" ht="8.25" customHeight="1">
      <c r="A50" s="649" t="s">
        <v>182</v>
      </c>
      <c r="B50" s="644">
        <v>61.1</v>
      </c>
      <c r="C50" s="644">
        <v>58.6</v>
      </c>
      <c r="D50" s="911">
        <v>63.7</v>
      </c>
      <c r="E50" s="657">
        <v>66.2</v>
      </c>
      <c r="F50" s="916">
        <v>59.3</v>
      </c>
    </row>
    <row r="51" spans="1:6" s="678" customFormat="1" ht="8.25" customHeight="1">
      <c r="A51" s="649" t="s">
        <v>198</v>
      </c>
      <c r="B51" s="644">
        <v>58.6</v>
      </c>
      <c r="C51" s="644">
        <v>57.8</v>
      </c>
      <c r="D51" s="911">
        <v>62.4</v>
      </c>
      <c r="E51" s="657">
        <v>65.2</v>
      </c>
      <c r="F51" s="916">
        <v>67.2</v>
      </c>
    </row>
    <row r="52" spans="1:6" s="678" customFormat="1" ht="8.25" customHeight="1">
      <c r="A52" s="649" t="s">
        <v>199</v>
      </c>
      <c r="B52" s="644">
        <v>62.9</v>
      </c>
      <c r="C52" s="644">
        <v>55.8</v>
      </c>
      <c r="D52" s="911">
        <v>60.8</v>
      </c>
      <c r="E52" s="657">
        <v>61.7</v>
      </c>
      <c r="F52" s="916">
        <v>64.3</v>
      </c>
    </row>
    <row r="53" spans="1:6" s="678" customFormat="1" ht="8.25" customHeight="1">
      <c r="A53" s="649" t="s">
        <v>200</v>
      </c>
      <c r="B53" s="644">
        <v>59.9</v>
      </c>
      <c r="C53" s="644">
        <v>61.1</v>
      </c>
      <c r="D53" s="911">
        <v>56.6</v>
      </c>
      <c r="E53" s="657">
        <v>60.8</v>
      </c>
      <c r="F53" s="916">
        <v>64.7</v>
      </c>
    </row>
    <row r="54" spans="1:6" s="678" customFormat="1" ht="8.25" customHeight="1">
      <c r="A54" s="649" t="s">
        <v>201</v>
      </c>
      <c r="B54" s="644">
        <v>63.9</v>
      </c>
      <c r="C54" s="644">
        <v>64.2</v>
      </c>
      <c r="D54" s="911">
        <v>66.4</v>
      </c>
      <c r="E54" s="657">
        <v>66</v>
      </c>
      <c r="F54" s="916">
        <v>65.6</v>
      </c>
    </row>
    <row r="55" spans="1:6" s="678" customFormat="1" ht="8.25" customHeight="1">
      <c r="A55" s="652" t="s">
        <v>124</v>
      </c>
      <c r="B55" s="651">
        <v>62.5</v>
      </c>
      <c r="C55" s="651">
        <v>63.2</v>
      </c>
      <c r="D55" s="913">
        <v>62.8</v>
      </c>
      <c r="E55" s="652">
        <v>64.6</v>
      </c>
      <c r="F55" s="920">
        <v>63.8</v>
      </c>
    </row>
    <row r="56" spans="1:6" s="678" customFormat="1" ht="8.25" customHeight="1">
      <c r="A56" s="684" t="s">
        <v>357</v>
      </c>
      <c r="B56" s="651">
        <v>66.3</v>
      </c>
      <c r="C56" s="651">
        <v>67</v>
      </c>
      <c r="D56" s="651">
        <v>65.8</v>
      </c>
      <c r="E56" s="652">
        <v>66.6</v>
      </c>
      <c r="F56" s="652">
        <v>65.5</v>
      </c>
    </row>
    <row r="57" spans="1:6" s="678" customFormat="1" ht="8.25" customHeight="1">
      <c r="A57" s="684" t="s">
        <v>353</v>
      </c>
      <c r="B57" s="651">
        <v>65.8</v>
      </c>
      <c r="C57" s="651">
        <v>66.2</v>
      </c>
      <c r="D57" s="651">
        <v>65.8</v>
      </c>
      <c r="E57" s="652">
        <v>68.8</v>
      </c>
      <c r="F57" s="652">
        <v>67.3</v>
      </c>
    </row>
    <row r="58" spans="1:6" s="678" customFormat="1" ht="8.25" customHeight="1">
      <c r="A58" s="684" t="s">
        <v>243</v>
      </c>
      <c r="B58" s="651">
        <v>59.8</v>
      </c>
      <c r="C58" s="651">
        <v>60.8</v>
      </c>
      <c r="D58" s="651">
        <v>60.6</v>
      </c>
      <c r="E58" s="652">
        <v>61.7</v>
      </c>
      <c r="F58" s="652">
        <v>61.7</v>
      </c>
    </row>
    <row r="59" spans="1:6" s="678" customFormat="1" ht="8.25" customHeight="1">
      <c r="A59" s="684" t="s">
        <v>354</v>
      </c>
      <c r="B59" s="651">
        <v>58.9</v>
      </c>
      <c r="C59" s="651">
        <v>59.3</v>
      </c>
      <c r="D59" s="651">
        <v>60.9</v>
      </c>
      <c r="E59" s="652">
        <v>62.6</v>
      </c>
      <c r="F59" s="652">
        <v>60.3</v>
      </c>
    </row>
    <row r="60" spans="1:6" s="678" customFormat="1" ht="8.25" customHeight="1">
      <c r="A60" s="684" t="s">
        <v>355</v>
      </c>
      <c r="B60" s="651">
        <v>60.9</v>
      </c>
      <c r="C60" s="651">
        <v>61.9</v>
      </c>
      <c r="D60" s="651">
        <v>59</v>
      </c>
      <c r="E60" s="652">
        <v>62.1</v>
      </c>
      <c r="F60" s="652">
        <v>64.9</v>
      </c>
    </row>
    <row r="61" spans="1:6" s="678" customFormat="1" ht="3" customHeight="1">
      <c r="A61" s="649"/>
      <c r="B61" s="644"/>
      <c r="C61" s="644"/>
      <c r="D61" s="913"/>
      <c r="F61" s="713"/>
    </row>
    <row r="62" spans="1:6" s="678" customFormat="1" ht="7.5" customHeight="1">
      <c r="A62" s="1023" t="s">
        <v>266</v>
      </c>
      <c r="B62" s="1023"/>
      <c r="C62" s="1023" t="s">
        <v>274</v>
      </c>
      <c r="D62" s="1023" t="s">
        <v>274</v>
      </c>
      <c r="F62" s="666"/>
    </row>
    <row r="63" spans="1:6" s="678" customFormat="1" ht="8.25" customHeight="1">
      <c r="A63" s="649" t="s">
        <v>267</v>
      </c>
      <c r="B63" s="644">
        <v>61.8</v>
      </c>
      <c r="C63" s="644">
        <v>62.2</v>
      </c>
      <c r="D63" s="911">
        <v>59.6</v>
      </c>
      <c r="E63" s="644">
        <v>62.5</v>
      </c>
      <c r="F63" s="916">
        <v>63.3</v>
      </c>
    </row>
    <row r="64" spans="1:6" s="678" customFormat="1" ht="8.25" customHeight="1">
      <c r="A64" s="649" t="s">
        <v>268</v>
      </c>
      <c r="B64" s="644">
        <v>64.3</v>
      </c>
      <c r="C64" s="644">
        <v>61.7</v>
      </c>
      <c r="D64" s="911">
        <v>65</v>
      </c>
      <c r="E64" s="644">
        <v>66.9</v>
      </c>
      <c r="F64" s="916">
        <v>63</v>
      </c>
    </row>
    <row r="65" spans="1:6" s="678" customFormat="1" ht="8.25" customHeight="1">
      <c r="A65" s="649" t="s">
        <v>182</v>
      </c>
      <c r="B65" s="644">
        <v>63.3</v>
      </c>
      <c r="C65" s="644">
        <v>65</v>
      </c>
      <c r="D65" s="911">
        <v>64.2</v>
      </c>
      <c r="E65" s="644">
        <v>62.2</v>
      </c>
      <c r="F65" s="916">
        <v>61.7</v>
      </c>
    </row>
    <row r="66" spans="1:6" s="678" customFormat="1" ht="8.25" customHeight="1">
      <c r="A66" s="649" t="s">
        <v>270</v>
      </c>
      <c r="B66" s="644">
        <v>63.3</v>
      </c>
      <c r="C66" s="644">
        <v>64.6</v>
      </c>
      <c r="D66" s="911">
        <v>64.3</v>
      </c>
      <c r="E66" s="644">
        <v>66.4</v>
      </c>
      <c r="F66" s="916">
        <v>66.3</v>
      </c>
    </row>
    <row r="67" spans="1:6" s="678" customFormat="1" ht="8.25" customHeight="1">
      <c r="A67" s="649" t="s">
        <v>271</v>
      </c>
      <c r="B67" s="644">
        <v>61.9</v>
      </c>
      <c r="C67" s="644">
        <v>63.2</v>
      </c>
      <c r="D67" s="911">
        <v>62.6</v>
      </c>
      <c r="E67" s="644">
        <v>63.6</v>
      </c>
      <c r="F67" s="916">
        <v>63.5</v>
      </c>
    </row>
    <row r="68" spans="1:6" s="678" customFormat="1" ht="8.25" customHeight="1">
      <c r="A68" s="649" t="s">
        <v>272</v>
      </c>
      <c r="B68" s="644">
        <v>61.3</v>
      </c>
      <c r="C68" s="644">
        <v>62.3</v>
      </c>
      <c r="D68" s="911">
        <v>61.8</v>
      </c>
      <c r="E68" s="644">
        <v>64.2</v>
      </c>
      <c r="F68" s="916">
        <v>62.3</v>
      </c>
    </row>
    <row r="69" spans="1:6" s="678" customFormat="1" ht="3" customHeight="1">
      <c r="A69" s="649"/>
      <c r="B69" s="644"/>
      <c r="C69" s="644"/>
      <c r="D69" s="911"/>
      <c r="E69" s="644"/>
      <c r="F69" s="667"/>
    </row>
    <row r="70" spans="1:6" s="678" customFormat="1" ht="8.25" customHeight="1">
      <c r="A70" s="653" t="s">
        <v>273</v>
      </c>
      <c r="B70" s="651">
        <v>62.5</v>
      </c>
      <c r="C70" s="651">
        <v>63.2</v>
      </c>
      <c r="D70" s="913">
        <v>62.8</v>
      </c>
      <c r="E70" s="651">
        <v>64.6</v>
      </c>
      <c r="F70" s="651">
        <v>63.8</v>
      </c>
    </row>
    <row r="71" spans="1:6" ht="3.75" customHeight="1">
      <c r="A71" s="921"/>
      <c r="B71" s="921"/>
      <c r="C71" s="922"/>
      <c r="D71" s="922"/>
      <c r="E71" s="922"/>
      <c r="F71" s="654"/>
    </row>
    <row r="72" spans="1:5" ht="3.75" customHeight="1">
      <c r="A72" s="655"/>
      <c r="B72" s="655"/>
      <c r="C72" s="655"/>
      <c r="D72" s="655"/>
      <c r="E72" s="655"/>
    </row>
    <row r="73" spans="1:6" s="112" customFormat="1" ht="9" customHeight="1">
      <c r="A73" s="119" t="s">
        <v>426</v>
      </c>
      <c r="F73" s="643"/>
    </row>
    <row r="74" spans="1:6" s="112" customFormat="1" ht="9" customHeight="1">
      <c r="A74" s="923" t="s">
        <v>427</v>
      </c>
      <c r="F74" s="643"/>
    </row>
    <row r="75" ht="9" customHeight="1">
      <c r="A75" s="116" t="s">
        <v>249</v>
      </c>
    </row>
    <row r="76" ht="8.25" customHeight="1"/>
    <row r="77" ht="8.25" customHeight="1"/>
  </sheetData>
  <mergeCells count="5">
    <mergeCell ref="A62:D62"/>
    <mergeCell ref="A26:D26"/>
    <mergeCell ref="A7:D7"/>
    <mergeCell ref="A11:D11"/>
    <mergeCell ref="A32:D32"/>
  </mergeCells>
  <printOptions horizontalCentered="1"/>
  <pageMargins left="1.1811023622047245" right="1.1811023622047245" top="1.1811023622047245" bottom="1.7322834645669292" header="0" footer="1.2598425196850394"/>
  <pageSetup firstPageNumber="135" useFirstPageNumber="1" horizontalDpi="600" verticalDpi="600" orientation="portrait" paperSize="9" r:id="rId2"/>
  <headerFooter alignWithMargins="0">
    <oddFooter>&amp;C&amp;"Arial,Normale"&amp;9 &amp;10 140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showGridLines="0" workbookViewId="0" topLeftCell="A28">
      <selection activeCell="J40" sqref="J40"/>
    </sheetView>
  </sheetViews>
  <sheetFormatPr defaultColWidth="9.59765625" defaultRowHeight="10.5"/>
  <cols>
    <col min="1" max="1" width="20.3984375" style="285" customWidth="1"/>
    <col min="2" max="2" width="15.796875" style="285" customWidth="1"/>
    <col min="3" max="3" width="17.19921875" style="285" customWidth="1"/>
    <col min="4" max="4" width="15.19921875" style="285" customWidth="1"/>
    <col min="5" max="5" width="1" style="285" customWidth="1"/>
    <col min="6" max="6" width="16.3984375" style="285" customWidth="1"/>
    <col min="7" max="7" width="17.59765625" style="285" customWidth="1"/>
    <col min="8" max="8" width="15" style="285" customWidth="1"/>
    <col min="9" max="9" width="9.59765625" style="285" customWidth="1"/>
    <col min="10" max="10" width="20.796875" style="285" customWidth="1"/>
    <col min="11" max="11" width="14.59765625" style="285" customWidth="1"/>
    <col min="12" max="12" width="9.59765625" style="285" customWidth="1"/>
    <col min="13" max="13" width="15.59765625" style="285" customWidth="1"/>
    <col min="14" max="16384" width="9.59765625" style="285" customWidth="1"/>
  </cols>
  <sheetData>
    <row r="1" s="276" customFormat="1" ht="12" customHeight="1">
      <c r="A1" s="275" t="s">
        <v>424</v>
      </c>
    </row>
    <row r="2" s="276" customFormat="1" ht="12" customHeight="1"/>
    <row r="3" s="277" customFormat="1" ht="12" customHeight="1"/>
    <row r="4" spans="1:8" s="278" customFormat="1" ht="5.25" customHeight="1">
      <c r="A4" s="894"/>
      <c r="B4" s="894"/>
      <c r="C4" s="894"/>
      <c r="D4" s="894"/>
      <c r="E4" s="894"/>
      <c r="F4" s="894"/>
      <c r="G4" s="894"/>
      <c r="H4" s="894"/>
    </row>
    <row r="5" spans="1:8" s="279" customFormat="1" ht="9.75" customHeight="1">
      <c r="A5" s="951" t="s">
        <v>330</v>
      </c>
      <c r="B5" s="954"/>
      <c r="C5" s="954"/>
      <c r="D5" s="954"/>
      <c r="E5" s="893"/>
      <c r="F5" s="954"/>
      <c r="G5" s="954"/>
      <c r="H5" s="954"/>
    </row>
    <row r="6" spans="1:11" s="281" customFormat="1" ht="12" customHeight="1">
      <c r="A6" s="952"/>
      <c r="B6" s="955" t="s">
        <v>420</v>
      </c>
      <c r="C6" s="955" t="s">
        <v>421</v>
      </c>
      <c r="D6" s="955" t="s">
        <v>422</v>
      </c>
      <c r="E6" s="280"/>
      <c r="F6" s="955" t="s">
        <v>284</v>
      </c>
      <c r="G6" s="955" t="s">
        <v>285</v>
      </c>
      <c r="H6" s="955" t="s">
        <v>283</v>
      </c>
      <c r="J6" s="879"/>
      <c r="K6" s="879"/>
    </row>
    <row r="7" spans="1:8" s="282" customFormat="1" ht="12" customHeight="1">
      <c r="A7" s="952"/>
      <c r="B7" s="948"/>
      <c r="C7" s="948"/>
      <c r="D7" s="948"/>
      <c r="E7" s="280"/>
      <c r="F7" s="948"/>
      <c r="G7" s="948"/>
      <c r="H7" s="948"/>
    </row>
    <row r="8" spans="1:8" s="284" customFormat="1" ht="3" customHeight="1">
      <c r="A8" s="953"/>
      <c r="B8" s="957"/>
      <c r="C8" s="957"/>
      <c r="D8" s="957"/>
      <c r="E8" s="283"/>
      <c r="F8" s="957"/>
      <c r="G8" s="957"/>
      <c r="H8" s="957"/>
    </row>
    <row r="9" s="573" customFormat="1" ht="3" customHeight="1"/>
    <row r="10" spans="1:11" s="207" customFormat="1" ht="7.5" customHeight="1">
      <c r="A10" s="574" t="s">
        <v>66</v>
      </c>
      <c r="B10" s="585">
        <v>11957</v>
      </c>
      <c r="C10" s="586">
        <v>1135959</v>
      </c>
      <c r="D10" s="59">
        <v>6997296.5</v>
      </c>
      <c r="E10" s="577"/>
      <c r="F10" s="69">
        <v>1878.9324483163934</v>
      </c>
      <c r="G10" s="575">
        <v>178505.4967848994</v>
      </c>
      <c r="H10" s="576">
        <v>10.995607129163446</v>
      </c>
      <c r="J10" s="59"/>
      <c r="K10" s="59"/>
    </row>
    <row r="11" spans="1:11" ht="7.5" customHeight="1">
      <c r="A11" s="584" t="s">
        <v>67</v>
      </c>
      <c r="B11" s="585">
        <v>3388</v>
      </c>
      <c r="C11" s="586">
        <v>293600</v>
      </c>
      <c r="D11" s="59">
        <v>1665791.5</v>
      </c>
      <c r="E11" s="577"/>
      <c r="F11" s="69">
        <v>1492.2677801415628</v>
      </c>
      <c r="G11" s="575">
        <v>129318.12876315314</v>
      </c>
      <c r="H11" s="576">
        <v>7.337092632478407</v>
      </c>
      <c r="J11" s="59"/>
      <c r="K11" s="59"/>
    </row>
    <row r="12" spans="1:11" ht="7.5" customHeight="1">
      <c r="A12" s="588" t="s">
        <v>68</v>
      </c>
      <c r="B12" s="589">
        <v>15345</v>
      </c>
      <c r="C12" s="589">
        <v>1429559</v>
      </c>
      <c r="D12" s="876">
        <v>8663088</v>
      </c>
      <c r="E12" s="589"/>
      <c r="F12" s="578">
        <v>1777.2594184904472</v>
      </c>
      <c r="G12" s="579">
        <v>165571.66484443043</v>
      </c>
      <c r="H12" s="580">
        <v>10.033597094305357</v>
      </c>
      <c r="J12" s="597"/>
      <c r="K12" s="597"/>
    </row>
    <row r="13" spans="1:11" ht="3" customHeight="1">
      <c r="A13" s="588"/>
      <c r="B13" s="585"/>
      <c r="C13" s="586"/>
      <c r="D13" s="59"/>
      <c r="E13" s="589"/>
      <c r="F13" s="69"/>
      <c r="G13" s="575"/>
      <c r="H13" s="576"/>
      <c r="J13" s="59"/>
      <c r="K13" s="59"/>
    </row>
    <row r="14" spans="1:11" ht="7.5" customHeight="1">
      <c r="A14" s="574" t="s">
        <v>69</v>
      </c>
      <c r="B14" s="585">
        <v>13519</v>
      </c>
      <c r="C14" s="586">
        <v>940530</v>
      </c>
      <c r="D14" s="59">
        <v>5610843.2</v>
      </c>
      <c r="E14" s="577"/>
      <c r="F14" s="69">
        <v>2920.5895188016057</v>
      </c>
      <c r="G14" s="575">
        <v>203188.25801601258</v>
      </c>
      <c r="H14" s="576">
        <v>12.121436379583743</v>
      </c>
      <c r="J14" s="59"/>
      <c r="K14" s="59"/>
    </row>
    <row r="15" spans="1:11" ht="7.5" customHeight="1">
      <c r="A15" s="574" t="s">
        <v>70</v>
      </c>
      <c r="B15" s="585">
        <v>13188</v>
      </c>
      <c r="C15" s="586">
        <v>903823</v>
      </c>
      <c r="D15" s="59">
        <v>5389664.7</v>
      </c>
      <c r="E15" s="577"/>
      <c r="F15" s="69">
        <v>3472.308158133779</v>
      </c>
      <c r="G15" s="575">
        <v>237970.27421966536</v>
      </c>
      <c r="H15" s="576">
        <v>14.190610181540528</v>
      </c>
      <c r="J15" s="59"/>
      <c r="K15" s="59"/>
    </row>
    <row r="16" spans="1:11" ht="7.5" customHeight="1">
      <c r="A16" s="584" t="s">
        <v>71</v>
      </c>
      <c r="B16" s="585">
        <v>6948</v>
      </c>
      <c r="C16" s="586">
        <v>469749</v>
      </c>
      <c r="D16" s="59">
        <v>2647150</v>
      </c>
      <c r="E16" s="577"/>
      <c r="F16" s="69">
        <v>2211.7175189800887</v>
      </c>
      <c r="G16" s="575">
        <v>149532.54070572506</v>
      </c>
      <c r="H16" s="576">
        <v>8.426522784064684</v>
      </c>
      <c r="J16" s="59"/>
      <c r="K16" s="59"/>
    </row>
    <row r="17" spans="1:11" ht="7.5" customHeight="1">
      <c r="A17" s="574" t="s">
        <v>72</v>
      </c>
      <c r="B17" s="585">
        <v>9880</v>
      </c>
      <c r="C17" s="586">
        <v>654911</v>
      </c>
      <c r="D17" s="59">
        <v>3903720.44</v>
      </c>
      <c r="E17" s="577"/>
      <c r="F17" s="69">
        <v>2692.3988783488076</v>
      </c>
      <c r="G17" s="575">
        <v>178469.80180347123</v>
      </c>
      <c r="H17" s="576">
        <v>10.63802888061064</v>
      </c>
      <c r="J17" s="59"/>
      <c r="K17" s="59"/>
    </row>
    <row r="18" spans="1:11" ht="7.5" customHeight="1">
      <c r="A18" s="288" t="s">
        <v>73</v>
      </c>
      <c r="B18" s="589">
        <v>43535</v>
      </c>
      <c r="C18" s="589">
        <v>2969013</v>
      </c>
      <c r="D18" s="589">
        <v>17551378.34</v>
      </c>
      <c r="E18" s="589"/>
      <c r="F18" s="578">
        <v>2857.011605891869</v>
      </c>
      <c r="G18" s="579">
        <v>194843.33522553887</v>
      </c>
      <c r="H18" s="580">
        <v>11.518201818486082</v>
      </c>
      <c r="J18" s="597"/>
      <c r="K18" s="597"/>
    </row>
    <row r="19" spans="1:11" ht="3" customHeight="1">
      <c r="A19" s="288"/>
      <c r="B19" s="585"/>
      <c r="C19" s="586"/>
      <c r="D19" s="587"/>
      <c r="E19" s="589"/>
      <c r="F19" s="69"/>
      <c r="G19" s="575"/>
      <c r="H19" s="576"/>
      <c r="J19" s="59"/>
      <c r="K19" s="59"/>
    </row>
    <row r="20" spans="1:11" ht="7.5" customHeight="1">
      <c r="A20" s="574" t="s">
        <v>74</v>
      </c>
      <c r="B20" s="585">
        <v>4991</v>
      </c>
      <c r="C20" s="586">
        <v>306289</v>
      </c>
      <c r="D20" s="59">
        <v>1550511.9</v>
      </c>
      <c r="E20" s="577"/>
      <c r="F20" s="69">
        <v>1018.1807796192481</v>
      </c>
      <c r="G20" s="575">
        <v>62483.98573608493</v>
      </c>
      <c r="H20" s="576">
        <v>3.163096403828735</v>
      </c>
      <c r="J20" s="59"/>
      <c r="K20" s="59"/>
    </row>
    <row r="21" spans="1:11" ht="7.5" customHeight="1">
      <c r="A21" s="574" t="s">
        <v>75</v>
      </c>
      <c r="B21" s="585">
        <v>14866</v>
      </c>
      <c r="C21" s="586">
        <v>868371</v>
      </c>
      <c r="D21" s="59">
        <v>4679500.86</v>
      </c>
      <c r="E21" s="577"/>
      <c r="F21" s="69">
        <v>2846.845604681803</v>
      </c>
      <c r="G21" s="575">
        <v>166293.43230076294</v>
      </c>
      <c r="H21" s="576">
        <v>8.961264937034654</v>
      </c>
      <c r="J21" s="59"/>
      <c r="K21" s="59"/>
    </row>
    <row r="22" spans="1:11" ht="7.5" customHeight="1">
      <c r="A22" s="584" t="s">
        <v>76</v>
      </c>
      <c r="B22" s="585">
        <v>1608</v>
      </c>
      <c r="C22" s="586">
        <v>119251</v>
      </c>
      <c r="D22" s="59">
        <v>652272.5</v>
      </c>
      <c r="E22" s="577"/>
      <c r="F22" s="69">
        <v>1045.2961672473868</v>
      </c>
      <c r="G22" s="575">
        <v>77520.28186593167</v>
      </c>
      <c r="H22" s="576">
        <v>4.240161344843726</v>
      </c>
      <c r="J22" s="59"/>
      <c r="K22" s="59"/>
    </row>
    <row r="23" spans="1:11" ht="7.5" customHeight="1">
      <c r="A23" s="584" t="s">
        <v>77</v>
      </c>
      <c r="B23" s="585">
        <v>132784</v>
      </c>
      <c r="C23" s="586">
        <v>13325459</v>
      </c>
      <c r="D23" s="59">
        <v>79386827.52</v>
      </c>
      <c r="E23" s="577"/>
      <c r="F23" s="69">
        <v>3476.0427814206164</v>
      </c>
      <c r="G23" s="575">
        <v>348836.1968766296</v>
      </c>
      <c r="H23" s="576">
        <v>20.782022588623594</v>
      </c>
      <c r="J23" s="59"/>
      <c r="K23" s="59"/>
    </row>
    <row r="24" spans="1:11" ht="7.5" customHeight="1">
      <c r="A24" s="574" t="s">
        <v>78</v>
      </c>
      <c r="B24" s="585">
        <v>5837</v>
      </c>
      <c r="C24" s="586">
        <v>298138</v>
      </c>
      <c r="D24" s="59">
        <v>1586655.61</v>
      </c>
      <c r="E24" s="577"/>
      <c r="F24" s="69">
        <v>1937.985783013324</v>
      </c>
      <c r="G24" s="575">
        <v>98987.01479801719</v>
      </c>
      <c r="H24" s="576">
        <v>5.267973299157672</v>
      </c>
      <c r="J24" s="59"/>
      <c r="K24" s="59"/>
    </row>
    <row r="25" spans="1:11" ht="7.5" customHeight="1">
      <c r="A25" s="288" t="s">
        <v>79</v>
      </c>
      <c r="B25" s="589">
        <v>160086</v>
      </c>
      <c r="C25" s="589">
        <v>14917508</v>
      </c>
      <c r="D25" s="597">
        <v>87855768.39</v>
      </c>
      <c r="E25" s="589"/>
      <c r="F25" s="578">
        <v>3027.702782571692</v>
      </c>
      <c r="G25" s="579">
        <v>282134.4807205844</v>
      </c>
      <c r="H25" s="580">
        <v>16.61614097543677</v>
      </c>
      <c r="J25" s="597"/>
      <c r="K25" s="597"/>
    </row>
    <row r="26" spans="1:11" ht="3" customHeight="1">
      <c r="A26" s="288"/>
      <c r="B26" s="585"/>
      <c r="C26" s="586"/>
      <c r="D26" s="59"/>
      <c r="E26" s="589"/>
      <c r="F26" s="69"/>
      <c r="G26" s="575"/>
      <c r="H26" s="576"/>
      <c r="J26" s="59"/>
      <c r="K26" s="59"/>
    </row>
    <row r="27" spans="1:11" ht="7.5" customHeight="1">
      <c r="A27" s="584" t="s">
        <v>80</v>
      </c>
      <c r="B27" s="585">
        <v>7155</v>
      </c>
      <c r="C27" s="586">
        <v>547860</v>
      </c>
      <c r="D27" s="59">
        <v>2970889.76</v>
      </c>
      <c r="E27" s="577"/>
      <c r="F27" s="69">
        <v>1828.4315353969523</v>
      </c>
      <c r="G27" s="575">
        <v>140003.42431622284</v>
      </c>
      <c r="H27" s="576">
        <v>7.59198955328006</v>
      </c>
      <c r="J27" s="59"/>
      <c r="K27" s="59"/>
    </row>
    <row r="28" spans="1:11" ht="7.5" customHeight="1">
      <c r="A28" s="574" t="s">
        <v>81</v>
      </c>
      <c r="B28" s="585">
        <v>10223</v>
      </c>
      <c r="C28" s="586">
        <v>587789</v>
      </c>
      <c r="D28" s="59">
        <v>3147414.26</v>
      </c>
      <c r="E28" s="577"/>
      <c r="F28" s="69">
        <v>3356.3701429814337</v>
      </c>
      <c r="G28" s="575">
        <v>192980.2846496052</v>
      </c>
      <c r="H28" s="576">
        <v>10.333451286176272</v>
      </c>
      <c r="J28" s="59"/>
      <c r="K28" s="59"/>
    </row>
    <row r="29" spans="1:11" ht="7.5" customHeight="1">
      <c r="A29" s="574" t="s">
        <v>82</v>
      </c>
      <c r="B29" s="585">
        <v>7206</v>
      </c>
      <c r="C29" s="586">
        <v>805617</v>
      </c>
      <c r="D29" s="59">
        <v>4943042.5</v>
      </c>
      <c r="E29" s="577"/>
      <c r="F29" s="69">
        <v>2332.3332071038094</v>
      </c>
      <c r="G29" s="575">
        <v>260750.3859710449</v>
      </c>
      <c r="H29" s="576">
        <v>15.998920575736095</v>
      </c>
      <c r="J29" s="59"/>
      <c r="K29" s="59"/>
    </row>
    <row r="30" spans="1:11" ht="7.5" customHeight="1">
      <c r="A30" s="574" t="s">
        <v>83</v>
      </c>
      <c r="B30" s="585">
        <v>4197</v>
      </c>
      <c r="C30" s="586">
        <v>272082</v>
      </c>
      <c r="D30" s="59">
        <v>1503832.5</v>
      </c>
      <c r="E30" s="577"/>
      <c r="F30" s="69">
        <v>1411.1073006394868</v>
      </c>
      <c r="G30" s="575">
        <v>91478.88886647436</v>
      </c>
      <c r="H30" s="576">
        <v>5.056156825563334</v>
      </c>
      <c r="J30" s="59"/>
      <c r="K30" s="59"/>
    </row>
    <row r="31" spans="1:11" ht="7.5" customHeight="1">
      <c r="A31" s="288" t="s">
        <v>84</v>
      </c>
      <c r="B31" s="589">
        <v>28781</v>
      </c>
      <c r="C31" s="589">
        <v>2213348</v>
      </c>
      <c r="D31" s="597">
        <v>12565179.02</v>
      </c>
      <c r="E31" s="589"/>
      <c r="F31" s="578">
        <v>2210.030024034585</v>
      </c>
      <c r="G31" s="579">
        <v>169958.15064233006</v>
      </c>
      <c r="H31" s="580">
        <v>9.648526073301646</v>
      </c>
      <c r="J31" s="597"/>
      <c r="K31" s="597"/>
    </row>
    <row r="32" spans="1:11" ht="3" customHeight="1">
      <c r="A32" s="288"/>
      <c r="B32" s="585"/>
      <c r="C32" s="586"/>
      <c r="D32" s="59"/>
      <c r="E32" s="589"/>
      <c r="F32" s="69"/>
      <c r="G32" s="575"/>
      <c r="H32" s="576"/>
      <c r="J32" s="59"/>
      <c r="K32" s="59"/>
    </row>
    <row r="33" spans="1:11" ht="7.5" customHeight="1">
      <c r="A33" s="574" t="s">
        <v>85</v>
      </c>
      <c r="B33" s="585">
        <v>3279</v>
      </c>
      <c r="C33" s="586">
        <v>201453</v>
      </c>
      <c r="D33" s="59">
        <v>1319121.8</v>
      </c>
      <c r="E33" s="577"/>
      <c r="F33" s="69">
        <v>1415.8092219741882</v>
      </c>
      <c r="G33" s="575">
        <v>86983.53619834283</v>
      </c>
      <c r="H33" s="576">
        <v>5.6957145756242475</v>
      </c>
      <c r="J33" s="59"/>
      <c r="K33" s="59"/>
    </row>
    <row r="34" spans="1:11" ht="7.5" customHeight="1">
      <c r="A34" s="574" t="s">
        <v>86</v>
      </c>
      <c r="B34" s="585">
        <v>317</v>
      </c>
      <c r="C34" s="586">
        <v>24774</v>
      </c>
      <c r="D34" s="59">
        <v>141853</v>
      </c>
      <c r="E34" s="577"/>
      <c r="F34" s="69">
        <v>352.8809332977113</v>
      </c>
      <c r="G34" s="575">
        <v>27578.14587229495</v>
      </c>
      <c r="H34" s="576">
        <v>1.5790920829993766</v>
      </c>
      <c r="J34" s="59"/>
      <c r="K34" s="59"/>
    </row>
    <row r="35" spans="1:11" ht="7.5" customHeight="1">
      <c r="A35" s="288" t="s">
        <v>87</v>
      </c>
      <c r="B35" s="589">
        <v>3596</v>
      </c>
      <c r="C35" s="589">
        <v>226227</v>
      </c>
      <c r="D35" s="597">
        <v>1460974.8</v>
      </c>
      <c r="E35" s="589"/>
      <c r="F35" s="578">
        <v>1118.7505833307407</v>
      </c>
      <c r="G35" s="579">
        <v>70381.42052701987</v>
      </c>
      <c r="H35" s="580">
        <v>4.545234732290079</v>
      </c>
      <c r="J35" s="597"/>
      <c r="K35" s="597"/>
    </row>
    <row r="36" spans="1:11" ht="3" customHeight="1">
      <c r="A36" s="288"/>
      <c r="B36" s="585"/>
      <c r="C36" s="586"/>
      <c r="D36" s="587"/>
      <c r="E36" s="589"/>
      <c r="F36" s="69"/>
      <c r="G36" s="575"/>
      <c r="H36" s="576"/>
      <c r="J36" s="59"/>
      <c r="K36" s="59"/>
    </row>
    <row r="37" spans="1:11" ht="7.5" customHeight="1">
      <c r="A37" s="574" t="s">
        <v>88</v>
      </c>
      <c r="B37" s="585">
        <v>7655</v>
      </c>
      <c r="C37" s="586">
        <v>551354</v>
      </c>
      <c r="D37" s="59">
        <v>2567739.73</v>
      </c>
      <c r="E37" s="577"/>
      <c r="F37" s="69">
        <v>1749.7662787694262</v>
      </c>
      <c r="G37" s="575">
        <v>126027.51624619703</v>
      </c>
      <c r="H37" s="576">
        <v>5.869293784729603</v>
      </c>
      <c r="J37" s="59"/>
      <c r="K37" s="59"/>
    </row>
    <row r="38" spans="1:11" ht="7.5" customHeight="1">
      <c r="A38" s="574" t="s">
        <v>89</v>
      </c>
      <c r="B38" s="585">
        <v>1372</v>
      </c>
      <c r="C38" s="586">
        <v>165228</v>
      </c>
      <c r="D38" s="59">
        <v>803192.4</v>
      </c>
      <c r="E38" s="577"/>
      <c r="F38" s="69">
        <v>474.2022894431234</v>
      </c>
      <c r="G38" s="575">
        <v>57107.504285793286</v>
      </c>
      <c r="H38" s="576">
        <v>2.7760617707238846</v>
      </c>
      <c r="J38" s="59"/>
      <c r="K38" s="59"/>
    </row>
    <row r="39" spans="1:11" ht="7.5" customHeight="1">
      <c r="A39" s="574" t="s">
        <v>90</v>
      </c>
      <c r="B39" s="585">
        <v>14730</v>
      </c>
      <c r="C39" s="586">
        <v>1050477</v>
      </c>
      <c r="D39" s="59">
        <v>5112894.34</v>
      </c>
      <c r="E39" s="577"/>
      <c r="F39" s="69">
        <v>1668.0822150501103</v>
      </c>
      <c r="G39" s="575">
        <v>118960.08153558688</v>
      </c>
      <c r="H39" s="576">
        <v>5.7900394541645435</v>
      </c>
      <c r="J39" s="59"/>
      <c r="K39" s="59"/>
    </row>
    <row r="40" spans="1:11" ht="7.5" customHeight="1">
      <c r="A40" s="574" t="s">
        <v>91</v>
      </c>
      <c r="B40" s="585">
        <v>50995</v>
      </c>
      <c r="C40" s="586">
        <v>4371771</v>
      </c>
      <c r="D40" s="59">
        <v>23266652.74</v>
      </c>
      <c r="E40" s="577"/>
      <c r="F40" s="69">
        <v>1650.4619642876214</v>
      </c>
      <c r="G40" s="575">
        <v>141493.1219153968</v>
      </c>
      <c r="H40" s="576">
        <v>7.530292260742891</v>
      </c>
      <c r="J40" s="59"/>
      <c r="K40" s="59"/>
    </row>
    <row r="41" spans="1:11" ht="7.5" customHeight="1">
      <c r="A41" s="574" t="s">
        <v>92</v>
      </c>
      <c r="B41" s="585">
        <v>12886</v>
      </c>
      <c r="C41" s="586">
        <v>1224148</v>
      </c>
      <c r="D41" s="59">
        <v>6348021.12</v>
      </c>
      <c r="E41" s="577"/>
      <c r="F41" s="69">
        <v>1181.820182840037</v>
      </c>
      <c r="G41" s="575">
        <v>112270.89967276623</v>
      </c>
      <c r="H41" s="576">
        <v>5.82199245748162</v>
      </c>
      <c r="J41" s="59"/>
      <c r="K41" s="59"/>
    </row>
    <row r="42" spans="1:11" ht="7.5" customHeight="1">
      <c r="A42" s="288" t="s">
        <v>93</v>
      </c>
      <c r="B42" s="589">
        <v>87638</v>
      </c>
      <c r="C42" s="589">
        <v>7362978</v>
      </c>
      <c r="D42" s="597">
        <v>38098500.33</v>
      </c>
      <c r="E42" s="589">
        <v>0</v>
      </c>
      <c r="F42" s="578">
        <v>1513.6206514796827</v>
      </c>
      <c r="G42" s="579">
        <v>127168.07272177104</v>
      </c>
      <c r="H42" s="580">
        <v>6.580099601758769</v>
      </c>
      <c r="J42" s="597"/>
      <c r="K42" s="597"/>
    </row>
    <row r="43" spans="1:11" ht="3" customHeight="1">
      <c r="A43" s="288"/>
      <c r="B43" s="585"/>
      <c r="C43" s="586"/>
      <c r="D43" s="587"/>
      <c r="E43" s="589"/>
      <c r="F43" s="69"/>
      <c r="G43" s="575"/>
      <c r="H43" s="576"/>
      <c r="J43" s="59"/>
      <c r="K43" s="59"/>
    </row>
    <row r="44" spans="1:11" ht="7.5" customHeight="1">
      <c r="A44" s="574" t="s">
        <v>94</v>
      </c>
      <c r="B44" s="585">
        <v>31835</v>
      </c>
      <c r="C44" s="586">
        <v>2579020</v>
      </c>
      <c r="D44" s="59">
        <v>13538831.16</v>
      </c>
      <c r="E44" s="577"/>
      <c r="F44" s="69">
        <v>1996.2576830995013</v>
      </c>
      <c r="G44" s="575">
        <v>161721.0142882763</v>
      </c>
      <c r="H44" s="576">
        <v>8.489711237109136</v>
      </c>
      <c r="J44" s="59"/>
      <c r="K44" s="59"/>
    </row>
    <row r="45" spans="1:11" ht="7.5" customHeight="1">
      <c r="A45" s="574" t="s">
        <v>95</v>
      </c>
      <c r="B45" s="585">
        <v>4121</v>
      </c>
      <c r="C45" s="586">
        <v>248551</v>
      </c>
      <c r="D45" s="59">
        <v>1257258.5</v>
      </c>
      <c r="E45" s="577"/>
      <c r="F45" s="69">
        <v>1023.8458442442522</v>
      </c>
      <c r="G45" s="575">
        <v>61751.49440251228</v>
      </c>
      <c r="H45" s="576">
        <v>3.123608081450527</v>
      </c>
      <c r="J45" s="59"/>
      <c r="K45" s="59"/>
    </row>
    <row r="46" spans="1:11" ht="7.5" customHeight="1">
      <c r="A46" s="574" t="s">
        <v>96</v>
      </c>
      <c r="B46" s="585">
        <v>4955</v>
      </c>
      <c r="C46" s="586">
        <v>325314</v>
      </c>
      <c r="D46" s="59">
        <v>1562534.7</v>
      </c>
      <c r="E46" s="577"/>
      <c r="F46" s="69">
        <v>722.7615178721201</v>
      </c>
      <c r="G46" s="575">
        <v>47451.955686185844</v>
      </c>
      <c r="H46" s="576">
        <v>2.279192636730288</v>
      </c>
      <c r="J46" s="59"/>
      <c r="K46" s="59"/>
    </row>
    <row r="47" spans="1:11" ht="7.5" customHeight="1">
      <c r="A47" s="574" t="s">
        <v>97</v>
      </c>
      <c r="B47" s="585">
        <v>13849</v>
      </c>
      <c r="C47" s="586">
        <v>1011853</v>
      </c>
      <c r="D47" s="59">
        <v>5410098.04</v>
      </c>
      <c r="E47" s="577"/>
      <c r="F47" s="69">
        <v>1717.362486374814</v>
      </c>
      <c r="G47" s="575">
        <v>125476.09097594155</v>
      </c>
      <c r="H47" s="576">
        <v>6.708859427760782</v>
      </c>
      <c r="J47" s="59"/>
      <c r="K47" s="59"/>
    </row>
    <row r="48" spans="1:11" ht="7.5" customHeight="1">
      <c r="A48" s="574" t="s">
        <v>98</v>
      </c>
      <c r="B48" s="585">
        <v>3960</v>
      </c>
      <c r="C48" s="586">
        <v>410417</v>
      </c>
      <c r="D48" s="59">
        <v>2371037.4</v>
      </c>
      <c r="E48" s="577"/>
      <c r="F48" s="69">
        <v>682.0154590170711</v>
      </c>
      <c r="G48" s="575">
        <v>70684.52996045689</v>
      </c>
      <c r="H48" s="576">
        <v>4.083545860372835</v>
      </c>
      <c r="J48" s="59"/>
      <c r="K48" s="59"/>
    </row>
    <row r="49" spans="1:11" ht="7.5" customHeight="1">
      <c r="A49" s="288" t="s">
        <v>99</v>
      </c>
      <c r="B49" s="589">
        <v>58720</v>
      </c>
      <c r="C49" s="589">
        <v>4575155</v>
      </c>
      <c r="D49" s="589">
        <v>24139759.799999997</v>
      </c>
      <c r="E49" s="589"/>
      <c r="F49" s="578">
        <v>1442.8074989624906</v>
      </c>
      <c r="G49" s="579">
        <v>112416.00720224343</v>
      </c>
      <c r="H49" s="580">
        <v>5.931373716381688</v>
      </c>
      <c r="J49" s="597"/>
      <c r="K49" s="597"/>
    </row>
    <row r="50" spans="1:11" ht="3" customHeight="1">
      <c r="A50" s="288"/>
      <c r="B50" s="585"/>
      <c r="C50" s="586"/>
      <c r="D50" s="587"/>
      <c r="E50" s="589"/>
      <c r="F50" s="69"/>
      <c r="G50" s="575"/>
      <c r="H50" s="576"/>
      <c r="J50" s="59"/>
      <c r="K50" s="59"/>
    </row>
    <row r="51" spans="1:11" ht="7.5" customHeight="1">
      <c r="A51" s="574" t="s">
        <v>100</v>
      </c>
      <c r="B51" s="585">
        <v>1886</v>
      </c>
      <c r="C51" s="586">
        <v>99257</v>
      </c>
      <c r="D51" s="59">
        <v>500023.6</v>
      </c>
      <c r="E51" s="577"/>
      <c r="F51" s="69">
        <v>923.7264476693784</v>
      </c>
      <c r="G51" s="575">
        <v>48614.16543813335</v>
      </c>
      <c r="H51" s="576">
        <v>2.449019214097848</v>
      </c>
      <c r="J51" s="59"/>
      <c r="K51" s="59"/>
    </row>
    <row r="52" spans="1:11" ht="7.5" customHeight="1">
      <c r="A52" s="574" t="s">
        <v>101</v>
      </c>
      <c r="B52" s="585">
        <v>3047</v>
      </c>
      <c r="C52" s="586">
        <v>155512</v>
      </c>
      <c r="D52" s="59">
        <v>853524.52</v>
      </c>
      <c r="E52" s="577"/>
      <c r="F52" s="69">
        <v>778.9989850259368</v>
      </c>
      <c r="G52" s="575">
        <v>39758.34924822891</v>
      </c>
      <c r="H52" s="576">
        <v>2.1821290934517554</v>
      </c>
      <c r="J52" s="59"/>
      <c r="K52" s="59"/>
    </row>
    <row r="53" spans="1:11" ht="7.5" customHeight="1">
      <c r="A53" s="288" t="s">
        <v>102</v>
      </c>
      <c r="B53" s="589">
        <v>4933</v>
      </c>
      <c r="C53" s="589">
        <v>254769</v>
      </c>
      <c r="D53" s="589">
        <v>1353548.12</v>
      </c>
      <c r="E53" s="589"/>
      <c r="F53" s="578">
        <v>828.6355481794543</v>
      </c>
      <c r="G53" s="579">
        <v>42795.5909130613</v>
      </c>
      <c r="H53" s="580">
        <v>2.2736632645519355</v>
      </c>
      <c r="J53" s="597"/>
      <c r="K53" s="597"/>
    </row>
    <row r="54" spans="1:11" ht="3" customHeight="1">
      <c r="A54" s="288"/>
      <c r="B54" s="585"/>
      <c r="C54" s="586"/>
      <c r="D54" s="587"/>
      <c r="E54" s="589"/>
      <c r="F54" s="69"/>
      <c r="G54" s="575"/>
      <c r="H54" s="576"/>
      <c r="J54" s="59"/>
      <c r="K54" s="59"/>
    </row>
    <row r="55" spans="1:11" ht="7.5" customHeight="1">
      <c r="A55" s="574" t="s">
        <v>103</v>
      </c>
      <c r="B55" s="585">
        <v>1993</v>
      </c>
      <c r="C55" s="586">
        <v>120012</v>
      </c>
      <c r="D55" s="59">
        <v>627235.5</v>
      </c>
      <c r="E55" s="577"/>
      <c r="F55" s="69">
        <v>541.1731482537458</v>
      </c>
      <c r="G55" s="575">
        <v>32587.692859121198</v>
      </c>
      <c r="H55" s="576">
        <v>1.7031761677446684</v>
      </c>
      <c r="J55" s="59"/>
      <c r="K55" s="59"/>
    </row>
    <row r="56" spans="1:11" ht="7.5" customHeight="1">
      <c r="A56" s="574" t="s">
        <v>104</v>
      </c>
      <c r="B56" s="585">
        <v>5052</v>
      </c>
      <c r="C56" s="586">
        <v>372096</v>
      </c>
      <c r="D56" s="59">
        <v>1945254.46</v>
      </c>
      <c r="E56" s="577"/>
      <c r="F56" s="69">
        <v>690.6309594602908</v>
      </c>
      <c r="G56" s="575">
        <v>50867.18477659073</v>
      </c>
      <c r="H56" s="576">
        <v>2.6592497112118165</v>
      </c>
      <c r="J56" s="59"/>
      <c r="K56" s="59"/>
    </row>
    <row r="57" spans="1:11" ht="7.5" customHeight="1">
      <c r="A57" s="574" t="s">
        <v>105</v>
      </c>
      <c r="B57" s="585">
        <v>322</v>
      </c>
      <c r="C57" s="586">
        <v>44718</v>
      </c>
      <c r="D57" s="59">
        <v>253386</v>
      </c>
      <c r="E57" s="582"/>
      <c r="F57" s="69">
        <v>186.48072646404745</v>
      </c>
      <c r="G57" s="575">
        <v>25897.65567086731</v>
      </c>
      <c r="H57" s="576">
        <v>1.4674411601186064</v>
      </c>
      <c r="J57" s="59"/>
      <c r="K57" s="59"/>
    </row>
    <row r="58" spans="1:11" ht="7.5" customHeight="1">
      <c r="A58" s="574" t="s">
        <v>106</v>
      </c>
      <c r="B58" s="585">
        <v>1836</v>
      </c>
      <c r="C58" s="586">
        <v>172087</v>
      </c>
      <c r="D58" s="59">
        <v>973561.92</v>
      </c>
      <c r="E58" s="577"/>
      <c r="F58" s="69">
        <v>324.55135547919053</v>
      </c>
      <c r="G58" s="575">
        <v>30419.972282324325</v>
      </c>
      <c r="H58" s="576">
        <v>1.7209740783165755</v>
      </c>
      <c r="J58" s="59"/>
      <c r="K58" s="59"/>
    </row>
    <row r="59" spans="1:11" ht="7.5" customHeight="1">
      <c r="A59" s="574" t="s">
        <v>107</v>
      </c>
      <c r="B59" s="585">
        <v>1307</v>
      </c>
      <c r="C59" s="586">
        <v>28874</v>
      </c>
      <c r="D59" s="59">
        <v>165918</v>
      </c>
      <c r="E59" s="577"/>
      <c r="F59" s="69">
        <v>774.8031869486863</v>
      </c>
      <c r="G59" s="575">
        <v>17116.80736033387</v>
      </c>
      <c r="H59" s="576">
        <v>0.9835791520440103</v>
      </c>
      <c r="J59" s="59"/>
      <c r="K59" s="59"/>
    </row>
    <row r="60" spans="1:11" ht="7.5" customHeight="1">
      <c r="A60" s="288" t="s">
        <v>108</v>
      </c>
      <c r="B60" s="589">
        <v>10510</v>
      </c>
      <c r="C60" s="589">
        <v>737787</v>
      </c>
      <c r="D60" s="589">
        <v>3965355.88</v>
      </c>
      <c r="E60" s="589"/>
      <c r="F60" s="578">
        <v>523.7083935855438</v>
      </c>
      <c r="G60" s="579">
        <v>36763.58178670768</v>
      </c>
      <c r="H60" s="580">
        <v>1.9759183234155953</v>
      </c>
      <c r="J60" s="597"/>
      <c r="K60" s="597"/>
    </row>
    <row r="61" spans="1:11" ht="3" customHeight="1">
      <c r="A61" s="288"/>
      <c r="B61" s="585"/>
      <c r="C61" s="586"/>
      <c r="D61" s="587"/>
      <c r="E61" s="589"/>
      <c r="F61" s="69"/>
      <c r="G61" s="575"/>
      <c r="H61" s="576"/>
      <c r="J61" s="59"/>
      <c r="K61" s="59"/>
    </row>
    <row r="62" spans="1:11" ht="7.5" customHeight="1">
      <c r="A62" s="574" t="s">
        <v>109</v>
      </c>
      <c r="B62" s="585">
        <v>2937</v>
      </c>
      <c r="C62" s="586">
        <v>213717</v>
      </c>
      <c r="D62" s="59">
        <v>1110722.15</v>
      </c>
      <c r="E62" s="577"/>
      <c r="F62" s="69">
        <v>642.914370022722</v>
      </c>
      <c r="G62" s="575">
        <v>46783.02023089754</v>
      </c>
      <c r="H62" s="576">
        <v>2.431389960291227</v>
      </c>
      <c r="J62" s="59"/>
      <c r="K62" s="59"/>
    </row>
    <row r="63" spans="1:11" ht="7.5" customHeight="1">
      <c r="A63" s="574" t="s">
        <v>110</v>
      </c>
      <c r="B63" s="585">
        <v>1168</v>
      </c>
      <c r="C63" s="586">
        <v>75533</v>
      </c>
      <c r="D63" s="59">
        <v>385673.9</v>
      </c>
      <c r="E63" s="577"/>
      <c r="F63" s="69">
        <v>425.3289198174873</v>
      </c>
      <c r="G63" s="575">
        <v>27505.453168299886</v>
      </c>
      <c r="H63" s="576">
        <v>1.4044371856917603</v>
      </c>
      <c r="J63" s="59"/>
      <c r="K63" s="59"/>
    </row>
    <row r="64" spans="1:11" ht="7.5" customHeight="1">
      <c r="A64" s="574" t="s">
        <v>111</v>
      </c>
      <c r="B64" s="585">
        <v>16267</v>
      </c>
      <c r="C64" s="586">
        <v>1669704</v>
      </c>
      <c r="D64" s="59">
        <v>7166737.38</v>
      </c>
      <c r="E64" s="577"/>
      <c r="F64" s="69">
        <v>1514.9426785997002</v>
      </c>
      <c r="G64" s="575">
        <v>155499.22236605606</v>
      </c>
      <c r="H64" s="576">
        <v>6.674369166581298</v>
      </c>
      <c r="J64" s="59"/>
      <c r="K64" s="59"/>
    </row>
    <row r="65" spans="1:11" ht="7.5" customHeight="1">
      <c r="A65" s="574" t="s">
        <v>112</v>
      </c>
      <c r="B65" s="585">
        <v>1234</v>
      </c>
      <c r="C65" s="586">
        <v>53469</v>
      </c>
      <c r="D65" s="59">
        <v>246751.5</v>
      </c>
      <c r="E65" s="577"/>
      <c r="F65" s="69">
        <v>707.9219564805837</v>
      </c>
      <c r="G65" s="575">
        <v>30674.132164554565</v>
      </c>
      <c r="H65" s="576">
        <v>1.4155656778324048</v>
      </c>
      <c r="J65" s="59"/>
      <c r="K65" s="59"/>
    </row>
    <row r="66" spans="1:11" ht="7.5" customHeight="1">
      <c r="A66" s="574" t="s">
        <v>113</v>
      </c>
      <c r="B66" s="585">
        <v>10360</v>
      </c>
      <c r="C66" s="586">
        <v>633183</v>
      </c>
      <c r="D66" s="59">
        <v>3075568.74</v>
      </c>
      <c r="E66" s="577"/>
      <c r="F66" s="69">
        <v>1577.553664995211</v>
      </c>
      <c r="G66" s="575">
        <v>96417.00407940759</v>
      </c>
      <c r="H66" s="576">
        <v>4.683276773872301</v>
      </c>
      <c r="J66" s="59"/>
      <c r="K66" s="59"/>
    </row>
    <row r="67" spans="1:11" ht="7.5" customHeight="1">
      <c r="A67" s="574" t="s">
        <v>114</v>
      </c>
      <c r="B67" s="585">
        <v>14018</v>
      </c>
      <c r="C67" s="586">
        <v>1575497</v>
      </c>
      <c r="D67" s="59">
        <v>8231556.63</v>
      </c>
      <c r="E67" s="577"/>
      <c r="F67" s="69">
        <v>1130.9033996482567</v>
      </c>
      <c r="G67" s="575">
        <v>127103.36092421382</v>
      </c>
      <c r="H67" s="576">
        <v>6.640815649353793</v>
      </c>
      <c r="J67" s="59"/>
      <c r="K67" s="59"/>
    </row>
    <row r="68" spans="1:11" ht="7.5" customHeight="1">
      <c r="A68" s="584" t="s">
        <v>115</v>
      </c>
      <c r="B68" s="585">
        <v>2459</v>
      </c>
      <c r="C68" s="586">
        <v>239797</v>
      </c>
      <c r="D68" s="59">
        <v>1024641.35</v>
      </c>
      <c r="E68" s="577"/>
      <c r="F68" s="69">
        <v>799.8776925529078</v>
      </c>
      <c r="G68" s="575">
        <v>78002.55024038618</v>
      </c>
      <c r="H68" s="576">
        <v>3.333012438927598</v>
      </c>
      <c r="J68" s="59"/>
      <c r="K68" s="59"/>
    </row>
    <row r="69" spans="1:11" ht="7.5" customHeight="1">
      <c r="A69" s="574" t="s">
        <v>116</v>
      </c>
      <c r="B69" s="585">
        <v>2534</v>
      </c>
      <c r="C69" s="586">
        <v>219661</v>
      </c>
      <c r="D69" s="59">
        <v>1076306.1</v>
      </c>
      <c r="E69" s="577"/>
      <c r="F69" s="69">
        <v>636.277350635524</v>
      </c>
      <c r="G69" s="575">
        <v>55156.005966041776</v>
      </c>
      <c r="H69" s="576">
        <v>2.702561932836833</v>
      </c>
      <c r="J69" s="59"/>
      <c r="K69" s="59"/>
    </row>
    <row r="70" spans="1:11" ht="7.5" customHeight="1">
      <c r="A70" s="574" t="s">
        <v>117</v>
      </c>
      <c r="B70" s="585">
        <v>4789</v>
      </c>
      <c r="C70" s="586">
        <v>341762</v>
      </c>
      <c r="D70" s="59">
        <v>1593416.7</v>
      </c>
      <c r="E70" s="577"/>
      <c r="F70" s="69">
        <v>1104.2220526217493</v>
      </c>
      <c r="G70" s="575">
        <v>78801.6573706649</v>
      </c>
      <c r="H70" s="576">
        <v>3.674015157978229</v>
      </c>
      <c r="J70" s="59"/>
      <c r="K70" s="59"/>
    </row>
    <row r="71" spans="1:11" ht="7.5" customHeight="1">
      <c r="A71" s="288" t="s">
        <v>118</v>
      </c>
      <c r="B71" s="589">
        <v>55766</v>
      </c>
      <c r="C71" s="589">
        <v>5022323</v>
      </c>
      <c r="D71" s="589">
        <v>23911374.450000003</v>
      </c>
      <c r="E71" s="589"/>
      <c r="F71" s="578">
        <v>1111.9514542644513</v>
      </c>
      <c r="G71" s="579">
        <v>100143.08653365495</v>
      </c>
      <c r="H71" s="580">
        <v>4.767831222095784</v>
      </c>
      <c r="J71" s="597"/>
      <c r="K71" s="597"/>
    </row>
    <row r="72" spans="1:11" ht="3" customHeight="1">
      <c r="A72" s="288"/>
      <c r="B72" s="585"/>
      <c r="C72" s="586"/>
      <c r="D72" s="587"/>
      <c r="E72" s="589"/>
      <c r="F72" s="69"/>
      <c r="G72" s="575"/>
      <c r="H72" s="576"/>
      <c r="J72" s="59"/>
      <c r="K72" s="59"/>
    </row>
    <row r="73" spans="1:11" ht="7.5" customHeight="1">
      <c r="A73" s="574" t="s">
        <v>119</v>
      </c>
      <c r="B73" s="585">
        <v>19013</v>
      </c>
      <c r="C73" s="586">
        <v>1324986</v>
      </c>
      <c r="D73" s="587">
        <v>7649878.72</v>
      </c>
      <c r="E73" s="577"/>
      <c r="F73" s="69">
        <v>2475.47053860656</v>
      </c>
      <c r="G73" s="575">
        <v>172511.63977626633</v>
      </c>
      <c r="H73" s="576">
        <v>9.960053329444728</v>
      </c>
      <c r="J73" s="59"/>
      <c r="K73" s="59"/>
    </row>
    <row r="74" spans="1:11" ht="7.5" customHeight="1">
      <c r="A74" s="574" t="s">
        <v>120</v>
      </c>
      <c r="B74" s="585">
        <v>2150</v>
      </c>
      <c r="C74" s="586">
        <v>102140</v>
      </c>
      <c r="D74" s="587">
        <v>555021.5</v>
      </c>
      <c r="E74" s="577"/>
      <c r="F74" s="69">
        <v>817.0866111807852</v>
      </c>
      <c r="G74" s="575">
        <v>38817.314635351344</v>
      </c>
      <c r="H74" s="576">
        <v>2.109305286360354</v>
      </c>
      <c r="J74" s="59"/>
      <c r="K74" s="59"/>
    </row>
    <row r="75" spans="1:11" ht="7.5" customHeight="1">
      <c r="A75" s="574" t="s">
        <v>121</v>
      </c>
      <c r="B75" s="585">
        <v>3302</v>
      </c>
      <c r="C75" s="586">
        <v>178096</v>
      </c>
      <c r="D75" s="587">
        <v>971989.5</v>
      </c>
      <c r="E75" s="577"/>
      <c r="F75" s="69">
        <v>2145.1030325078605</v>
      </c>
      <c r="G75" s="575">
        <v>115697.84060494244</v>
      </c>
      <c r="H75" s="576">
        <v>6.314408310162929</v>
      </c>
      <c r="J75" s="59"/>
      <c r="K75" s="59"/>
    </row>
    <row r="76" spans="1:11" ht="7.5" customHeight="1">
      <c r="A76" s="574" t="s">
        <v>122</v>
      </c>
      <c r="B76" s="585">
        <v>3069</v>
      </c>
      <c r="C76" s="586">
        <v>340186</v>
      </c>
      <c r="D76" s="587">
        <v>1988061.22</v>
      </c>
      <c r="E76" s="577"/>
      <c r="F76" s="69">
        <v>656.1239302443415</v>
      </c>
      <c r="G76" s="575">
        <v>72728.63321410933</v>
      </c>
      <c r="H76" s="576">
        <v>4.250291760289216</v>
      </c>
      <c r="J76" s="59"/>
      <c r="K76" s="59"/>
    </row>
    <row r="77" spans="1:11" ht="7.5" customHeight="1">
      <c r="A77" s="288" t="s">
        <v>123</v>
      </c>
      <c r="B77" s="589">
        <v>27534</v>
      </c>
      <c r="C77" s="589">
        <v>1945408</v>
      </c>
      <c r="D77" s="589">
        <v>11164950.94</v>
      </c>
      <c r="E77" s="589"/>
      <c r="F77" s="578">
        <v>1665.8347777949198</v>
      </c>
      <c r="G77" s="579">
        <v>117699.14663327011</v>
      </c>
      <c r="H77" s="580">
        <v>6.754907956790179</v>
      </c>
      <c r="J77" s="597"/>
      <c r="K77" s="597"/>
    </row>
    <row r="78" spans="1:11" ht="3" customHeight="1">
      <c r="A78" s="288"/>
      <c r="B78" s="69"/>
      <c r="C78" s="575"/>
      <c r="D78" s="880"/>
      <c r="E78" s="589"/>
      <c r="F78" s="69"/>
      <c r="G78" s="575"/>
      <c r="H78" s="576"/>
      <c r="J78" s="597"/>
      <c r="K78" s="597"/>
    </row>
    <row r="79" spans="1:11" ht="7.5" customHeight="1">
      <c r="A79" s="288" t="s">
        <v>124</v>
      </c>
      <c r="B79" s="929">
        <v>1193772</v>
      </c>
      <c r="C79" s="929">
        <v>104684194</v>
      </c>
      <c r="D79" s="929">
        <v>599511146</v>
      </c>
      <c r="E79" s="929">
        <v>0</v>
      </c>
      <c r="F79" s="578">
        <v>2036.9087722101933</v>
      </c>
      <c r="G79" s="579">
        <v>178620.50129367557</v>
      </c>
      <c r="H79" s="580">
        <v>10.229336190873852</v>
      </c>
      <c r="J79" s="597"/>
      <c r="K79" s="597"/>
    </row>
    <row r="80" spans="1:11" ht="7.5" customHeight="1">
      <c r="A80" s="288" t="s">
        <v>242</v>
      </c>
      <c r="B80" s="578">
        <v>607830</v>
      </c>
      <c r="C80" s="578">
        <v>54725154</v>
      </c>
      <c r="D80" s="578">
        <v>317458059.2</v>
      </c>
      <c r="E80" s="578"/>
      <c r="F80" s="578">
        <v>2287.6804776206227</v>
      </c>
      <c r="G80" s="579">
        <v>205968.22539292587</v>
      </c>
      <c r="H80" s="580">
        <v>11.948120436555811</v>
      </c>
      <c r="J80" s="597"/>
      <c r="K80" s="597"/>
    </row>
    <row r="81" spans="1:11" ht="7.5" customHeight="1">
      <c r="A81" s="288" t="s">
        <v>243</v>
      </c>
      <c r="B81" s="578">
        <v>308464</v>
      </c>
      <c r="C81" s="578">
        <v>27621045</v>
      </c>
      <c r="D81" s="578">
        <v>165393443.46</v>
      </c>
      <c r="E81" s="578"/>
      <c r="F81" s="578">
        <v>2733.725830511551</v>
      </c>
      <c r="G81" s="579">
        <v>244788.25464956014</v>
      </c>
      <c r="H81" s="580">
        <v>14.657798919285678</v>
      </c>
      <c r="J81" s="597"/>
      <c r="K81" s="597"/>
    </row>
    <row r="82" spans="1:11" ht="7.5" customHeight="1">
      <c r="A82" s="288" t="s">
        <v>244</v>
      </c>
      <c r="B82" s="589">
        <v>277478</v>
      </c>
      <c r="C82" s="589">
        <v>22337995</v>
      </c>
      <c r="D82" s="589">
        <v>116659643.33999999</v>
      </c>
      <c r="E82" s="589"/>
      <c r="F82" s="578">
        <v>1337.0057408591667</v>
      </c>
      <c r="G82" s="579">
        <v>107633.85765460096</v>
      </c>
      <c r="H82" s="580">
        <v>5.6211524110799</v>
      </c>
      <c r="J82" s="597"/>
      <c r="K82" s="597"/>
    </row>
    <row r="83" spans="1:11" ht="7.5" customHeight="1">
      <c r="A83" s="902"/>
      <c r="B83" s="903"/>
      <c r="C83" s="903"/>
      <c r="D83" s="903"/>
      <c r="E83" s="903"/>
      <c r="F83" s="903"/>
      <c r="G83" s="904"/>
      <c r="H83" s="905"/>
      <c r="J83" s="597"/>
      <c r="K83" s="597"/>
    </row>
    <row r="84" spans="1:11" ht="6" customHeight="1">
      <c r="A84" s="584"/>
      <c r="B84" s="901"/>
      <c r="C84" s="901"/>
      <c r="D84" s="901"/>
      <c r="F84" s="575"/>
      <c r="G84" s="69"/>
      <c r="H84" s="575"/>
      <c r="J84" s="59"/>
      <c r="K84" s="59"/>
    </row>
    <row r="85" spans="1:6" ht="7.5" customHeight="1">
      <c r="A85" s="895" t="s">
        <v>430</v>
      </c>
      <c r="B85" s="896"/>
      <c r="C85" s="897"/>
      <c r="D85" s="897"/>
      <c r="E85" s="898"/>
      <c r="F85" s="898"/>
    </row>
    <row r="86" spans="1:6" ht="7.5" customHeight="1">
      <c r="A86" s="899" t="s">
        <v>431</v>
      </c>
      <c r="B86" s="900"/>
      <c r="C86" s="898"/>
      <c r="D86" s="898"/>
      <c r="E86" s="898"/>
      <c r="F86" s="898"/>
    </row>
    <row r="87" ht="7.5" customHeight="1"/>
    <row r="88" ht="7.5" customHeight="1"/>
  </sheetData>
  <mergeCells count="9">
    <mergeCell ref="A5:A8"/>
    <mergeCell ref="B5:D5"/>
    <mergeCell ref="F5:H5"/>
    <mergeCell ref="B6:B8"/>
    <mergeCell ref="C6:C8"/>
    <mergeCell ref="D6:D8"/>
    <mergeCell ref="F6:F8"/>
    <mergeCell ref="G6:G8"/>
    <mergeCell ref="H6:H8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2" r:id="rId2"/>
  <headerFooter alignWithMargins="0">
    <oddFooter>&amp;C&amp;"Arial,Normale"&amp;10 119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9"/>
  <dimension ref="A1:G74"/>
  <sheetViews>
    <sheetView showGridLines="0" zoomScaleSheetLayoutView="130" workbookViewId="0" topLeftCell="A24">
      <selection activeCell="J23" sqref="J23"/>
    </sheetView>
  </sheetViews>
  <sheetFormatPr defaultColWidth="9.59765625" defaultRowHeight="10.5"/>
  <cols>
    <col min="1" max="1" width="43.796875" style="643" customWidth="1"/>
    <col min="2" max="2" width="16.19921875" style="643" customWidth="1"/>
    <col min="3" max="3" width="14.796875" style="643" customWidth="1"/>
    <col min="4" max="4" width="15.19921875" style="643" customWidth="1"/>
    <col min="5" max="6" width="15.59765625" style="643" customWidth="1"/>
    <col min="7" max="16384" width="12.796875" style="643" customWidth="1"/>
  </cols>
  <sheetData>
    <row r="1" spans="1:6" s="634" customFormat="1" ht="12" customHeight="1">
      <c r="A1" s="906" t="s">
        <v>395</v>
      </c>
      <c r="B1" s="632"/>
      <c r="C1" s="632"/>
      <c r="D1" s="632"/>
      <c r="E1" s="633"/>
      <c r="F1" s="633"/>
    </row>
    <row r="2" spans="1:6" s="634" customFormat="1" ht="12" customHeight="1">
      <c r="A2" s="635"/>
      <c r="B2" s="632"/>
      <c r="C2" s="632"/>
      <c r="D2" s="632"/>
      <c r="E2" s="633"/>
      <c r="F2" s="633"/>
    </row>
    <row r="3" spans="2:6" s="634" customFormat="1" ht="12" customHeight="1">
      <c r="B3" s="632"/>
      <c r="C3" s="632"/>
      <c r="D3" s="632"/>
      <c r="E3" s="269"/>
      <c r="F3" s="269"/>
    </row>
    <row r="4" spans="1:6" s="634" customFormat="1" ht="6" customHeight="1">
      <c r="A4" s="636"/>
      <c r="B4" s="637"/>
      <c r="C4" s="637"/>
      <c r="D4" s="637"/>
      <c r="E4" s="270"/>
      <c r="F4" s="270"/>
    </row>
    <row r="5" spans="1:6" s="634" customFormat="1" ht="12">
      <c r="A5" s="638"/>
      <c r="B5" s="639">
        <v>2000</v>
      </c>
      <c r="C5" s="639">
        <v>2001</v>
      </c>
      <c r="D5" s="639">
        <v>2002</v>
      </c>
      <c r="E5" s="640">
        <v>2003</v>
      </c>
      <c r="F5" s="640">
        <v>2005</v>
      </c>
    </row>
    <row r="6" spans="1:6" ht="3.75" customHeight="1">
      <c r="A6" s="641"/>
      <c r="B6" s="642"/>
      <c r="C6" s="642"/>
      <c r="D6" s="642"/>
      <c r="E6" s="642"/>
      <c r="F6" s="642"/>
    </row>
    <row r="7" spans="1:5" ht="7.5" customHeight="1">
      <c r="A7" s="949" t="s">
        <v>206</v>
      </c>
      <c r="B7" s="949"/>
      <c r="C7" s="949"/>
      <c r="D7" s="949"/>
      <c r="E7" s="949"/>
    </row>
    <row r="8" spans="1:6" s="271" customFormat="1" ht="7.5" customHeight="1">
      <c r="A8" s="271" t="s">
        <v>161</v>
      </c>
      <c r="B8" s="644">
        <v>47.5</v>
      </c>
      <c r="C8" s="644">
        <v>52.2</v>
      </c>
      <c r="D8" s="644">
        <v>52.9</v>
      </c>
      <c r="E8" s="164">
        <v>50.9</v>
      </c>
      <c r="F8" s="164">
        <v>53.3</v>
      </c>
    </row>
    <row r="9" spans="1:6" s="271" customFormat="1" ht="7.5" customHeight="1">
      <c r="A9" s="271" t="s">
        <v>162</v>
      </c>
      <c r="B9" s="644">
        <v>42</v>
      </c>
      <c r="C9" s="644">
        <v>46.9</v>
      </c>
      <c r="D9" s="644">
        <v>47.3</v>
      </c>
      <c r="E9" s="164">
        <v>45.4</v>
      </c>
      <c r="F9" s="164">
        <v>48.2</v>
      </c>
    </row>
    <row r="10" spans="2:6" s="271" customFormat="1" ht="3.75" customHeight="1">
      <c r="B10" s="423"/>
      <c r="C10" s="423"/>
      <c r="D10" s="646"/>
      <c r="E10" s="646"/>
      <c r="F10" s="646"/>
    </row>
    <row r="11" spans="1:6" s="271" customFormat="1" ht="7.5" customHeight="1">
      <c r="A11" s="271" t="s">
        <v>260</v>
      </c>
      <c r="B11" s="646"/>
      <c r="C11" s="646"/>
      <c r="D11" s="646"/>
      <c r="E11" s="646"/>
      <c r="F11" s="646"/>
    </row>
    <row r="12" spans="1:7" s="271" customFormat="1" ht="7.5" customHeight="1">
      <c r="A12" s="645" t="s">
        <v>377</v>
      </c>
      <c r="B12" s="644">
        <v>56.5</v>
      </c>
      <c r="C12" s="644">
        <v>66.4</v>
      </c>
      <c r="D12" s="644">
        <v>70.8</v>
      </c>
      <c r="E12" s="164">
        <v>63</v>
      </c>
      <c r="F12" s="164">
        <v>71.6</v>
      </c>
      <c r="G12" s="646"/>
    </row>
    <row r="13" spans="1:7" s="271" customFormat="1" ht="7.5" customHeight="1">
      <c r="A13" s="647" t="s">
        <v>164</v>
      </c>
      <c r="B13" s="644">
        <v>65.9</v>
      </c>
      <c r="C13" s="644">
        <v>75.7</v>
      </c>
      <c r="D13" s="644">
        <v>79.8</v>
      </c>
      <c r="E13" s="164">
        <v>76.8</v>
      </c>
      <c r="F13" s="164">
        <v>81.8</v>
      </c>
      <c r="G13" s="646"/>
    </row>
    <row r="14" spans="1:7" s="271" customFormat="1" ht="7.5" customHeight="1">
      <c r="A14" s="271" t="s">
        <v>165</v>
      </c>
      <c r="B14" s="644">
        <v>75.3</v>
      </c>
      <c r="C14" s="644">
        <v>82.8</v>
      </c>
      <c r="D14" s="644">
        <v>84.9</v>
      </c>
      <c r="E14" s="164">
        <v>80.1</v>
      </c>
      <c r="F14" s="164">
        <v>87.5</v>
      </c>
      <c r="G14" s="646"/>
    </row>
    <row r="15" spans="1:7" s="271" customFormat="1" ht="7.5" customHeight="1">
      <c r="A15" s="271" t="s">
        <v>166</v>
      </c>
      <c r="B15" s="644">
        <v>79.1</v>
      </c>
      <c r="C15" s="644">
        <v>86.7</v>
      </c>
      <c r="D15" s="644">
        <v>84.8</v>
      </c>
      <c r="E15" s="164">
        <v>83.6</v>
      </c>
      <c r="F15" s="164">
        <v>86</v>
      </c>
      <c r="G15" s="646"/>
    </row>
    <row r="16" spans="1:7" s="271" customFormat="1" ht="7.5" customHeight="1">
      <c r="A16" s="271" t="s">
        <v>167</v>
      </c>
      <c r="B16" s="644">
        <v>80.6</v>
      </c>
      <c r="C16" s="644">
        <v>83.3</v>
      </c>
      <c r="D16" s="644">
        <v>84.2</v>
      </c>
      <c r="E16" s="164">
        <v>82.3</v>
      </c>
      <c r="F16" s="164">
        <v>84.1</v>
      </c>
      <c r="G16" s="646"/>
    </row>
    <row r="17" spans="1:7" s="271" customFormat="1" ht="7.5" customHeight="1">
      <c r="A17" s="271" t="s">
        <v>168</v>
      </c>
      <c r="B17" s="644">
        <v>67.6</v>
      </c>
      <c r="C17" s="644">
        <v>70.4</v>
      </c>
      <c r="D17" s="644">
        <v>72.6</v>
      </c>
      <c r="E17" s="164">
        <v>69.6</v>
      </c>
      <c r="F17" s="164">
        <v>73.2</v>
      </c>
      <c r="G17" s="646"/>
    </row>
    <row r="18" spans="1:7" s="271" customFormat="1" ht="7.5" customHeight="1">
      <c r="A18" s="271" t="s">
        <v>169</v>
      </c>
      <c r="B18" s="644">
        <v>50.9</v>
      </c>
      <c r="C18" s="644">
        <v>58.7</v>
      </c>
      <c r="D18" s="644">
        <v>57.8</v>
      </c>
      <c r="E18" s="164">
        <v>55.7</v>
      </c>
      <c r="F18" s="164">
        <v>60.8</v>
      </c>
      <c r="G18" s="646"/>
    </row>
    <row r="19" spans="1:7" s="271" customFormat="1" ht="7.5" customHeight="1">
      <c r="A19" s="271" t="s">
        <v>170</v>
      </c>
      <c r="B19" s="644">
        <v>39</v>
      </c>
      <c r="C19" s="644">
        <v>44.4</v>
      </c>
      <c r="D19" s="644">
        <v>44.4</v>
      </c>
      <c r="E19" s="164">
        <v>43.1</v>
      </c>
      <c r="F19" s="164">
        <v>46.6</v>
      </c>
      <c r="G19" s="646"/>
    </row>
    <row r="20" spans="1:7" s="271" customFormat="1" ht="7.5" customHeight="1">
      <c r="A20" s="271" t="s">
        <v>171</v>
      </c>
      <c r="B20" s="644">
        <v>28.2</v>
      </c>
      <c r="C20" s="644">
        <v>32.2</v>
      </c>
      <c r="D20" s="644">
        <v>32.3</v>
      </c>
      <c r="E20" s="164">
        <v>31.9</v>
      </c>
      <c r="F20" s="164">
        <v>31.7</v>
      </c>
      <c r="G20" s="646"/>
    </row>
    <row r="21" spans="1:7" s="271" customFormat="1" ht="7.5" customHeight="1">
      <c r="A21" s="271" t="s">
        <v>172</v>
      </c>
      <c r="B21" s="644">
        <v>17.8</v>
      </c>
      <c r="C21" s="644">
        <v>25.3</v>
      </c>
      <c r="D21" s="644">
        <v>22.7</v>
      </c>
      <c r="E21" s="164">
        <v>23.4</v>
      </c>
      <c r="F21" s="164">
        <v>26.1</v>
      </c>
      <c r="G21" s="646"/>
    </row>
    <row r="22" spans="1:7" s="271" customFormat="1" ht="7.5" customHeight="1">
      <c r="A22" s="271" t="s">
        <v>173</v>
      </c>
      <c r="B22" s="644">
        <v>11.3</v>
      </c>
      <c r="C22" s="644">
        <v>13.2</v>
      </c>
      <c r="D22" s="644">
        <v>13.8</v>
      </c>
      <c r="E22" s="164">
        <v>13.5</v>
      </c>
      <c r="F22" s="164">
        <v>16</v>
      </c>
      <c r="G22" s="646"/>
    </row>
    <row r="23" spans="1:7" s="271" customFormat="1" ht="7.5" customHeight="1">
      <c r="A23" s="271" t="s">
        <v>174</v>
      </c>
      <c r="B23" s="644">
        <v>3.9</v>
      </c>
      <c r="C23" s="644">
        <v>4.6</v>
      </c>
      <c r="D23" s="644">
        <v>5.6</v>
      </c>
      <c r="E23" s="164">
        <v>4.6</v>
      </c>
      <c r="F23" s="164">
        <v>5.5</v>
      </c>
      <c r="G23" s="646"/>
    </row>
    <row r="24" spans="2:6" ht="3.75" customHeight="1">
      <c r="B24" s="661"/>
      <c r="C24" s="661"/>
      <c r="D24" s="662"/>
      <c r="E24" s="648"/>
      <c r="F24" s="648"/>
    </row>
    <row r="25" spans="1:7" ht="7.5" customHeight="1">
      <c r="A25" s="593" t="s">
        <v>394</v>
      </c>
      <c r="B25" s="663"/>
      <c r="C25" s="663"/>
      <c r="D25" s="663"/>
      <c r="E25" s="664"/>
      <c r="F25" s="664"/>
      <c r="G25" s="658"/>
    </row>
    <row r="26" spans="1:7" s="271" customFormat="1" ht="7.5" customHeight="1">
      <c r="A26" s="907" t="s">
        <v>175</v>
      </c>
      <c r="B26" s="644">
        <v>70.6</v>
      </c>
      <c r="C26" s="644">
        <v>75.8</v>
      </c>
      <c r="D26" s="644">
        <v>73.9</v>
      </c>
      <c r="E26" s="657">
        <v>72.1</v>
      </c>
      <c r="F26" s="908">
        <v>74</v>
      </c>
      <c r="G26" s="660"/>
    </row>
    <row r="27" spans="1:7" s="271" customFormat="1" ht="7.5" customHeight="1">
      <c r="A27" s="907" t="s">
        <v>392</v>
      </c>
      <c r="B27" s="644">
        <v>67.5</v>
      </c>
      <c r="C27" s="644">
        <v>70.2</v>
      </c>
      <c r="D27" s="644">
        <v>70.6</v>
      </c>
      <c r="E27" s="657">
        <v>67.9</v>
      </c>
      <c r="F27" s="908">
        <v>69.2</v>
      </c>
      <c r="G27" s="660"/>
    </row>
    <row r="28" spans="1:7" s="271" customFormat="1" ht="7.5" customHeight="1">
      <c r="A28" s="907" t="s">
        <v>393</v>
      </c>
      <c r="B28" s="644">
        <v>48.7</v>
      </c>
      <c r="C28" s="644">
        <v>53.9</v>
      </c>
      <c r="D28" s="644">
        <v>53.6</v>
      </c>
      <c r="E28" s="657">
        <v>50.7</v>
      </c>
      <c r="F28" s="908">
        <v>52.8</v>
      </c>
      <c r="G28" s="660"/>
    </row>
    <row r="29" spans="1:7" s="271" customFormat="1" ht="7.5" customHeight="1">
      <c r="A29" s="907" t="s">
        <v>255</v>
      </c>
      <c r="B29" s="644">
        <v>21.5</v>
      </c>
      <c r="C29" s="644">
        <v>25.9</v>
      </c>
      <c r="D29" s="644">
        <v>26.8</v>
      </c>
      <c r="E29" s="657">
        <v>25.5</v>
      </c>
      <c r="F29" s="908">
        <v>28</v>
      </c>
      <c r="G29" s="660"/>
    </row>
    <row r="30" spans="2:6" ht="3.75" customHeight="1">
      <c r="B30" s="665"/>
      <c r="C30" s="665"/>
      <c r="D30" s="662"/>
      <c r="E30" s="662"/>
      <c r="F30" s="662"/>
    </row>
    <row r="31" spans="1:7" ht="7.5" customHeight="1">
      <c r="A31" s="649" t="s">
        <v>265</v>
      </c>
      <c r="B31" s="644"/>
      <c r="C31" s="644"/>
      <c r="D31" s="644"/>
      <c r="E31" s="644" t="s">
        <v>233</v>
      </c>
      <c r="F31" s="644"/>
      <c r="G31" s="644"/>
    </row>
    <row r="32" spans="1:7" ht="7.5" customHeight="1">
      <c r="A32" s="649" t="s">
        <v>182</v>
      </c>
      <c r="B32" s="644">
        <v>45.5</v>
      </c>
      <c r="C32" s="644">
        <v>51.3</v>
      </c>
      <c r="D32" s="644">
        <v>49.4</v>
      </c>
      <c r="E32" s="644">
        <v>48.1</v>
      </c>
      <c r="F32" s="644">
        <v>53.3</v>
      </c>
      <c r="G32" s="644"/>
    </row>
    <row r="33" spans="1:7" ht="7.5" customHeight="1">
      <c r="A33" s="649" t="s">
        <v>183</v>
      </c>
      <c r="B33" s="644">
        <v>38.6</v>
      </c>
      <c r="C33" s="644">
        <v>48.5</v>
      </c>
      <c r="D33" s="644">
        <v>45.6</v>
      </c>
      <c r="E33" s="644">
        <v>40</v>
      </c>
      <c r="F33" s="644">
        <v>49.7</v>
      </c>
      <c r="G33" s="644"/>
    </row>
    <row r="34" spans="1:7" ht="7.5" customHeight="1">
      <c r="A34" s="649" t="s">
        <v>184</v>
      </c>
      <c r="B34" s="644">
        <v>47</v>
      </c>
      <c r="C34" s="644">
        <v>53.9</v>
      </c>
      <c r="D34" s="644">
        <v>51.1</v>
      </c>
      <c r="E34" s="644">
        <v>48.5</v>
      </c>
      <c r="F34" s="644">
        <v>52.6</v>
      </c>
      <c r="G34" s="644"/>
    </row>
    <row r="35" spans="1:7" ht="7.5" customHeight="1">
      <c r="A35" s="649" t="s">
        <v>185</v>
      </c>
      <c r="B35" s="644">
        <v>36</v>
      </c>
      <c r="C35" s="644">
        <v>40.6</v>
      </c>
      <c r="D35" s="644">
        <v>39.4</v>
      </c>
      <c r="E35" s="644">
        <v>38.7</v>
      </c>
      <c r="F35" s="644">
        <v>39.6</v>
      </c>
      <c r="G35" s="644"/>
    </row>
    <row r="36" spans="1:7" s="636" customFormat="1" ht="7.5" customHeight="1">
      <c r="A36" s="909" t="s">
        <v>261</v>
      </c>
      <c r="B36" s="881">
        <v>34.2</v>
      </c>
      <c r="C36" s="881">
        <v>36.9</v>
      </c>
      <c r="D36" s="881">
        <v>37.6</v>
      </c>
      <c r="E36" s="881">
        <v>35.1</v>
      </c>
      <c r="F36" s="881">
        <v>36.4</v>
      </c>
      <c r="G36" s="644"/>
    </row>
    <row r="37" spans="1:7" s="636" customFormat="1" ht="7.5" customHeight="1">
      <c r="A37" s="909" t="s">
        <v>26</v>
      </c>
      <c r="B37" s="881">
        <v>37.8</v>
      </c>
      <c r="C37" s="881">
        <v>44.2</v>
      </c>
      <c r="D37" s="881">
        <v>41.2</v>
      </c>
      <c r="E37" s="881">
        <v>42.1</v>
      </c>
      <c r="F37" s="881">
        <v>42.6</v>
      </c>
      <c r="G37" s="644"/>
    </row>
    <row r="38" spans="1:7" ht="7.5" customHeight="1">
      <c r="A38" s="649" t="s">
        <v>186</v>
      </c>
      <c r="B38" s="644">
        <v>42.2</v>
      </c>
      <c r="C38" s="644">
        <v>46.9</v>
      </c>
      <c r="D38" s="644">
        <v>47.1</v>
      </c>
      <c r="E38" s="644">
        <v>47.6</v>
      </c>
      <c r="F38" s="644">
        <v>48.1</v>
      </c>
      <c r="G38" s="644"/>
    </row>
    <row r="39" spans="1:7" ht="7.5" customHeight="1">
      <c r="A39" s="649" t="s">
        <v>187</v>
      </c>
      <c r="B39" s="644">
        <v>41.4</v>
      </c>
      <c r="C39" s="644">
        <v>48.4</v>
      </c>
      <c r="D39" s="644">
        <v>47.8</v>
      </c>
      <c r="E39" s="644">
        <v>45.3</v>
      </c>
      <c r="F39" s="644">
        <v>50.8</v>
      </c>
      <c r="G39" s="644"/>
    </row>
    <row r="40" spans="1:7" ht="7.5" customHeight="1">
      <c r="A40" s="649" t="s">
        <v>188</v>
      </c>
      <c r="B40" s="644">
        <v>46</v>
      </c>
      <c r="C40" s="644">
        <v>51</v>
      </c>
      <c r="D40" s="644">
        <v>49.5</v>
      </c>
      <c r="E40" s="644">
        <v>46.5</v>
      </c>
      <c r="F40" s="644">
        <v>46.5</v>
      </c>
      <c r="G40" s="644"/>
    </row>
    <row r="41" spans="1:7" ht="7.5" customHeight="1">
      <c r="A41" s="649" t="s">
        <v>189</v>
      </c>
      <c r="B41" s="644">
        <v>47.3</v>
      </c>
      <c r="C41" s="644">
        <v>51.8</v>
      </c>
      <c r="D41" s="644">
        <v>51.2</v>
      </c>
      <c r="E41" s="644">
        <v>48.3</v>
      </c>
      <c r="F41" s="644">
        <v>50.7</v>
      </c>
      <c r="G41" s="644"/>
    </row>
    <row r="42" spans="1:7" ht="7.5" customHeight="1">
      <c r="A42" s="649" t="s">
        <v>190</v>
      </c>
      <c r="B42" s="644">
        <v>49.6</v>
      </c>
      <c r="C42" s="644">
        <v>51.4</v>
      </c>
      <c r="D42" s="644">
        <v>54.8</v>
      </c>
      <c r="E42" s="644">
        <v>50.3</v>
      </c>
      <c r="F42" s="644">
        <v>52.6</v>
      </c>
      <c r="G42" s="644"/>
    </row>
    <row r="43" spans="1:7" ht="7.5" customHeight="1">
      <c r="A43" s="649" t="s">
        <v>191</v>
      </c>
      <c r="B43" s="644">
        <v>44.2</v>
      </c>
      <c r="C43" s="644">
        <v>46.7</v>
      </c>
      <c r="D43" s="644">
        <v>44.9</v>
      </c>
      <c r="E43" s="644">
        <v>45.3</v>
      </c>
      <c r="F43" s="644">
        <v>47.1</v>
      </c>
      <c r="G43" s="644"/>
    </row>
    <row r="44" spans="1:7" ht="7.5" customHeight="1">
      <c r="A44" s="649" t="s">
        <v>192</v>
      </c>
      <c r="B44" s="644">
        <v>48.1</v>
      </c>
      <c r="C44" s="644">
        <v>48.9</v>
      </c>
      <c r="D44" s="644">
        <v>49.3</v>
      </c>
      <c r="E44" s="644">
        <v>48.9</v>
      </c>
      <c r="F44" s="644">
        <v>53.3</v>
      </c>
      <c r="G44" s="644"/>
    </row>
    <row r="45" spans="1:7" ht="7.5" customHeight="1">
      <c r="A45" s="649" t="s">
        <v>193</v>
      </c>
      <c r="B45" s="644">
        <v>51.2</v>
      </c>
      <c r="C45" s="644">
        <v>56.2</v>
      </c>
      <c r="D45" s="644">
        <v>57.4</v>
      </c>
      <c r="E45" s="644">
        <v>52.8</v>
      </c>
      <c r="F45" s="644">
        <v>56.3</v>
      </c>
      <c r="G45" s="644"/>
    </row>
    <row r="46" spans="1:7" ht="7.5" customHeight="1">
      <c r="A46" s="649" t="s">
        <v>194</v>
      </c>
      <c r="B46" s="644">
        <v>45.6</v>
      </c>
      <c r="C46" s="644">
        <v>48</v>
      </c>
      <c r="D46" s="644">
        <v>46.9</v>
      </c>
      <c r="E46" s="644">
        <v>49</v>
      </c>
      <c r="F46" s="644">
        <v>52.3</v>
      </c>
      <c r="G46" s="644"/>
    </row>
    <row r="47" spans="1:7" ht="7.5" customHeight="1">
      <c r="A47" s="649" t="s">
        <v>195</v>
      </c>
      <c r="B47" s="644">
        <v>35.6</v>
      </c>
      <c r="C47" s="644">
        <v>42.7</v>
      </c>
      <c r="D47" s="644">
        <v>44.4</v>
      </c>
      <c r="E47" s="644">
        <v>41.5</v>
      </c>
      <c r="F47" s="644">
        <v>44.4</v>
      </c>
      <c r="G47" s="644"/>
    </row>
    <row r="48" spans="1:7" ht="7.5" customHeight="1">
      <c r="A48" s="649" t="s">
        <v>196</v>
      </c>
      <c r="B48" s="644">
        <v>42.3</v>
      </c>
      <c r="C48" s="644">
        <v>47.7</v>
      </c>
      <c r="D48" s="644">
        <v>52.1</v>
      </c>
      <c r="E48" s="644">
        <v>52.2</v>
      </c>
      <c r="F48" s="644">
        <v>54.8</v>
      </c>
      <c r="G48" s="644"/>
    </row>
    <row r="49" spans="1:7" ht="7.5" customHeight="1">
      <c r="A49" s="649" t="s">
        <v>197</v>
      </c>
      <c r="B49" s="644">
        <v>41.5</v>
      </c>
      <c r="C49" s="644">
        <v>48.2</v>
      </c>
      <c r="D49" s="644">
        <v>50.3</v>
      </c>
      <c r="E49" s="644">
        <v>47.2</v>
      </c>
      <c r="F49" s="644">
        <v>48.4</v>
      </c>
      <c r="G49" s="644"/>
    </row>
    <row r="50" spans="1:7" ht="7.5" customHeight="1">
      <c r="A50" s="649" t="s">
        <v>198</v>
      </c>
      <c r="B50" s="644">
        <v>31.9</v>
      </c>
      <c r="C50" s="644">
        <v>37.8</v>
      </c>
      <c r="D50" s="644">
        <v>40.9</v>
      </c>
      <c r="E50" s="644">
        <v>42.3</v>
      </c>
      <c r="F50" s="644">
        <v>43.8</v>
      </c>
      <c r="G50" s="644"/>
    </row>
    <row r="51" spans="1:7" ht="7.5" customHeight="1">
      <c r="A51" s="649" t="s">
        <v>199</v>
      </c>
      <c r="B51" s="644">
        <v>35.3</v>
      </c>
      <c r="C51" s="644">
        <v>40.6</v>
      </c>
      <c r="D51" s="644">
        <v>43.2</v>
      </c>
      <c r="E51" s="644">
        <v>35.8</v>
      </c>
      <c r="F51" s="644">
        <v>43.6</v>
      </c>
      <c r="G51" s="644"/>
    </row>
    <row r="52" spans="1:7" ht="7.5" customHeight="1">
      <c r="A52" s="649" t="s">
        <v>200</v>
      </c>
      <c r="B52" s="644">
        <v>44.7</v>
      </c>
      <c r="C52" s="644">
        <v>46</v>
      </c>
      <c r="D52" s="644">
        <v>48.5</v>
      </c>
      <c r="E52" s="644">
        <v>47.9</v>
      </c>
      <c r="F52" s="644">
        <v>47.5</v>
      </c>
      <c r="G52" s="644"/>
    </row>
    <row r="53" spans="1:7" ht="7.5" customHeight="1">
      <c r="A53" s="649" t="s">
        <v>201</v>
      </c>
      <c r="B53" s="644">
        <v>36</v>
      </c>
      <c r="C53" s="644">
        <v>39.8</v>
      </c>
      <c r="D53" s="644">
        <v>41.1</v>
      </c>
      <c r="E53" s="644">
        <v>42.8</v>
      </c>
      <c r="F53" s="644">
        <v>40.5</v>
      </c>
      <c r="G53" s="644"/>
    </row>
    <row r="54" spans="1:7" ht="7.5" customHeight="1">
      <c r="A54" s="650" t="s">
        <v>124</v>
      </c>
      <c r="B54" s="651">
        <v>44.7</v>
      </c>
      <c r="C54" s="651">
        <v>49.5</v>
      </c>
      <c r="D54" s="651">
        <v>50</v>
      </c>
      <c r="E54" s="656">
        <v>48.1</v>
      </c>
      <c r="F54" s="656">
        <v>50.7</v>
      </c>
      <c r="G54" s="644"/>
    </row>
    <row r="55" spans="1:7" ht="7.5" customHeight="1">
      <c r="A55" s="652" t="s">
        <v>352</v>
      </c>
      <c r="B55" s="651">
        <v>46.4</v>
      </c>
      <c r="C55" s="651">
        <v>52.8</v>
      </c>
      <c r="D55" s="651">
        <v>50.4</v>
      </c>
      <c r="E55" s="656">
        <v>48.1</v>
      </c>
      <c r="F55" s="656">
        <v>52.1</v>
      </c>
      <c r="G55" s="644"/>
    </row>
    <row r="56" spans="1:7" ht="7.5" customHeight="1">
      <c r="A56" s="652" t="s">
        <v>378</v>
      </c>
      <c r="B56" s="651">
        <v>43.5</v>
      </c>
      <c r="C56" s="651">
        <v>48.4</v>
      </c>
      <c r="D56" s="651">
        <v>48</v>
      </c>
      <c r="E56" s="656">
        <v>46.8</v>
      </c>
      <c r="F56" s="656">
        <v>48.6</v>
      </c>
      <c r="G56" s="644"/>
    </row>
    <row r="57" spans="1:7" ht="7.5" customHeight="1">
      <c r="A57" s="652" t="s">
        <v>243</v>
      </c>
      <c r="B57" s="651">
        <v>49.7</v>
      </c>
      <c r="C57" s="651">
        <v>53</v>
      </c>
      <c r="D57" s="651">
        <v>54.6</v>
      </c>
      <c r="E57" s="656">
        <v>50.9</v>
      </c>
      <c r="F57" s="656">
        <v>54</v>
      </c>
      <c r="G57" s="644"/>
    </row>
    <row r="58" spans="1:7" ht="7.5" customHeight="1">
      <c r="A58" s="652" t="s">
        <v>379</v>
      </c>
      <c r="B58" s="651">
        <v>40.7</v>
      </c>
      <c r="C58" s="651">
        <v>46.3</v>
      </c>
      <c r="D58" s="651">
        <v>49.1</v>
      </c>
      <c r="E58" s="656">
        <v>47.4</v>
      </c>
      <c r="F58" s="656">
        <v>50.4</v>
      </c>
      <c r="G58" s="644"/>
    </row>
    <row r="59" spans="1:7" ht="7.5" customHeight="1">
      <c r="A59" s="652" t="s">
        <v>380</v>
      </c>
      <c r="B59" s="651">
        <v>42.5</v>
      </c>
      <c r="C59" s="651">
        <v>44.5</v>
      </c>
      <c r="D59" s="651">
        <v>46.6</v>
      </c>
      <c r="E59" s="656">
        <v>46.6</v>
      </c>
      <c r="F59" s="656">
        <v>45.8</v>
      </c>
      <c r="G59" s="644"/>
    </row>
    <row r="60" spans="1:7" ht="3.75" customHeight="1">
      <c r="A60" s="649"/>
      <c r="B60" s="651"/>
      <c r="C60" s="651"/>
      <c r="D60" s="651"/>
      <c r="E60" s="713"/>
      <c r="F60" s="713"/>
      <c r="G60" s="658"/>
    </row>
    <row r="61" spans="1:7" ht="7.5" customHeight="1">
      <c r="A61" s="649" t="s">
        <v>266</v>
      </c>
      <c r="B61" s="644" t="s">
        <v>233</v>
      </c>
      <c r="C61" s="644" t="s">
        <v>233</v>
      </c>
      <c r="D61" s="644" t="s">
        <v>233</v>
      </c>
      <c r="E61" s="666"/>
      <c r="F61" s="666"/>
      <c r="G61" s="658"/>
    </row>
    <row r="62" spans="1:7" ht="7.5" customHeight="1">
      <c r="A62" s="649" t="s">
        <v>267</v>
      </c>
      <c r="B62" s="164">
        <v>53.2</v>
      </c>
      <c r="C62" s="164">
        <v>54.6</v>
      </c>
      <c r="D62" s="164">
        <v>54.6</v>
      </c>
      <c r="E62" s="659">
        <v>55</v>
      </c>
      <c r="F62" s="659">
        <v>57</v>
      </c>
      <c r="G62" s="658"/>
    </row>
    <row r="63" spans="1:7" ht="7.5" customHeight="1">
      <c r="A63" s="649" t="s">
        <v>268</v>
      </c>
      <c r="B63" s="164">
        <v>49</v>
      </c>
      <c r="C63" s="164">
        <v>58.9</v>
      </c>
      <c r="D63" s="164">
        <v>56.5</v>
      </c>
      <c r="E63" s="659">
        <v>53.7</v>
      </c>
      <c r="F63" s="659">
        <v>56.5</v>
      </c>
      <c r="G63" s="658"/>
    </row>
    <row r="64" spans="1:7" ht="7.5" customHeight="1">
      <c r="A64" s="649" t="s">
        <v>269</v>
      </c>
      <c r="B64" s="164">
        <v>32.5</v>
      </c>
      <c r="C64" s="164">
        <v>39.5</v>
      </c>
      <c r="D64" s="164">
        <v>37.7</v>
      </c>
      <c r="E64" s="659">
        <v>35.4</v>
      </c>
      <c r="F64" s="659">
        <v>40.7</v>
      </c>
      <c r="G64" s="658"/>
    </row>
    <row r="65" spans="1:7" ht="7.5" customHeight="1">
      <c r="A65" s="649" t="s">
        <v>270</v>
      </c>
      <c r="B65" s="164">
        <v>39.4</v>
      </c>
      <c r="C65" s="164">
        <v>43.6</v>
      </c>
      <c r="D65" s="164">
        <v>44.4</v>
      </c>
      <c r="E65" s="659">
        <v>43.1</v>
      </c>
      <c r="F65" s="659">
        <v>45.1</v>
      </c>
      <c r="G65" s="658"/>
    </row>
    <row r="66" spans="1:7" ht="7.5" customHeight="1">
      <c r="A66" s="649" t="s">
        <v>271</v>
      </c>
      <c r="B66" s="164">
        <v>42.9</v>
      </c>
      <c r="C66" s="164">
        <v>49.3</v>
      </c>
      <c r="D66" s="164">
        <v>51.7</v>
      </c>
      <c r="E66" s="659">
        <v>48.3</v>
      </c>
      <c r="F66" s="659">
        <v>51.3</v>
      </c>
      <c r="G66" s="658"/>
    </row>
    <row r="67" spans="1:7" ht="7.5" customHeight="1">
      <c r="A67" s="649" t="s">
        <v>272</v>
      </c>
      <c r="B67" s="164">
        <v>48.5</v>
      </c>
      <c r="C67" s="164">
        <v>50.5</v>
      </c>
      <c r="D67" s="164">
        <v>51.4</v>
      </c>
      <c r="E67" s="659">
        <v>49.4</v>
      </c>
      <c r="F67" s="659">
        <v>52</v>
      </c>
      <c r="G67" s="658"/>
    </row>
    <row r="68" spans="1:7" ht="3.75" customHeight="1">
      <c r="A68" s="649"/>
      <c r="B68" s="644"/>
      <c r="C68" s="644"/>
      <c r="D68" s="644"/>
      <c r="E68" s="667"/>
      <c r="F68" s="667"/>
      <c r="G68" s="658"/>
    </row>
    <row r="69" spans="1:7" ht="9" customHeight="1">
      <c r="A69" s="653" t="s">
        <v>241</v>
      </c>
      <c r="B69" s="651">
        <v>44.7</v>
      </c>
      <c r="C69" s="651">
        <v>49.5</v>
      </c>
      <c r="D69" s="651">
        <v>50</v>
      </c>
      <c r="E69" s="651">
        <v>48.1</v>
      </c>
      <c r="F69" s="651">
        <v>50.7</v>
      </c>
      <c r="G69" s="642"/>
    </row>
    <row r="70" spans="1:7" ht="3.75" customHeight="1">
      <c r="A70" s="654"/>
      <c r="B70" s="654"/>
      <c r="C70" s="654"/>
      <c r="D70" s="654"/>
      <c r="E70" s="654"/>
      <c r="F70" s="654"/>
      <c r="G70" s="642"/>
    </row>
    <row r="71" spans="1:7" ht="6" customHeight="1">
      <c r="A71" s="655"/>
      <c r="B71" s="655"/>
      <c r="C71" s="655"/>
      <c r="D71" s="655"/>
      <c r="E71" s="655"/>
      <c r="F71" s="655"/>
      <c r="G71" s="642"/>
    </row>
    <row r="72" spans="1:7" ht="9.75" customHeight="1">
      <c r="A72" s="592" t="s">
        <v>425</v>
      </c>
      <c r="G72" s="642"/>
    </row>
    <row r="73" spans="1:7" ht="9" customHeight="1">
      <c r="A73" s="923" t="s">
        <v>427</v>
      </c>
      <c r="G73" s="642"/>
    </row>
    <row r="74" ht="9" customHeight="1">
      <c r="A74" s="593" t="s">
        <v>249</v>
      </c>
    </row>
    <row r="75" ht="9" customHeight="1"/>
    <row r="76" ht="9" customHeight="1"/>
    <row r="77" ht="9" customHeight="1"/>
    <row r="78" ht="9" customHeight="1"/>
    <row r="79" ht="9" customHeight="1"/>
    <row r="80" ht="9" customHeight="1"/>
  </sheetData>
  <mergeCells count="1">
    <mergeCell ref="A7:E7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&amp;C&amp;"Arial,Normale"&amp;10  120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/>
  <dimension ref="A2:G57"/>
  <sheetViews>
    <sheetView showGridLines="0" workbookViewId="0" topLeftCell="A13">
      <selection activeCell="I43" sqref="I43"/>
    </sheetView>
  </sheetViews>
  <sheetFormatPr defaultColWidth="9.59765625" defaultRowHeight="10.5"/>
  <cols>
    <col min="1" max="1" width="30" style="145" customWidth="1"/>
    <col min="2" max="6" width="14.59765625" style="145" customWidth="1"/>
    <col min="7" max="7" width="18.3984375" style="145" customWidth="1"/>
    <col min="8" max="16384" width="13.59765625" style="145" customWidth="1"/>
  </cols>
  <sheetData>
    <row r="1" s="748" customFormat="1" ht="12" customHeight="1"/>
    <row r="2" ht="9" customHeight="1">
      <c r="F2" s="749"/>
    </row>
    <row r="3" spans="1:7" s="750" customFormat="1" ht="12" customHeight="1">
      <c r="A3" s="950" t="s">
        <v>397</v>
      </c>
      <c r="B3" s="969">
        <v>2001</v>
      </c>
      <c r="C3" s="969">
        <v>2002</v>
      </c>
      <c r="D3" s="969">
        <v>2003</v>
      </c>
      <c r="E3" s="969">
        <v>2004</v>
      </c>
      <c r="F3" s="969">
        <v>2005</v>
      </c>
      <c r="G3" s="971" t="s">
        <v>416</v>
      </c>
    </row>
    <row r="4" spans="1:7" s="750" customFormat="1" ht="12" customHeight="1">
      <c r="A4" s="968"/>
      <c r="B4" s="970" t="s">
        <v>181</v>
      </c>
      <c r="C4" s="970" t="s">
        <v>181</v>
      </c>
      <c r="D4" s="970"/>
      <c r="E4" s="970" t="s">
        <v>181</v>
      </c>
      <c r="F4" s="970"/>
      <c r="G4" s="972"/>
    </row>
    <row r="5" spans="1:7" s="750" customFormat="1" ht="9" customHeight="1">
      <c r="A5" s="747"/>
      <c r="B5" s="751"/>
      <c r="C5" s="751"/>
      <c r="D5" s="751"/>
      <c r="E5" s="751"/>
      <c r="F5" s="751"/>
      <c r="G5" s="751"/>
    </row>
    <row r="6" spans="1:7" s="764" customFormat="1" ht="9" customHeight="1">
      <c r="A6" s="764" t="s">
        <v>11</v>
      </c>
      <c r="B6" s="553">
        <v>30</v>
      </c>
      <c r="C6" s="553">
        <v>30</v>
      </c>
      <c r="D6" s="553">
        <v>30</v>
      </c>
      <c r="E6" s="553">
        <v>30</v>
      </c>
      <c r="F6" s="764">
        <v>30</v>
      </c>
      <c r="G6" s="431">
        <f>100*F6/$F$28</f>
        <v>5.059021922428331</v>
      </c>
    </row>
    <row r="7" spans="1:7" s="764" customFormat="1" ht="9" customHeight="1">
      <c r="A7" s="764" t="s">
        <v>398</v>
      </c>
      <c r="B7" s="553">
        <v>4</v>
      </c>
      <c r="C7" s="764">
        <v>4</v>
      </c>
      <c r="D7" s="764">
        <v>4</v>
      </c>
      <c r="E7" s="764">
        <v>4</v>
      </c>
      <c r="F7" s="764">
        <v>4</v>
      </c>
      <c r="G7" s="431">
        <f aca="true" t="shared" si="0" ref="G7:G33">100*F7/$F$28</f>
        <v>0.6745362563237775</v>
      </c>
    </row>
    <row r="8" spans="1:7" s="764" customFormat="1" ht="9" customHeight="1">
      <c r="A8" s="764" t="s">
        <v>24</v>
      </c>
      <c r="B8" s="553">
        <v>45</v>
      </c>
      <c r="C8" s="553">
        <v>45</v>
      </c>
      <c r="D8" s="553">
        <v>45</v>
      </c>
      <c r="E8" s="553">
        <v>45</v>
      </c>
      <c r="F8" s="764">
        <v>45</v>
      </c>
      <c r="G8" s="431">
        <f t="shared" si="0"/>
        <v>7.588532883642496</v>
      </c>
    </row>
    <row r="9" spans="1:7" s="764" customFormat="1" ht="9" customHeight="1">
      <c r="A9" s="764" t="s">
        <v>44</v>
      </c>
      <c r="B9" s="553">
        <v>19</v>
      </c>
      <c r="C9" s="553">
        <v>19</v>
      </c>
      <c r="D9" s="553">
        <v>19</v>
      </c>
      <c r="E9" s="553">
        <v>19</v>
      </c>
      <c r="F9" s="764">
        <v>19</v>
      </c>
      <c r="G9" s="431">
        <f t="shared" si="0"/>
        <v>3.204047217537943</v>
      </c>
    </row>
    <row r="10" spans="1:7" s="940" customFormat="1" ht="9" customHeight="1">
      <c r="A10" s="940" t="s">
        <v>25</v>
      </c>
      <c r="B10" s="941" t="s">
        <v>212</v>
      </c>
      <c r="C10" s="941" t="s">
        <v>212</v>
      </c>
      <c r="D10" s="941" t="s">
        <v>212</v>
      </c>
      <c r="E10" s="941" t="s">
        <v>212</v>
      </c>
      <c r="F10" s="941" t="s">
        <v>212</v>
      </c>
      <c r="G10" s="757" t="s">
        <v>212</v>
      </c>
    </row>
    <row r="11" spans="1:7" s="940" customFormat="1" ht="9" customHeight="1">
      <c r="A11" s="940" t="s">
        <v>26</v>
      </c>
      <c r="B11" s="941" t="s">
        <v>212</v>
      </c>
      <c r="C11" s="941" t="s">
        <v>212</v>
      </c>
      <c r="D11" s="941" t="s">
        <v>212</v>
      </c>
      <c r="E11" s="941" t="s">
        <v>212</v>
      </c>
      <c r="F11" s="941" t="s">
        <v>212</v>
      </c>
      <c r="G11" s="757" t="s">
        <v>212</v>
      </c>
    </row>
    <row r="12" spans="1:7" s="764" customFormat="1" ht="9" customHeight="1">
      <c r="A12" s="764" t="s">
        <v>27</v>
      </c>
      <c r="B12" s="553">
        <v>3</v>
      </c>
      <c r="C12" s="764">
        <v>3</v>
      </c>
      <c r="D12" s="764">
        <v>3</v>
      </c>
      <c r="E12" s="764">
        <v>3</v>
      </c>
      <c r="F12" s="764">
        <v>3</v>
      </c>
      <c r="G12" s="431">
        <f t="shared" si="0"/>
        <v>0.5059021922428331</v>
      </c>
    </row>
    <row r="13" spans="1:7" s="764" customFormat="1" ht="9" customHeight="1">
      <c r="A13" s="764" t="s">
        <v>35</v>
      </c>
      <c r="B13" s="553">
        <v>31</v>
      </c>
      <c r="C13" s="764">
        <v>31</v>
      </c>
      <c r="D13" s="764">
        <v>31</v>
      </c>
      <c r="E13" s="764">
        <v>31</v>
      </c>
      <c r="F13" s="764">
        <v>31</v>
      </c>
      <c r="G13" s="431">
        <f t="shared" si="0"/>
        <v>5.227655986509275</v>
      </c>
    </row>
    <row r="14" spans="1:7" s="764" customFormat="1" ht="9" customHeight="1">
      <c r="A14" s="764" t="s">
        <v>126</v>
      </c>
      <c r="B14" s="553">
        <v>7</v>
      </c>
      <c r="C14" s="764">
        <v>7</v>
      </c>
      <c r="D14" s="764">
        <v>7</v>
      </c>
      <c r="E14" s="764">
        <v>7</v>
      </c>
      <c r="F14" s="764">
        <v>7</v>
      </c>
      <c r="G14" s="431">
        <f t="shared" si="0"/>
        <v>1.1804384485666104</v>
      </c>
    </row>
    <row r="15" spans="1:7" s="764" customFormat="1" ht="9" customHeight="1">
      <c r="A15" s="764" t="s">
        <v>54</v>
      </c>
      <c r="B15" s="553">
        <v>30</v>
      </c>
      <c r="C15" s="553">
        <v>30</v>
      </c>
      <c r="D15" s="553">
        <v>30</v>
      </c>
      <c r="E15" s="553">
        <v>30</v>
      </c>
      <c r="F15" s="764">
        <v>30</v>
      </c>
      <c r="G15" s="431">
        <f t="shared" si="0"/>
        <v>5.059021922428331</v>
      </c>
    </row>
    <row r="16" spans="1:7" s="764" customFormat="1" ht="9" customHeight="1">
      <c r="A16" s="764" t="s">
        <v>65</v>
      </c>
      <c r="B16" s="553">
        <v>37</v>
      </c>
      <c r="C16" s="764">
        <v>37</v>
      </c>
      <c r="D16" s="764">
        <v>37</v>
      </c>
      <c r="E16" s="764">
        <v>37</v>
      </c>
      <c r="F16" s="764">
        <v>37</v>
      </c>
      <c r="G16" s="431">
        <f t="shared" si="0"/>
        <v>6.239460370994941</v>
      </c>
    </row>
    <row r="17" spans="1:7" s="764" customFormat="1" ht="9" customHeight="1">
      <c r="A17" s="764" t="s">
        <v>68</v>
      </c>
      <c r="B17" s="553">
        <v>9</v>
      </c>
      <c r="C17" s="553">
        <v>9</v>
      </c>
      <c r="D17" s="553">
        <v>9</v>
      </c>
      <c r="E17" s="553">
        <v>9</v>
      </c>
      <c r="F17" s="764">
        <v>9</v>
      </c>
      <c r="G17" s="431">
        <f t="shared" si="0"/>
        <v>1.5177065767284992</v>
      </c>
    </row>
    <row r="18" spans="1:7" s="764" customFormat="1" ht="9" customHeight="1">
      <c r="A18" s="764" t="s">
        <v>73</v>
      </c>
      <c r="B18" s="553">
        <v>9</v>
      </c>
      <c r="C18" s="764">
        <v>9</v>
      </c>
      <c r="D18" s="764">
        <v>9</v>
      </c>
      <c r="E18" s="764">
        <v>9</v>
      </c>
      <c r="F18" s="764">
        <v>9</v>
      </c>
      <c r="G18" s="431">
        <f t="shared" si="0"/>
        <v>1.5177065767284992</v>
      </c>
    </row>
    <row r="19" spans="1:7" s="764" customFormat="1" ht="9" customHeight="1">
      <c r="A19" s="764" t="s">
        <v>79</v>
      </c>
      <c r="B19" s="553">
        <v>62</v>
      </c>
      <c r="C19" s="553">
        <v>62</v>
      </c>
      <c r="D19" s="553">
        <v>62</v>
      </c>
      <c r="E19" s="553">
        <v>62</v>
      </c>
      <c r="F19" s="764">
        <v>62</v>
      </c>
      <c r="G19" s="431">
        <f t="shared" si="0"/>
        <v>10.45531197301855</v>
      </c>
    </row>
    <row r="20" spans="1:7" s="764" customFormat="1" ht="9" customHeight="1">
      <c r="A20" s="764" t="s">
        <v>84</v>
      </c>
      <c r="B20" s="553">
        <v>22</v>
      </c>
      <c r="C20" s="553">
        <v>22</v>
      </c>
      <c r="D20" s="553">
        <v>22</v>
      </c>
      <c r="E20" s="764">
        <v>22</v>
      </c>
      <c r="F20" s="764">
        <v>22</v>
      </c>
      <c r="G20" s="431">
        <f t="shared" si="0"/>
        <v>3.709949409780776</v>
      </c>
    </row>
    <row r="21" spans="1:7" s="764" customFormat="1" ht="9" customHeight="1">
      <c r="A21" s="764" t="s">
        <v>87</v>
      </c>
      <c r="B21" s="553">
        <v>5</v>
      </c>
      <c r="C21" s="764">
        <v>5</v>
      </c>
      <c r="D21" s="764">
        <v>5</v>
      </c>
      <c r="E21" s="764">
        <v>5</v>
      </c>
      <c r="F21" s="764">
        <v>5</v>
      </c>
      <c r="G21" s="431">
        <f t="shared" si="0"/>
        <v>0.8431703204047217</v>
      </c>
    </row>
    <row r="22" spans="1:7" s="764" customFormat="1" ht="9" customHeight="1">
      <c r="A22" s="764" t="s">
        <v>93</v>
      </c>
      <c r="B22" s="553">
        <v>86</v>
      </c>
      <c r="C22" s="553">
        <v>86</v>
      </c>
      <c r="D22" s="553">
        <v>86</v>
      </c>
      <c r="E22" s="553">
        <v>86</v>
      </c>
      <c r="F22" s="764">
        <v>86</v>
      </c>
      <c r="G22" s="431">
        <f t="shared" si="0"/>
        <v>14.502529510961214</v>
      </c>
    </row>
    <row r="23" spans="1:7" s="764" customFormat="1" ht="9" customHeight="1">
      <c r="A23" s="764" t="s">
        <v>99</v>
      </c>
      <c r="B23" s="553">
        <v>50</v>
      </c>
      <c r="C23" s="553">
        <v>50</v>
      </c>
      <c r="D23" s="553">
        <v>50</v>
      </c>
      <c r="E23" s="553">
        <v>50</v>
      </c>
      <c r="F23" s="764">
        <v>50</v>
      </c>
      <c r="G23" s="431">
        <f t="shared" si="0"/>
        <v>8.431703204047217</v>
      </c>
    </row>
    <row r="24" spans="1:7" s="764" customFormat="1" ht="9" customHeight="1">
      <c r="A24" s="764" t="s">
        <v>102</v>
      </c>
      <c r="B24" s="553">
        <v>6</v>
      </c>
      <c r="C24" s="764">
        <v>6</v>
      </c>
      <c r="D24" s="764">
        <v>6</v>
      </c>
      <c r="E24" s="764">
        <v>6</v>
      </c>
      <c r="F24" s="764">
        <v>6</v>
      </c>
      <c r="G24" s="431">
        <f t="shared" si="0"/>
        <v>1.0118043844856661</v>
      </c>
    </row>
    <row r="25" spans="1:7" s="764" customFormat="1" ht="9" customHeight="1">
      <c r="A25" s="764" t="s">
        <v>108</v>
      </c>
      <c r="B25" s="553">
        <v>34</v>
      </c>
      <c r="C25" s="764">
        <v>34</v>
      </c>
      <c r="D25" s="764">
        <v>34</v>
      </c>
      <c r="E25" s="764">
        <v>34</v>
      </c>
      <c r="F25" s="764">
        <v>34</v>
      </c>
      <c r="G25" s="431">
        <f t="shared" si="0"/>
        <v>5.733558178752108</v>
      </c>
    </row>
    <row r="26" spans="1:7" s="764" customFormat="1" ht="9" customHeight="1">
      <c r="A26" s="764" t="s">
        <v>118</v>
      </c>
      <c r="B26" s="553">
        <v>89</v>
      </c>
      <c r="C26" s="553">
        <v>89</v>
      </c>
      <c r="D26" s="553">
        <v>89</v>
      </c>
      <c r="E26" s="553">
        <v>89</v>
      </c>
      <c r="F26" s="764">
        <v>89</v>
      </c>
      <c r="G26" s="431">
        <f t="shared" si="0"/>
        <v>15.008431703204048</v>
      </c>
    </row>
    <row r="27" spans="1:7" s="764" customFormat="1" ht="9" customHeight="1">
      <c r="A27" s="764" t="s">
        <v>123</v>
      </c>
      <c r="B27" s="553">
        <v>15</v>
      </c>
      <c r="C27" s="764">
        <v>15</v>
      </c>
      <c r="D27" s="764">
        <v>15</v>
      </c>
      <c r="E27" s="764">
        <v>15</v>
      </c>
      <c r="F27" s="764">
        <v>15</v>
      </c>
      <c r="G27" s="431">
        <f t="shared" si="0"/>
        <v>2.5295109612141653</v>
      </c>
    </row>
    <row r="28" spans="1:7" s="766" customFormat="1" ht="9" customHeight="1">
      <c r="A28" s="766" t="s">
        <v>124</v>
      </c>
      <c r="B28" s="769">
        <v>593</v>
      </c>
      <c r="C28" s="769">
        <v>593</v>
      </c>
      <c r="D28" s="769">
        <v>593</v>
      </c>
      <c r="E28" s="769">
        <v>593</v>
      </c>
      <c r="F28" s="766">
        <f>SUM(F6:F27)</f>
        <v>593</v>
      </c>
      <c r="G28" s="432">
        <f t="shared" si="0"/>
        <v>100</v>
      </c>
    </row>
    <row r="29" spans="1:7" s="766" customFormat="1" ht="9" customHeight="1">
      <c r="A29" s="684" t="s">
        <v>357</v>
      </c>
      <c r="B29" s="769">
        <v>98</v>
      </c>
      <c r="C29" s="769">
        <v>98</v>
      </c>
      <c r="D29" s="769">
        <v>98</v>
      </c>
      <c r="E29" s="769">
        <v>98</v>
      </c>
      <c r="F29" s="766">
        <f>F6+F7+F8+F9</f>
        <v>98</v>
      </c>
      <c r="G29" s="432">
        <f t="shared" si="0"/>
        <v>16.526138279932546</v>
      </c>
    </row>
    <row r="30" spans="1:7" s="766" customFormat="1" ht="9" customHeight="1">
      <c r="A30" s="770" t="s">
        <v>378</v>
      </c>
      <c r="B30" s="769">
        <v>71</v>
      </c>
      <c r="C30" s="769">
        <v>71</v>
      </c>
      <c r="D30" s="769">
        <v>71</v>
      </c>
      <c r="E30" s="769">
        <v>71</v>
      </c>
      <c r="F30" s="766">
        <f>F12+F13+F14+F15</f>
        <v>71</v>
      </c>
      <c r="G30" s="432">
        <f t="shared" si="0"/>
        <v>11.97301854974705</v>
      </c>
    </row>
    <row r="31" spans="1:7" s="766" customFormat="1" ht="9" customHeight="1">
      <c r="A31" s="770" t="s">
        <v>243</v>
      </c>
      <c r="B31" s="769">
        <v>117</v>
      </c>
      <c r="C31" s="769">
        <v>117</v>
      </c>
      <c r="D31" s="769">
        <v>117</v>
      </c>
      <c r="E31" s="769">
        <v>117</v>
      </c>
      <c r="F31" s="766">
        <f>F16+F17+F18+F19</f>
        <v>117</v>
      </c>
      <c r="G31" s="432">
        <f t="shared" si="0"/>
        <v>19.73018549747049</v>
      </c>
    </row>
    <row r="32" spans="1:7" s="766" customFormat="1" ht="9" customHeight="1">
      <c r="A32" s="684" t="s">
        <v>354</v>
      </c>
      <c r="B32" s="769">
        <v>203</v>
      </c>
      <c r="C32" s="769">
        <v>203</v>
      </c>
      <c r="D32" s="769">
        <v>203</v>
      </c>
      <c r="E32" s="769">
        <v>203</v>
      </c>
      <c r="F32" s="766">
        <f>F20+F21+F22+F23+F24+F25</f>
        <v>203</v>
      </c>
      <c r="G32" s="432">
        <f t="shared" si="0"/>
        <v>34.232715008431704</v>
      </c>
    </row>
    <row r="33" spans="1:7" s="766" customFormat="1" ht="9" customHeight="1">
      <c r="A33" s="778" t="s">
        <v>355</v>
      </c>
      <c r="B33" s="769">
        <v>104</v>
      </c>
      <c r="C33" s="769">
        <v>104</v>
      </c>
      <c r="D33" s="769">
        <v>104</v>
      </c>
      <c r="E33" s="769">
        <v>104</v>
      </c>
      <c r="F33" s="766">
        <f>F26+F27</f>
        <v>104</v>
      </c>
      <c r="G33" s="432">
        <f t="shared" si="0"/>
        <v>17.537942664418214</v>
      </c>
    </row>
    <row r="34" spans="1:7" s="752" customFormat="1" ht="9" customHeight="1">
      <c r="A34" s="753"/>
      <c r="B34" s="754"/>
      <c r="C34" s="754"/>
      <c r="D34" s="754"/>
      <c r="E34" s="754"/>
      <c r="F34" s="754"/>
      <c r="G34" s="753"/>
    </row>
    <row r="35" ht="6" customHeight="1"/>
    <row r="36" ht="9" customHeight="1">
      <c r="A36" s="755" t="s">
        <v>432</v>
      </c>
    </row>
    <row r="37" spans="1:6" ht="9" customHeight="1">
      <c r="A37" s="146" t="s">
        <v>248</v>
      </c>
      <c r="F37" s="750"/>
    </row>
    <row r="38" spans="1:6" ht="9" customHeight="1">
      <c r="A38" s="146"/>
      <c r="F38" s="750"/>
    </row>
    <row r="39" spans="1:6" ht="9" customHeight="1">
      <c r="A39" s="146"/>
      <c r="F39" s="750"/>
    </row>
    <row r="40" spans="1:6" ht="9" customHeight="1">
      <c r="A40" s="146"/>
      <c r="F40" s="750"/>
    </row>
    <row r="41" ht="9" customHeight="1"/>
    <row r="42" spans="1:7" s="514" customFormat="1" ht="12" customHeight="1">
      <c r="A42" s="520" t="s">
        <v>417</v>
      </c>
      <c r="B42" s="520"/>
      <c r="C42" s="520"/>
      <c r="D42" s="520"/>
      <c r="E42" s="520"/>
      <c r="F42" s="520"/>
      <c r="G42" s="513"/>
    </row>
    <row r="43" spans="1:7" s="514" customFormat="1" ht="12" customHeight="1">
      <c r="A43" s="520"/>
      <c r="B43" s="520"/>
      <c r="C43" s="520"/>
      <c r="D43" s="520"/>
      <c r="E43" s="520"/>
      <c r="F43" s="520"/>
      <c r="G43" s="513"/>
    </row>
    <row r="44" spans="1:7" s="750" customFormat="1" ht="12" customHeight="1">
      <c r="A44" s="950" t="s">
        <v>362</v>
      </c>
      <c r="B44" s="969">
        <v>2001</v>
      </c>
      <c r="C44" s="969">
        <v>2002</v>
      </c>
      <c r="D44" s="969">
        <v>2003</v>
      </c>
      <c r="E44" s="969">
        <v>2004</v>
      </c>
      <c r="F44" s="969">
        <v>2005</v>
      </c>
      <c r="G44" s="971" t="s">
        <v>416</v>
      </c>
    </row>
    <row r="45" spans="1:7" s="750" customFormat="1" ht="12" customHeight="1">
      <c r="A45" s="968"/>
      <c r="B45" s="970" t="s">
        <v>181</v>
      </c>
      <c r="C45" s="970" t="s">
        <v>181</v>
      </c>
      <c r="D45" s="970"/>
      <c r="E45" s="970" t="s">
        <v>181</v>
      </c>
      <c r="F45" s="970"/>
      <c r="G45" s="972"/>
    </row>
    <row r="46" spans="1:7" s="763" customFormat="1" ht="9" customHeight="1">
      <c r="A46" s="762"/>
      <c r="B46" s="757"/>
      <c r="C46" s="757"/>
      <c r="D46" s="757"/>
      <c r="E46" s="757"/>
      <c r="F46" s="757"/>
      <c r="G46" s="885"/>
    </row>
    <row r="47" spans="1:7" s="764" customFormat="1" ht="9" customHeight="1">
      <c r="A47" s="764" t="s">
        <v>137</v>
      </c>
      <c r="B47" s="765">
        <v>1918</v>
      </c>
      <c r="C47" s="765">
        <v>1939</v>
      </c>
      <c r="D47" s="765">
        <v>1950</v>
      </c>
      <c r="E47" s="765">
        <v>1931</v>
      </c>
      <c r="F47" s="867">
        <v>1931</v>
      </c>
      <c r="G47" s="886">
        <v>32.204803202134755</v>
      </c>
    </row>
    <row r="48" spans="1:7" s="764" customFormat="1" ht="9" customHeight="1">
      <c r="A48" s="764" t="s">
        <v>138</v>
      </c>
      <c r="B48" s="765">
        <v>1875</v>
      </c>
      <c r="C48" s="765">
        <v>1892</v>
      </c>
      <c r="D48" s="765">
        <v>1904</v>
      </c>
      <c r="E48" s="765">
        <v>1890</v>
      </c>
      <c r="F48" s="867">
        <v>1890</v>
      </c>
      <c r="G48" s="886">
        <v>31.52101400933956</v>
      </c>
    </row>
    <row r="49" spans="1:7" s="764" customFormat="1" ht="9" customHeight="1">
      <c r="A49" s="764" t="s">
        <v>139</v>
      </c>
      <c r="B49" s="765">
        <v>1814</v>
      </c>
      <c r="C49" s="765">
        <v>1839</v>
      </c>
      <c r="D49" s="765">
        <v>1854</v>
      </c>
      <c r="E49" s="765">
        <v>1836</v>
      </c>
      <c r="F49" s="867">
        <v>1838</v>
      </c>
      <c r="G49" s="886">
        <v>30.65376917945297</v>
      </c>
    </row>
    <row r="50" spans="1:7" s="764" customFormat="1" ht="9" customHeight="1">
      <c r="A50" s="764" t="s">
        <v>294</v>
      </c>
      <c r="B50" s="40">
        <v>198</v>
      </c>
      <c r="C50" s="40">
        <v>198</v>
      </c>
      <c r="D50" s="40">
        <v>274</v>
      </c>
      <c r="E50" s="40">
        <v>335</v>
      </c>
      <c r="F50" s="867">
        <v>337</v>
      </c>
      <c r="G50" s="886">
        <v>5.620413609072715</v>
      </c>
    </row>
    <row r="51" spans="1:7" s="764" customFormat="1" ht="9" customHeight="1">
      <c r="A51" s="766" t="s">
        <v>130</v>
      </c>
      <c r="B51" s="767">
        <v>5805</v>
      </c>
      <c r="C51" s="767">
        <v>5868</v>
      </c>
      <c r="D51" s="767">
        <v>5982</v>
      </c>
      <c r="E51" s="767">
        <v>5992</v>
      </c>
      <c r="F51" s="868">
        <v>5996</v>
      </c>
      <c r="G51" s="887">
        <v>100</v>
      </c>
    </row>
    <row r="52" spans="1:7" s="764" customFormat="1" ht="9" customHeight="1">
      <c r="A52" s="768"/>
      <c r="B52" s="768"/>
      <c r="C52" s="768"/>
      <c r="D52" s="768"/>
      <c r="E52" s="768"/>
      <c r="F52" s="768"/>
      <c r="G52" s="768"/>
    </row>
    <row r="54" spans="1:4" s="513" customFormat="1" ht="9" customHeight="1">
      <c r="A54" s="36" t="s">
        <v>433</v>
      </c>
      <c r="B54" s="517"/>
      <c r="C54" s="517"/>
      <c r="D54" s="268"/>
    </row>
    <row r="55" spans="1:4" s="513" customFormat="1" ht="9" customHeight="1">
      <c r="A55" s="515" t="s">
        <v>251</v>
      </c>
      <c r="B55" s="518"/>
      <c r="C55" s="518"/>
      <c r="D55" s="516"/>
    </row>
    <row r="56" spans="1:4" s="513" customFormat="1" ht="9" customHeight="1">
      <c r="A56" s="519" t="s">
        <v>293</v>
      </c>
      <c r="D56" s="67"/>
    </row>
    <row r="57" spans="1:7" s="514" customFormat="1" ht="9" customHeight="1">
      <c r="A57" s="513"/>
      <c r="B57" s="518"/>
      <c r="C57" s="518"/>
      <c r="D57" s="516"/>
      <c r="E57" s="513"/>
      <c r="F57" s="513"/>
      <c r="G57" s="513"/>
    </row>
  </sheetData>
  <mergeCells count="14">
    <mergeCell ref="G44:G45"/>
    <mergeCell ref="G3:G4"/>
    <mergeCell ref="D3:D4"/>
    <mergeCell ref="E3:E4"/>
    <mergeCell ref="F44:F45"/>
    <mergeCell ref="F3:F4"/>
    <mergeCell ref="D44:D45"/>
    <mergeCell ref="A3:A4"/>
    <mergeCell ref="B3:B4"/>
    <mergeCell ref="C3:C4"/>
    <mergeCell ref="E44:E45"/>
    <mergeCell ref="A44:A45"/>
    <mergeCell ref="B44:B45"/>
    <mergeCell ref="C44:C45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&amp;C&amp;"Arial,Normale"&amp;10 121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"/>
  <dimension ref="A1:P78"/>
  <sheetViews>
    <sheetView showGridLines="0" zoomScaleSheetLayoutView="100" workbookViewId="0" topLeftCell="A1">
      <selection activeCell="I57" sqref="I57"/>
    </sheetView>
  </sheetViews>
  <sheetFormatPr defaultColWidth="9.59765625" defaultRowHeight="10.5"/>
  <cols>
    <col min="1" max="1" width="50.3984375" style="8" customWidth="1"/>
    <col min="2" max="5" width="17.796875" style="9" customWidth="1"/>
    <col min="6" max="6" width="14.59765625" style="5" customWidth="1"/>
    <col min="7" max="7" width="9.59765625" style="5" customWidth="1"/>
    <col min="8" max="8" width="16" style="5" customWidth="1"/>
    <col min="9" max="11" width="9.59765625" style="5" customWidth="1"/>
    <col min="12" max="12" width="11.3984375" style="5" customWidth="1"/>
    <col min="13" max="16384" width="9.59765625" style="5" customWidth="1"/>
  </cols>
  <sheetData>
    <row r="1" spans="1:5" ht="12" customHeight="1">
      <c r="A1" s="2" t="s">
        <v>349</v>
      </c>
      <c r="B1" s="3"/>
      <c r="C1" s="3"/>
      <c r="D1" s="3"/>
      <c r="E1" s="4" t="s">
        <v>2</v>
      </c>
    </row>
    <row r="2" spans="1:5" ht="12" customHeight="1">
      <c r="A2" s="4"/>
      <c r="B2" s="3"/>
      <c r="C2" s="3"/>
      <c r="D2" s="3"/>
      <c r="E2" s="4"/>
    </row>
    <row r="3" spans="1:5" ht="9" customHeight="1">
      <c r="A3" s="4"/>
      <c r="B3" s="3"/>
      <c r="C3" s="3"/>
      <c r="D3" s="3"/>
      <c r="E3" s="3"/>
    </row>
    <row r="4" spans="1:5" ht="12" customHeight="1">
      <c r="A4" s="976" t="s">
        <v>329</v>
      </c>
      <c r="B4" s="973" t="s">
        <v>176</v>
      </c>
      <c r="C4" s="973"/>
      <c r="D4" s="973"/>
      <c r="E4" s="973"/>
    </row>
    <row r="5" spans="1:5" s="7" customFormat="1" ht="12" customHeight="1">
      <c r="A5" s="977"/>
      <c r="B5" s="6" t="s">
        <v>137</v>
      </c>
      <c r="C5" s="6" t="s">
        <v>138</v>
      </c>
      <c r="D5" s="6" t="s">
        <v>139</v>
      </c>
      <c r="E5" s="6" t="s">
        <v>130</v>
      </c>
    </row>
    <row r="6" spans="1:5" s="782" customFormat="1" ht="6.75" customHeight="1">
      <c r="A6" s="780"/>
      <c r="B6" s="781"/>
      <c r="C6" s="781"/>
      <c r="D6" s="781"/>
      <c r="E6" s="781"/>
    </row>
    <row r="7" spans="1:5" s="783" customFormat="1" ht="8.25" customHeight="1">
      <c r="A7" s="974" t="s">
        <v>434</v>
      </c>
      <c r="B7" s="974"/>
      <c r="C7" s="974"/>
      <c r="D7" s="974"/>
      <c r="E7" s="974"/>
    </row>
    <row r="8" spans="1:12" s="785" customFormat="1" ht="9" customHeight="1">
      <c r="A8" s="11" t="s">
        <v>279</v>
      </c>
      <c r="B8" s="12"/>
      <c r="C8" s="13"/>
      <c r="D8" s="13"/>
      <c r="E8" s="12"/>
      <c r="F8" s="784"/>
      <c r="G8" s="784"/>
      <c r="H8" s="784"/>
      <c r="I8" s="13"/>
      <c r="J8" s="12"/>
      <c r="L8" s="786"/>
    </row>
    <row r="9" spans="1:12" s="785" customFormat="1" ht="9" customHeight="1">
      <c r="A9" s="11" t="s">
        <v>281</v>
      </c>
      <c r="B9" s="787">
        <v>4206</v>
      </c>
      <c r="C9" s="787">
        <v>2902</v>
      </c>
      <c r="D9" s="787">
        <v>4168</v>
      </c>
      <c r="E9" s="787">
        <f>SUM(B9:D9)</f>
        <v>11276</v>
      </c>
      <c r="F9" s="788"/>
      <c r="G9" s="12"/>
      <c r="H9" s="13"/>
      <c r="I9" s="13"/>
      <c r="J9" s="12"/>
      <c r="L9" s="786"/>
    </row>
    <row r="10" spans="1:12" s="790" customFormat="1" ht="9" customHeight="1">
      <c r="A10" s="11" t="s">
        <v>282</v>
      </c>
      <c r="B10" s="789">
        <v>110</v>
      </c>
      <c r="C10" s="789">
        <v>95</v>
      </c>
      <c r="D10" s="789">
        <v>50</v>
      </c>
      <c r="E10" s="787">
        <f aca="true" t="shared" si="0" ref="E10:E16">SUM(B10:D10)</f>
        <v>255</v>
      </c>
      <c r="F10" s="788"/>
      <c r="G10" s="12"/>
      <c r="H10" s="13"/>
      <c r="I10" s="13"/>
      <c r="J10" s="12"/>
      <c r="L10" s="786"/>
    </row>
    <row r="11" spans="1:12" s="783" customFormat="1" ht="9" customHeight="1">
      <c r="A11" s="11" t="s">
        <v>132</v>
      </c>
      <c r="B11" s="789">
        <v>119</v>
      </c>
      <c r="C11" s="789">
        <v>687</v>
      </c>
      <c r="D11" s="789">
        <v>508</v>
      </c>
      <c r="E11" s="787">
        <f t="shared" si="0"/>
        <v>1314</v>
      </c>
      <c r="F11" s="788"/>
      <c r="G11" s="16"/>
      <c r="H11" s="17"/>
      <c r="I11" s="17"/>
      <c r="J11" s="16"/>
      <c r="L11" s="786"/>
    </row>
    <row r="12" spans="1:12" s="783" customFormat="1" ht="9" customHeight="1">
      <c r="A12" s="11" t="s">
        <v>131</v>
      </c>
      <c r="B12" s="789">
        <v>753</v>
      </c>
      <c r="C12" s="789">
        <v>205</v>
      </c>
      <c r="D12" s="789">
        <v>906</v>
      </c>
      <c r="E12" s="787">
        <f t="shared" si="0"/>
        <v>1864</v>
      </c>
      <c r="F12" s="788"/>
      <c r="G12" s="16"/>
      <c r="H12" s="17"/>
      <c r="I12" s="17"/>
      <c r="J12" s="16"/>
      <c r="L12" s="786"/>
    </row>
    <row r="13" spans="1:12" s="783" customFormat="1" ht="9" customHeight="1">
      <c r="A13" s="11" t="s">
        <v>263</v>
      </c>
      <c r="B13" s="787">
        <v>1482</v>
      </c>
      <c r="C13" s="787">
        <v>1397</v>
      </c>
      <c r="D13" s="789">
        <v>495</v>
      </c>
      <c r="E13" s="787">
        <f t="shared" si="0"/>
        <v>3374</v>
      </c>
      <c r="F13" s="788"/>
      <c r="G13" s="16"/>
      <c r="H13" s="13"/>
      <c r="I13" s="17"/>
      <c r="J13" s="16"/>
      <c r="L13" s="786"/>
    </row>
    <row r="14" spans="1:12" s="783" customFormat="1" ht="9" customHeight="1">
      <c r="A14" s="11" t="s">
        <v>331</v>
      </c>
      <c r="B14" s="787">
        <v>1219</v>
      </c>
      <c r="C14" s="787">
        <v>2781</v>
      </c>
      <c r="D14" s="787">
        <v>1791</v>
      </c>
      <c r="E14" s="787">
        <f t="shared" si="0"/>
        <v>5791</v>
      </c>
      <c r="F14" s="432"/>
      <c r="G14" s="16"/>
      <c r="H14" s="17"/>
      <c r="I14" s="17"/>
      <c r="J14" s="16"/>
      <c r="L14" s="786"/>
    </row>
    <row r="15" spans="1:12" s="783" customFormat="1" ht="9" customHeight="1">
      <c r="A15" s="11" t="s">
        <v>264</v>
      </c>
      <c r="B15" s="789">
        <v>426</v>
      </c>
      <c r="C15" s="789">
        <v>334</v>
      </c>
      <c r="D15" s="789">
        <v>337</v>
      </c>
      <c r="E15" s="787">
        <f t="shared" si="0"/>
        <v>1097</v>
      </c>
      <c r="F15" s="788"/>
      <c r="G15" s="16"/>
      <c r="H15" s="17"/>
      <c r="I15" s="17"/>
      <c r="J15" s="16"/>
      <c r="L15" s="786"/>
    </row>
    <row r="16" spans="1:12" s="783" customFormat="1" ht="9" customHeight="1">
      <c r="A16" s="11" t="s">
        <v>257</v>
      </c>
      <c r="B16" s="789">
        <v>445</v>
      </c>
      <c r="C16" s="789">
        <v>359</v>
      </c>
      <c r="D16" s="789">
        <v>228</v>
      </c>
      <c r="E16" s="787">
        <f t="shared" si="0"/>
        <v>1032</v>
      </c>
      <c r="F16" s="788"/>
      <c r="G16" s="12"/>
      <c r="H16" s="488"/>
      <c r="I16" s="13"/>
      <c r="J16" s="12"/>
      <c r="L16" s="786"/>
    </row>
    <row r="17" spans="1:12" s="783" customFormat="1" ht="9" customHeight="1">
      <c r="A17" s="18" t="s">
        <v>241</v>
      </c>
      <c r="B17" s="791">
        <f>SUM(B9:B16)</f>
        <v>8760</v>
      </c>
      <c r="C17" s="791">
        <f>SUM(C9:C16)</f>
        <v>8760</v>
      </c>
      <c r="D17" s="791">
        <f>SUM(D9:D16)</f>
        <v>8483</v>
      </c>
      <c r="E17" s="791">
        <f>SUM(B17:D17)</f>
        <v>26003</v>
      </c>
      <c r="F17" s="432"/>
      <c r="L17" s="786"/>
    </row>
    <row r="18" spans="1:12" s="783" customFormat="1" ht="6" customHeight="1">
      <c r="A18" s="11"/>
      <c r="B18" s="472"/>
      <c r="C18" s="472"/>
      <c r="D18" s="472"/>
      <c r="E18" s="792"/>
      <c r="F18" s="788"/>
      <c r="G18" s="16"/>
      <c r="H18" s="17"/>
      <c r="I18" s="17"/>
      <c r="J18" s="16"/>
      <c r="L18" s="786"/>
    </row>
    <row r="19" spans="1:12" s="794" customFormat="1" ht="9" customHeight="1">
      <c r="A19" s="19" t="s">
        <v>342</v>
      </c>
      <c r="B19" s="472" t="s">
        <v>334</v>
      </c>
      <c r="C19" s="472" t="s">
        <v>334</v>
      </c>
      <c r="D19" s="473">
        <v>6125</v>
      </c>
      <c r="E19" s="473">
        <v>6125</v>
      </c>
      <c r="F19" s="793"/>
      <c r="G19" s="20"/>
      <c r="H19" s="21"/>
      <c r="I19" s="21"/>
      <c r="J19" s="20"/>
      <c r="L19" s="795"/>
    </row>
    <row r="20" spans="1:12" s="794" customFormat="1" ht="9" customHeight="1">
      <c r="A20" s="19" t="s">
        <v>343</v>
      </c>
      <c r="B20" s="472" t="s">
        <v>334</v>
      </c>
      <c r="C20" s="472" t="s">
        <v>334</v>
      </c>
      <c r="D20" s="473">
        <v>1119</v>
      </c>
      <c r="E20" s="473">
        <v>1119</v>
      </c>
      <c r="F20" s="793"/>
      <c r="G20" s="20"/>
      <c r="H20" s="21"/>
      <c r="I20" s="21"/>
      <c r="J20" s="20"/>
      <c r="L20" s="795"/>
    </row>
    <row r="21" spans="1:12" s="783" customFormat="1" ht="9">
      <c r="A21" s="796"/>
      <c r="B21" s="22"/>
      <c r="C21" s="23"/>
      <c r="D21" s="23"/>
      <c r="E21" s="22"/>
      <c r="F21" s="788"/>
      <c r="G21" s="16"/>
      <c r="H21" s="17"/>
      <c r="I21" s="17"/>
      <c r="J21" s="16"/>
      <c r="L21" s="786"/>
    </row>
    <row r="22" spans="1:5" s="783" customFormat="1" ht="8.25" customHeight="1">
      <c r="A22" s="975" t="s">
        <v>280</v>
      </c>
      <c r="B22" s="975"/>
      <c r="C22" s="975"/>
      <c r="D22" s="975"/>
      <c r="E22" s="975"/>
    </row>
    <row r="23" spans="1:6" s="783" customFormat="1" ht="9">
      <c r="A23" s="11"/>
      <c r="B23" s="25"/>
      <c r="C23" s="25"/>
      <c r="D23" s="26"/>
      <c r="E23" s="25"/>
      <c r="F23" s="797"/>
    </row>
    <row r="24" spans="1:5" s="783" customFormat="1" ht="9" customHeight="1">
      <c r="A24" s="11" t="s">
        <v>281</v>
      </c>
      <c r="B24" s="798">
        <f>100*B9/$E$9</f>
        <v>37.30046115643845</v>
      </c>
      <c r="C24" s="798">
        <f>100*C9/$E$9</f>
        <v>25.736076622915927</v>
      </c>
      <c r="D24" s="798">
        <f>100*D9/$E$9</f>
        <v>36.96346222064562</v>
      </c>
      <c r="E24" s="799">
        <f>SUM(B24:D24)</f>
        <v>100</v>
      </c>
    </row>
    <row r="25" spans="1:6" s="783" customFormat="1" ht="9" customHeight="1">
      <c r="A25" s="11" t="s">
        <v>282</v>
      </c>
      <c r="B25" s="798">
        <f>100*B10/E10</f>
        <v>43.13725490196079</v>
      </c>
      <c r="C25" s="798">
        <f>100*C10/E10</f>
        <v>37.254901960784316</v>
      </c>
      <c r="D25" s="798">
        <f>100*D10/E10</f>
        <v>19.607843137254903</v>
      </c>
      <c r="E25" s="799">
        <f aca="true" t="shared" si="1" ref="E25:E32">SUM(B25:D25)</f>
        <v>100.00000000000001</v>
      </c>
      <c r="F25" s="797"/>
    </row>
    <row r="26" spans="1:5" s="783" customFormat="1" ht="9" customHeight="1">
      <c r="A26" s="11" t="s">
        <v>132</v>
      </c>
      <c r="B26" s="798">
        <f aca="true" t="shared" si="2" ref="B26:B31">100*B11/E11</f>
        <v>9.056316590563165</v>
      </c>
      <c r="C26" s="798">
        <f aca="true" t="shared" si="3" ref="C26:C31">100*C11/E11</f>
        <v>52.28310502283105</v>
      </c>
      <c r="D26" s="798">
        <f aca="true" t="shared" si="4" ref="D26:D31">100*D11/E11</f>
        <v>38.660578386605785</v>
      </c>
      <c r="E26" s="799">
        <f t="shared" si="1"/>
        <v>100</v>
      </c>
    </row>
    <row r="27" spans="1:5" s="783" customFormat="1" ht="9" customHeight="1">
      <c r="A27" s="11" t="s">
        <v>131</v>
      </c>
      <c r="B27" s="798">
        <f t="shared" si="2"/>
        <v>40.396995708154506</v>
      </c>
      <c r="C27" s="798">
        <f t="shared" si="3"/>
        <v>10.99785407725322</v>
      </c>
      <c r="D27" s="798">
        <f t="shared" si="4"/>
        <v>48.60515021459227</v>
      </c>
      <c r="E27" s="799">
        <f t="shared" si="1"/>
        <v>100</v>
      </c>
    </row>
    <row r="28" spans="1:5" s="783" customFormat="1" ht="9" customHeight="1">
      <c r="A28" s="11" t="s">
        <v>263</v>
      </c>
      <c r="B28" s="798">
        <f t="shared" si="2"/>
        <v>43.924125666864256</v>
      </c>
      <c r="C28" s="798">
        <f t="shared" si="3"/>
        <v>41.40486069946651</v>
      </c>
      <c r="D28" s="798">
        <f t="shared" si="4"/>
        <v>14.671013633669235</v>
      </c>
      <c r="E28" s="799">
        <f t="shared" si="1"/>
        <v>100</v>
      </c>
    </row>
    <row r="29" spans="1:5" s="783" customFormat="1" ht="9" customHeight="1">
      <c r="A29" s="11" t="s">
        <v>278</v>
      </c>
      <c r="B29" s="798">
        <f t="shared" si="2"/>
        <v>21.049905025038854</v>
      </c>
      <c r="C29" s="798">
        <f t="shared" si="3"/>
        <v>48.02279399067518</v>
      </c>
      <c r="D29" s="798">
        <f t="shared" si="4"/>
        <v>30.92730098428596</v>
      </c>
      <c r="E29" s="799">
        <f t="shared" si="1"/>
        <v>100</v>
      </c>
    </row>
    <row r="30" spans="1:5" s="783" customFormat="1" ht="9" customHeight="1">
      <c r="A30" s="11" t="s">
        <v>264</v>
      </c>
      <c r="B30" s="798">
        <f t="shared" si="2"/>
        <v>38.833181403828625</v>
      </c>
      <c r="C30" s="798">
        <f t="shared" si="3"/>
        <v>30.446672743846854</v>
      </c>
      <c r="D30" s="798">
        <f t="shared" si="4"/>
        <v>30.72014585232452</v>
      </c>
      <c r="E30" s="799">
        <f t="shared" si="1"/>
        <v>100</v>
      </c>
    </row>
    <row r="31" spans="1:5" s="783" customFormat="1" ht="9" customHeight="1">
      <c r="A31" s="11" t="s">
        <v>257</v>
      </c>
      <c r="B31" s="798">
        <f t="shared" si="2"/>
        <v>43.12015503875969</v>
      </c>
      <c r="C31" s="798">
        <f t="shared" si="3"/>
        <v>34.786821705426355</v>
      </c>
      <c r="D31" s="798">
        <f t="shared" si="4"/>
        <v>22.093023255813954</v>
      </c>
      <c r="E31" s="799">
        <f t="shared" si="1"/>
        <v>100</v>
      </c>
    </row>
    <row r="32" spans="1:5" s="785" customFormat="1" ht="9" customHeight="1">
      <c r="A32" s="18" t="s">
        <v>130</v>
      </c>
      <c r="B32" s="800">
        <f>100*B17/E17</f>
        <v>33.68842056685767</v>
      </c>
      <c r="C32" s="800">
        <f>100*C17/E17</f>
        <v>33.68842056685767</v>
      </c>
      <c r="D32" s="800">
        <f>100*D17/E17</f>
        <v>32.62315886628466</v>
      </c>
      <c r="E32" s="786">
        <f t="shared" si="1"/>
        <v>100</v>
      </c>
    </row>
    <row r="33" spans="1:5" s="785" customFormat="1" ht="6" customHeight="1">
      <c r="A33" s="18"/>
      <c r="B33" s="800"/>
      <c r="C33" s="800"/>
      <c r="D33" s="800"/>
      <c r="E33" s="786"/>
    </row>
    <row r="34" spans="1:5" s="785" customFormat="1" ht="9" customHeight="1">
      <c r="A34" s="19" t="s">
        <v>342</v>
      </c>
      <c r="B34" s="472" t="s">
        <v>334</v>
      </c>
      <c r="C34" s="472" t="s">
        <v>334</v>
      </c>
      <c r="D34" s="786">
        <v>100</v>
      </c>
      <c r="E34" s="786">
        <v>100</v>
      </c>
    </row>
    <row r="35" spans="1:5" s="785" customFormat="1" ht="9" customHeight="1">
      <c r="A35" s="19" t="s">
        <v>343</v>
      </c>
      <c r="B35" s="472" t="s">
        <v>334</v>
      </c>
      <c r="C35" s="472" t="s">
        <v>334</v>
      </c>
      <c r="D35" s="786">
        <v>100</v>
      </c>
      <c r="E35" s="786">
        <v>100</v>
      </c>
    </row>
    <row r="36" spans="1:16" s="782" customFormat="1" ht="15" customHeight="1">
      <c r="A36" s="11" t="s">
        <v>279</v>
      </c>
      <c r="B36" s="800"/>
      <c r="C36" s="800"/>
      <c r="D36" s="800"/>
      <c r="E36" s="800"/>
      <c r="F36" s="13"/>
      <c r="G36" s="13"/>
      <c r="H36" s="12"/>
      <c r="I36" s="801"/>
      <c r="J36" s="801"/>
      <c r="K36" s="801"/>
      <c r="L36" s="801"/>
      <c r="M36" s="802"/>
      <c r="N36" s="802"/>
      <c r="O36" s="802"/>
      <c r="P36" s="802"/>
    </row>
    <row r="37" spans="1:16" s="782" customFormat="1" ht="9" customHeight="1">
      <c r="A37" s="11" t="s">
        <v>281</v>
      </c>
      <c r="B37" s="799">
        <f aca="true" t="shared" si="5" ref="B37:B45">100*B9/$B$17</f>
        <v>48.013698630136986</v>
      </c>
      <c r="C37" s="799">
        <f aca="true" t="shared" si="6" ref="C37:C45">100*C9/$C$17</f>
        <v>33.12785388127854</v>
      </c>
      <c r="D37" s="799">
        <f aca="true" t="shared" si="7" ref="D37:D45">100*D9/$D$17</f>
        <v>49.133561240127314</v>
      </c>
      <c r="E37" s="799">
        <f aca="true" t="shared" si="8" ref="E37:E45">100*E9/$E$17</f>
        <v>43.36422720455332</v>
      </c>
      <c r="I37" s="801"/>
      <c r="J37" s="801"/>
      <c r="K37" s="801"/>
      <c r="L37" s="801"/>
      <c r="M37" s="802"/>
      <c r="N37" s="802"/>
      <c r="O37" s="802"/>
      <c r="P37" s="802"/>
    </row>
    <row r="38" spans="1:16" s="782" customFormat="1" ht="9" customHeight="1">
      <c r="A38" s="11" t="s">
        <v>282</v>
      </c>
      <c r="B38" s="799">
        <f t="shared" si="5"/>
        <v>1.2557077625570776</v>
      </c>
      <c r="C38" s="799">
        <f t="shared" si="6"/>
        <v>1.0844748858447488</v>
      </c>
      <c r="D38" s="799">
        <f t="shared" si="7"/>
        <v>0.5894141223623718</v>
      </c>
      <c r="E38" s="799">
        <f t="shared" si="8"/>
        <v>0.9806560781448295</v>
      </c>
      <c r="I38" s="801"/>
      <c r="J38" s="801"/>
      <c r="K38" s="801"/>
      <c r="L38" s="801"/>
      <c r="M38" s="802"/>
      <c r="N38" s="802"/>
      <c r="O38" s="802"/>
      <c r="P38" s="802"/>
    </row>
    <row r="39" spans="1:16" s="782" customFormat="1" ht="9" customHeight="1">
      <c r="A39" s="11" t="s">
        <v>132</v>
      </c>
      <c r="B39" s="799">
        <f t="shared" si="5"/>
        <v>1.3584474885844748</v>
      </c>
      <c r="C39" s="799">
        <f t="shared" si="6"/>
        <v>7.842465753424658</v>
      </c>
      <c r="D39" s="799">
        <f t="shared" si="7"/>
        <v>5.988447483201697</v>
      </c>
      <c r="E39" s="799">
        <f t="shared" si="8"/>
        <v>5.05326308502865</v>
      </c>
      <c r="I39" s="801"/>
      <c r="J39" s="801"/>
      <c r="K39" s="801"/>
      <c r="L39" s="801"/>
      <c r="M39" s="803"/>
      <c r="N39" s="803"/>
      <c r="O39" s="803"/>
      <c r="P39" s="803"/>
    </row>
    <row r="40" spans="1:16" s="782" customFormat="1" ht="9" customHeight="1">
      <c r="A40" s="11" t="s">
        <v>131</v>
      </c>
      <c r="B40" s="799">
        <f t="shared" si="5"/>
        <v>8.595890410958905</v>
      </c>
      <c r="C40" s="799">
        <f t="shared" si="6"/>
        <v>2.3401826484018264</v>
      </c>
      <c r="D40" s="799">
        <f t="shared" si="7"/>
        <v>10.680183897206177</v>
      </c>
      <c r="E40" s="799">
        <f t="shared" si="8"/>
        <v>7.168403645733185</v>
      </c>
      <c r="I40" s="801"/>
      <c r="J40" s="801"/>
      <c r="K40" s="801"/>
      <c r="L40" s="801"/>
      <c r="M40" s="803"/>
      <c r="N40" s="803"/>
      <c r="O40" s="803"/>
      <c r="P40" s="803"/>
    </row>
    <row r="41" spans="1:16" s="782" customFormat="1" ht="9" customHeight="1">
      <c r="A41" s="11" t="s">
        <v>263</v>
      </c>
      <c r="B41" s="799">
        <f t="shared" si="5"/>
        <v>16.91780821917808</v>
      </c>
      <c r="C41" s="799">
        <f t="shared" si="6"/>
        <v>15.947488584474886</v>
      </c>
      <c r="D41" s="799">
        <f t="shared" si="7"/>
        <v>5.835199811387481</v>
      </c>
      <c r="E41" s="799">
        <f t="shared" si="8"/>
        <v>12.975425912394723</v>
      </c>
      <c r="I41" s="801"/>
      <c r="J41" s="801"/>
      <c r="K41" s="801"/>
      <c r="L41" s="801"/>
      <c r="M41" s="803"/>
      <c r="N41" s="803"/>
      <c r="O41" s="803"/>
      <c r="P41" s="803"/>
    </row>
    <row r="42" spans="1:16" s="782" customFormat="1" ht="9" customHeight="1">
      <c r="A42" s="11" t="s">
        <v>278</v>
      </c>
      <c r="B42" s="799">
        <f t="shared" si="5"/>
        <v>13.915525114155251</v>
      </c>
      <c r="C42" s="799">
        <f t="shared" si="6"/>
        <v>31.746575342465754</v>
      </c>
      <c r="D42" s="799">
        <f t="shared" si="7"/>
        <v>21.112813863020158</v>
      </c>
      <c r="E42" s="799">
        <f t="shared" si="8"/>
        <v>22.270507249163558</v>
      </c>
      <c r="I42" s="801"/>
      <c r="J42" s="801"/>
      <c r="K42" s="801"/>
      <c r="L42" s="801"/>
      <c r="M42" s="803"/>
      <c r="N42" s="803"/>
      <c r="O42" s="803"/>
      <c r="P42" s="803"/>
    </row>
    <row r="43" spans="1:16" s="782" customFormat="1" ht="9" customHeight="1">
      <c r="A43" s="11" t="s">
        <v>264</v>
      </c>
      <c r="B43" s="799">
        <f t="shared" si="5"/>
        <v>4.863013698630137</v>
      </c>
      <c r="C43" s="799">
        <f t="shared" si="6"/>
        <v>3.8127853881278537</v>
      </c>
      <c r="D43" s="799">
        <f t="shared" si="7"/>
        <v>3.9726511847223858</v>
      </c>
      <c r="E43" s="799">
        <f t="shared" si="8"/>
        <v>4.218743991077953</v>
      </c>
      <c r="I43" s="801"/>
      <c r="J43" s="801"/>
      <c r="K43" s="801"/>
      <c r="L43" s="801"/>
      <c r="M43" s="803"/>
      <c r="N43" s="803"/>
      <c r="O43" s="803"/>
      <c r="P43" s="803"/>
    </row>
    <row r="44" spans="1:16" s="782" customFormat="1" ht="9" customHeight="1">
      <c r="A44" s="11" t="s">
        <v>257</v>
      </c>
      <c r="B44" s="799">
        <f t="shared" si="5"/>
        <v>5.079908675799087</v>
      </c>
      <c r="C44" s="799">
        <f t="shared" si="6"/>
        <v>4.098173515981735</v>
      </c>
      <c r="D44" s="799">
        <f t="shared" si="7"/>
        <v>2.6877283979724154</v>
      </c>
      <c r="E44" s="799">
        <f t="shared" si="8"/>
        <v>3.96877283390378</v>
      </c>
      <c r="I44" s="801"/>
      <c r="J44" s="801"/>
      <c r="K44" s="801"/>
      <c r="L44" s="801"/>
      <c r="M44" s="802"/>
      <c r="N44" s="802"/>
      <c r="O44" s="802"/>
      <c r="P44" s="802"/>
    </row>
    <row r="45" spans="1:16" s="782" customFormat="1" ht="9" customHeight="1">
      <c r="A45" s="18" t="s">
        <v>130</v>
      </c>
      <c r="B45" s="786">
        <f t="shared" si="5"/>
        <v>100</v>
      </c>
      <c r="C45" s="786">
        <f t="shared" si="6"/>
        <v>100</v>
      </c>
      <c r="D45" s="786">
        <f t="shared" si="7"/>
        <v>100</v>
      </c>
      <c r="E45" s="786">
        <f t="shared" si="8"/>
        <v>100</v>
      </c>
      <c r="I45" s="801"/>
      <c r="J45" s="801"/>
      <c r="K45" s="801"/>
      <c r="L45" s="801"/>
      <c r="M45" s="803"/>
      <c r="N45" s="803"/>
      <c r="O45" s="803"/>
      <c r="P45" s="803"/>
    </row>
    <row r="46" spans="1:16" s="782" customFormat="1" ht="6" customHeight="1">
      <c r="A46" s="18"/>
      <c r="B46" s="804"/>
      <c r="C46" s="804"/>
      <c r="D46" s="786"/>
      <c r="E46" s="786"/>
      <c r="I46" s="801"/>
      <c r="J46" s="801"/>
      <c r="K46" s="801"/>
      <c r="L46" s="801"/>
      <c r="M46" s="803"/>
      <c r="N46" s="803"/>
      <c r="O46" s="803"/>
      <c r="P46" s="803"/>
    </row>
    <row r="47" spans="1:16" s="782" customFormat="1" ht="9" customHeight="1">
      <c r="A47" s="19" t="s">
        <v>342</v>
      </c>
      <c r="B47" s="472" t="s">
        <v>334</v>
      </c>
      <c r="C47" s="472" t="s">
        <v>334</v>
      </c>
      <c r="D47" s="786">
        <f>100*D19/$D$17</f>
        <v>72.20322998939055</v>
      </c>
      <c r="E47" s="786">
        <f>100*E19/$E$17</f>
        <v>23.554974426027766</v>
      </c>
      <c r="I47" s="801"/>
      <c r="J47" s="801"/>
      <c r="K47" s="801"/>
      <c r="L47" s="801"/>
      <c r="M47" s="803"/>
      <c r="N47" s="803"/>
      <c r="O47" s="803"/>
      <c r="P47" s="803"/>
    </row>
    <row r="48" spans="1:5" s="785" customFormat="1" ht="9" customHeight="1">
      <c r="A48" s="19" t="s">
        <v>343</v>
      </c>
      <c r="B48" s="472" t="s">
        <v>334</v>
      </c>
      <c r="C48" s="472" t="s">
        <v>334</v>
      </c>
      <c r="D48" s="786">
        <f>100*D20/$D$17</f>
        <v>13.19108805846988</v>
      </c>
      <c r="E48" s="786">
        <f>100*E20/$E$17</f>
        <v>4.303349613506134</v>
      </c>
    </row>
    <row r="49" spans="1:16" ht="6" customHeight="1">
      <c r="A49" s="29"/>
      <c r="B49" s="30"/>
      <c r="C49" s="30"/>
      <c r="D49" s="30"/>
      <c r="E49" s="30"/>
      <c r="F49" s="17"/>
      <c r="G49" s="27"/>
      <c r="H49" s="16"/>
      <c r="I49" s="28"/>
      <c r="J49" s="28"/>
      <c r="K49" s="28"/>
      <c r="L49" s="28"/>
      <c r="M49" s="27"/>
      <c r="N49" s="27"/>
      <c r="O49" s="25"/>
      <c r="P49" s="27"/>
    </row>
    <row r="50" spans="1:16" s="35" customFormat="1" ht="6" customHeight="1">
      <c r="A50" s="31"/>
      <c r="B50" s="32"/>
      <c r="C50" s="32"/>
      <c r="D50" s="32"/>
      <c r="E50" s="32"/>
      <c r="F50" s="23"/>
      <c r="G50" s="33"/>
      <c r="H50" s="22"/>
      <c r="I50" s="34"/>
      <c r="J50" s="34"/>
      <c r="K50" s="34"/>
      <c r="L50" s="34"/>
      <c r="M50" s="33"/>
      <c r="N50" s="33"/>
      <c r="O50" s="33"/>
      <c r="P50" s="33"/>
    </row>
    <row r="51" spans="1:12" s="10" customFormat="1" ht="9" customHeight="1">
      <c r="A51" s="36" t="s">
        <v>286</v>
      </c>
      <c r="B51" s="16"/>
      <c r="C51" s="17"/>
      <c r="D51" s="17"/>
      <c r="E51" s="16"/>
      <c r="F51" s="15"/>
      <c r="G51" s="16"/>
      <c r="H51" s="17"/>
      <c r="I51" s="17"/>
      <c r="J51" s="16"/>
      <c r="L51" s="14"/>
    </row>
    <row r="52" spans="1:12" s="10" customFormat="1" ht="9" customHeight="1">
      <c r="A52" s="37" t="s">
        <v>248</v>
      </c>
      <c r="B52" s="16"/>
      <c r="C52" s="17"/>
      <c r="D52" s="17"/>
      <c r="E52" s="16"/>
      <c r="F52" s="15"/>
      <c r="G52" s="16"/>
      <c r="H52" s="17"/>
      <c r="I52" s="17"/>
      <c r="J52" s="16"/>
      <c r="L52" s="14"/>
    </row>
    <row r="53" spans="1:12" s="10" customFormat="1" ht="9" customHeight="1">
      <c r="A53" s="37"/>
      <c r="B53" s="16"/>
      <c r="C53" s="17"/>
      <c r="D53" s="17"/>
      <c r="E53" s="16"/>
      <c r="F53" s="15"/>
      <c r="G53" s="16"/>
      <c r="H53" s="17"/>
      <c r="I53" s="17"/>
      <c r="J53" s="16"/>
      <c r="L53" s="14"/>
    </row>
    <row r="54" spans="1:12" s="10" customFormat="1" ht="9" customHeight="1">
      <c r="A54" s="37" t="s">
        <v>2</v>
      </c>
      <c r="B54" s="16"/>
      <c r="C54" s="17"/>
      <c r="D54" s="17"/>
      <c r="E54" s="16"/>
      <c r="F54" s="15"/>
      <c r="G54" s="16"/>
      <c r="H54" s="17"/>
      <c r="I54" s="17"/>
      <c r="J54" s="16"/>
      <c r="L54" s="14"/>
    </row>
    <row r="55" spans="1:12" s="10" customFormat="1" ht="9" customHeight="1">
      <c r="A55" s="37"/>
      <c r="B55" s="16"/>
      <c r="C55" s="17"/>
      <c r="D55" s="17"/>
      <c r="E55" s="16"/>
      <c r="F55" s="15"/>
      <c r="G55" s="16"/>
      <c r="H55" s="17"/>
      <c r="I55" s="17"/>
      <c r="J55" s="16"/>
      <c r="L55" s="14"/>
    </row>
    <row r="56" spans="1:12" s="10" customFormat="1" ht="9" customHeight="1">
      <c r="A56" s="37"/>
      <c r="B56" s="16"/>
      <c r="C56" s="17"/>
      <c r="D56" s="17"/>
      <c r="E56" s="16"/>
      <c r="F56" s="15"/>
      <c r="G56" s="16"/>
      <c r="H56" s="17"/>
      <c r="I56" s="17"/>
      <c r="J56" s="16"/>
      <c r="L56" s="14"/>
    </row>
    <row r="57" ht="11.25" customHeight="1">
      <c r="A57" s="37" t="s">
        <v>406</v>
      </c>
    </row>
    <row r="58" spans="2:5" s="35" customFormat="1" ht="9" customHeight="1">
      <c r="B58" s="34"/>
      <c r="C58" s="39"/>
      <c r="D58" s="34"/>
      <c r="E58" s="34"/>
    </row>
    <row r="59" spans="2:12" s="10" customFormat="1" ht="15" customHeight="1">
      <c r="B59" s="16"/>
      <c r="C59" s="17"/>
      <c r="D59" s="17"/>
      <c r="E59" s="16"/>
      <c r="F59" s="15"/>
      <c r="G59" s="16"/>
      <c r="H59" s="17"/>
      <c r="I59" s="17"/>
      <c r="J59" s="16"/>
      <c r="L59" s="14"/>
    </row>
    <row r="60" spans="2:5" s="35" customFormat="1" ht="9" customHeight="1">
      <c r="B60" s="34"/>
      <c r="C60" s="39"/>
      <c r="D60" s="38"/>
      <c r="E60" s="34"/>
    </row>
    <row r="61" spans="1:5" s="35" customFormat="1" ht="12.75">
      <c r="A61" s="37"/>
      <c r="B61" s="34"/>
      <c r="C61" s="34"/>
      <c r="D61" s="34"/>
      <c r="E61" s="34"/>
    </row>
    <row r="62" spans="1:5" ht="12.75">
      <c r="A62" s="24"/>
      <c r="B62" s="28"/>
      <c r="C62" s="28"/>
      <c r="D62" s="28"/>
      <c r="E62" s="28"/>
    </row>
    <row r="63" spans="2:5" ht="12.75">
      <c r="B63" s="28"/>
      <c r="C63" s="28"/>
      <c r="D63" s="28"/>
      <c r="E63" s="28"/>
    </row>
    <row r="64" spans="2:5" ht="12.75">
      <c r="B64" s="28"/>
      <c r="C64" s="28"/>
      <c r="D64" s="28"/>
      <c r="E64" s="28"/>
    </row>
    <row r="65" spans="2:5" ht="12.75">
      <c r="B65" s="28"/>
      <c r="C65" s="28"/>
      <c r="D65" s="28"/>
      <c r="E65" s="28"/>
    </row>
    <row r="66" spans="2:5" ht="12.75">
      <c r="B66" s="28"/>
      <c r="C66" s="28"/>
      <c r="D66" s="28"/>
      <c r="E66" s="28"/>
    </row>
    <row r="67" spans="2:5" ht="12.75">
      <c r="B67" s="28"/>
      <c r="C67" s="28"/>
      <c r="D67" s="28"/>
      <c r="E67" s="28"/>
    </row>
    <row r="68" spans="2:5" ht="12.75">
      <c r="B68" s="28"/>
      <c r="C68" s="28"/>
      <c r="D68" s="28"/>
      <c r="E68" s="28"/>
    </row>
    <row r="69" spans="2:5" ht="12.75">
      <c r="B69" s="28"/>
      <c r="C69" s="28"/>
      <c r="D69" s="28"/>
      <c r="E69" s="28"/>
    </row>
    <row r="70" spans="2:5" ht="12.75">
      <c r="B70" s="28"/>
      <c r="C70" s="28"/>
      <c r="D70" s="28"/>
      <c r="E70" s="28"/>
    </row>
    <row r="71" spans="2:5" ht="12.75">
      <c r="B71" s="28"/>
      <c r="C71" s="28"/>
      <c r="D71" s="28"/>
      <c r="E71" s="28"/>
    </row>
    <row r="72" spans="2:5" ht="12.75">
      <c r="B72" s="28"/>
      <c r="C72" s="28"/>
      <c r="D72" s="28"/>
      <c r="E72" s="28"/>
    </row>
    <row r="73" spans="2:5" ht="12.75">
      <c r="B73" s="28"/>
      <c r="C73" s="28"/>
      <c r="D73" s="28"/>
      <c r="E73" s="28"/>
    </row>
    <row r="74" spans="2:5" ht="12.75">
      <c r="B74" s="28"/>
      <c r="C74" s="28"/>
      <c r="D74" s="28"/>
      <c r="E74" s="28"/>
    </row>
    <row r="75" spans="2:5" ht="12.75">
      <c r="B75" s="28"/>
      <c r="C75" s="28"/>
      <c r="D75" s="28"/>
      <c r="E75" s="28"/>
    </row>
    <row r="76" spans="2:5" ht="12.75">
      <c r="B76" s="28"/>
      <c r="C76" s="28"/>
      <c r="D76" s="28"/>
      <c r="E76" s="28"/>
    </row>
    <row r="77" spans="2:5" ht="12.75">
      <c r="B77" s="28"/>
      <c r="C77" s="28"/>
      <c r="D77" s="28"/>
      <c r="E77" s="28"/>
    </row>
    <row r="78" spans="2:5" ht="12.75">
      <c r="B78" s="28"/>
      <c r="C78" s="28"/>
      <c r="D78" s="28"/>
      <c r="E78" s="28"/>
    </row>
  </sheetData>
  <mergeCells count="4">
    <mergeCell ref="B4:E4"/>
    <mergeCell ref="A7:E7"/>
    <mergeCell ref="A22:E22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&amp;C&amp;"Arial,Normale"&amp;10 122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8"/>
  <dimension ref="A1:U50"/>
  <sheetViews>
    <sheetView showGridLines="0" workbookViewId="0" topLeftCell="A1">
      <selection activeCell="R32" sqref="R32"/>
    </sheetView>
  </sheetViews>
  <sheetFormatPr defaultColWidth="9.59765625" defaultRowHeight="10.5"/>
  <cols>
    <col min="1" max="1" width="33" style="249" customWidth="1"/>
    <col min="2" max="2" width="8.3984375" style="248" customWidth="1"/>
    <col min="3" max="3" width="11" style="248" customWidth="1"/>
    <col min="4" max="4" width="1" style="248" customWidth="1"/>
    <col min="5" max="5" width="13" style="248" bestFit="1" customWidth="1"/>
    <col min="6" max="6" width="11" style="248" customWidth="1"/>
    <col min="7" max="7" width="1" style="248" customWidth="1"/>
    <col min="8" max="8" width="9.19921875" style="248" customWidth="1"/>
    <col min="9" max="9" width="11.3984375" style="248" customWidth="1"/>
    <col min="10" max="10" width="1" style="248" customWidth="1"/>
    <col min="11" max="11" width="9.796875" style="248" customWidth="1"/>
    <col min="12" max="12" width="11.3984375" style="248" customWidth="1"/>
    <col min="13" max="13" width="12.19921875" style="248" customWidth="1"/>
    <col min="14" max="14" width="13.59765625" style="248" customWidth="1"/>
    <col min="15" max="16384" width="9.59765625" style="248" customWidth="1"/>
  </cols>
  <sheetData>
    <row r="1" spans="1:21" ht="13.5" customHeight="1">
      <c r="A1" s="355" t="s">
        <v>399</v>
      </c>
      <c r="U1" s="247"/>
    </row>
    <row r="2" spans="1:21" ht="12" customHeight="1">
      <c r="A2" s="247"/>
      <c r="U2" s="247"/>
    </row>
    <row r="3" ht="6" customHeight="1"/>
    <row r="4" spans="1:13" ht="13.5" customHeight="1">
      <c r="A4" s="979" t="s">
        <v>396</v>
      </c>
      <c r="B4" s="981" t="s">
        <v>137</v>
      </c>
      <c r="C4" s="981"/>
      <c r="D4" s="250"/>
      <c r="E4" s="981" t="s">
        <v>138</v>
      </c>
      <c r="F4" s="981"/>
      <c r="G4" s="250"/>
      <c r="H4" s="981" t="s">
        <v>139</v>
      </c>
      <c r="I4" s="981"/>
      <c r="J4" s="250"/>
      <c r="K4" s="981" t="s">
        <v>130</v>
      </c>
      <c r="L4" s="981"/>
      <c r="M4" s="251"/>
    </row>
    <row r="5" spans="1:14" ht="27" customHeight="1">
      <c r="A5" s="980"/>
      <c r="B5" s="252" t="s">
        <v>181</v>
      </c>
      <c r="C5" s="252" t="s">
        <v>250</v>
      </c>
      <c r="D5" s="253"/>
      <c r="E5" s="252" t="s">
        <v>181</v>
      </c>
      <c r="F5" s="252" t="s">
        <v>250</v>
      </c>
      <c r="G5" s="253"/>
      <c r="H5" s="252" t="s">
        <v>181</v>
      </c>
      <c r="I5" s="252" t="s">
        <v>250</v>
      </c>
      <c r="J5" s="253"/>
      <c r="K5" s="252" t="s">
        <v>181</v>
      </c>
      <c r="L5" s="252" t="s">
        <v>250</v>
      </c>
      <c r="M5" s="251"/>
      <c r="N5" s="148"/>
    </row>
    <row r="6" spans="1:10" s="715" customFormat="1" ht="9" customHeight="1">
      <c r="A6" s="714"/>
      <c r="I6" s="254"/>
      <c r="J6" s="254"/>
    </row>
    <row r="7" spans="1:14" s="717" customFormat="1" ht="9" customHeight="1">
      <c r="A7" s="978" t="s">
        <v>335</v>
      </c>
      <c r="B7" s="978"/>
      <c r="C7" s="978"/>
      <c r="D7" s="978"/>
      <c r="E7" s="978"/>
      <c r="F7" s="978"/>
      <c r="G7" s="978"/>
      <c r="H7" s="978"/>
      <c r="I7" s="978"/>
      <c r="J7" s="978"/>
      <c r="K7" s="978"/>
      <c r="L7" s="978"/>
      <c r="N7" s="718"/>
    </row>
    <row r="8" s="717" customFormat="1" ht="9" customHeight="1"/>
    <row r="9" spans="1:15" s="717" customFormat="1" ht="9" customHeight="1">
      <c r="A9" s="256" t="s">
        <v>381</v>
      </c>
      <c r="B9" s="611">
        <v>5998</v>
      </c>
      <c r="C9" s="467">
        <f>100*B9/$B$19</f>
        <v>68.2832422586521</v>
      </c>
      <c r="D9" s="729"/>
      <c r="E9" s="611">
        <v>6149</v>
      </c>
      <c r="F9" s="467">
        <f>100*E9/$E$19</f>
        <v>70.00227686703097</v>
      </c>
      <c r="G9" s="729"/>
      <c r="H9" s="611">
        <v>6028</v>
      </c>
      <c r="I9" s="467">
        <f>100*H9/$H$19</f>
        <v>70.83431257344301</v>
      </c>
      <c r="J9" s="729"/>
      <c r="K9" s="611">
        <v>18175</v>
      </c>
      <c r="L9" s="718">
        <f>100*K9/$K$19</f>
        <v>69.69476186824143</v>
      </c>
      <c r="O9" s="719"/>
    </row>
    <row r="10" spans="1:15" s="717" customFormat="1" ht="9" customHeight="1">
      <c r="A10" s="668" t="s">
        <v>287</v>
      </c>
      <c r="B10" s="59"/>
      <c r="E10" s="59"/>
      <c r="F10" s="390"/>
      <c r="H10" s="611"/>
      <c r="I10" s="390"/>
      <c r="K10" s="611"/>
      <c r="L10" s="718"/>
      <c r="O10" s="719"/>
    </row>
    <row r="11" spans="1:15" s="726" customFormat="1" ht="9" customHeight="1">
      <c r="A11" s="746" t="s">
        <v>338</v>
      </c>
      <c r="B11" s="721">
        <v>4947</v>
      </c>
      <c r="C11" s="737">
        <f>100*B11/$B$19</f>
        <v>56.318306010928964</v>
      </c>
      <c r="E11" s="721">
        <v>3808</v>
      </c>
      <c r="F11" s="737">
        <f>100*E11/$E$19</f>
        <v>43.35154826958106</v>
      </c>
      <c r="H11" s="721">
        <v>4209</v>
      </c>
      <c r="I11" s="737">
        <f>100*H11/$H$19</f>
        <v>49.45945945945946</v>
      </c>
      <c r="K11" s="738">
        <v>12964</v>
      </c>
      <c r="L11" s="722">
        <f>100*K11/$K$19</f>
        <v>49.712401257765165</v>
      </c>
      <c r="M11" s="724"/>
      <c r="N11" s="725"/>
      <c r="O11" s="719"/>
    </row>
    <row r="12" spans="1:15" s="726" customFormat="1" ht="9" customHeight="1">
      <c r="A12" s="746" t="s">
        <v>140</v>
      </c>
      <c r="B12" s="721">
        <v>104</v>
      </c>
      <c r="C12" s="737">
        <f>100*B12/$B$19</f>
        <v>1.1839708561020037</v>
      </c>
      <c r="E12" s="721">
        <v>144</v>
      </c>
      <c r="F12" s="737">
        <f>100*E12/$E$19</f>
        <v>1.639344262295082</v>
      </c>
      <c r="H12" s="721">
        <v>227</v>
      </c>
      <c r="I12" s="737">
        <f>100*H12/$H$19</f>
        <v>2.6674500587544068</v>
      </c>
      <c r="K12" s="738">
        <v>475</v>
      </c>
      <c r="L12" s="722">
        <f>100*K12/$K$19</f>
        <v>1.8214587008206151</v>
      </c>
      <c r="M12" s="724"/>
      <c r="N12" s="725"/>
      <c r="O12" s="719"/>
    </row>
    <row r="13" spans="1:15" s="726" customFormat="1" ht="9" customHeight="1">
      <c r="A13" s="746" t="s">
        <v>288</v>
      </c>
      <c r="B13" s="721">
        <v>947</v>
      </c>
      <c r="C13" s="737">
        <f>100*B13/$B$19</f>
        <v>10.780965391621129</v>
      </c>
      <c r="E13" s="721">
        <v>2197</v>
      </c>
      <c r="F13" s="737">
        <f>100*E13/$E$19</f>
        <v>25.011384335154826</v>
      </c>
      <c r="H13" s="723">
        <v>1592</v>
      </c>
      <c r="I13" s="737">
        <f>100*H13/$H$19</f>
        <v>18.707403055229143</v>
      </c>
      <c r="K13" s="738">
        <v>4736</v>
      </c>
      <c r="L13" s="722">
        <f>100*K13/$K$19</f>
        <v>18.16090190965565</v>
      </c>
      <c r="M13" s="724"/>
      <c r="N13" s="725"/>
      <c r="O13" s="719"/>
    </row>
    <row r="14" spans="1:13" s="726" customFormat="1" ht="6" customHeight="1">
      <c r="A14" s="720"/>
      <c r="B14" s="741"/>
      <c r="C14" s="838"/>
      <c r="E14" s="723"/>
      <c r="F14" s="390"/>
      <c r="H14" s="723"/>
      <c r="I14" s="390"/>
      <c r="K14" s="742"/>
      <c r="L14" s="718"/>
      <c r="M14" s="724"/>
    </row>
    <row r="15" spans="1:14" s="729" customFormat="1" ht="9" customHeight="1">
      <c r="A15" s="256" t="s">
        <v>382</v>
      </c>
      <c r="B15" s="611">
        <v>1915</v>
      </c>
      <c r="C15" s="467">
        <f>100*B15/$B$19</f>
        <v>21.801001821493625</v>
      </c>
      <c r="E15" s="611">
        <v>1997</v>
      </c>
      <c r="F15" s="467">
        <f>100*E15/$E$19</f>
        <v>22.734517304189435</v>
      </c>
      <c r="H15" s="611">
        <v>1937</v>
      </c>
      <c r="I15" s="467">
        <f>100*H15/$H$19</f>
        <v>22.761457109283196</v>
      </c>
      <c r="K15" s="611">
        <v>5849</v>
      </c>
      <c r="L15" s="718">
        <f>100*K15/$K$19</f>
        <v>22.428867244420584</v>
      </c>
      <c r="M15" s="727"/>
      <c r="N15" s="728"/>
    </row>
    <row r="16" spans="1:13" s="729" customFormat="1" ht="6" customHeight="1">
      <c r="A16" s="256"/>
      <c r="B16" s="611"/>
      <c r="C16" s="390"/>
      <c r="E16" s="611"/>
      <c r="F16" s="467"/>
      <c r="H16" s="611"/>
      <c r="I16" s="467"/>
      <c r="K16" s="611"/>
      <c r="L16" s="718"/>
      <c r="M16" s="727"/>
    </row>
    <row r="17" spans="1:14" s="731" customFormat="1" ht="9" customHeight="1">
      <c r="A17" s="256" t="s">
        <v>345</v>
      </c>
      <c r="B17" s="611">
        <f>448+423</f>
        <v>871</v>
      </c>
      <c r="C17" s="467">
        <f>100*B17/$B$19</f>
        <v>9.91575591985428</v>
      </c>
      <c r="D17" s="729"/>
      <c r="E17" s="611">
        <f>307+331</f>
        <v>638</v>
      </c>
      <c r="F17" s="467">
        <f>100*E17/$E$19</f>
        <v>7.263205828779599</v>
      </c>
      <c r="G17" s="729"/>
      <c r="H17" s="611">
        <f>345+200</f>
        <v>545</v>
      </c>
      <c r="I17" s="467">
        <f>100*H17/$H$19</f>
        <v>6.404230317273796</v>
      </c>
      <c r="J17" s="729"/>
      <c r="K17" s="611">
        <v>2054</v>
      </c>
      <c r="L17" s="718">
        <f>100*K17/$K$19</f>
        <v>7.876370887337986</v>
      </c>
      <c r="M17" s="730"/>
      <c r="N17" s="725"/>
    </row>
    <row r="18" spans="1:14" s="731" customFormat="1" ht="6" customHeight="1">
      <c r="A18" s="256"/>
      <c r="B18" s="611"/>
      <c r="C18" s="390"/>
      <c r="D18" s="729"/>
      <c r="E18" s="611"/>
      <c r="F18" s="390"/>
      <c r="G18" s="729"/>
      <c r="H18" s="611"/>
      <c r="I18" s="390"/>
      <c r="J18" s="729"/>
      <c r="K18" s="611"/>
      <c r="L18" s="718"/>
      <c r="M18" s="730"/>
      <c r="N18" s="725"/>
    </row>
    <row r="19" spans="1:13" s="729" customFormat="1" ht="9" customHeight="1">
      <c r="A19" s="256" t="s">
        <v>344</v>
      </c>
      <c r="B19" s="611">
        <f>B9+B15+B17</f>
        <v>8784</v>
      </c>
      <c r="C19" s="467">
        <f>100*B19/$B$19</f>
        <v>100</v>
      </c>
      <c r="E19" s="611">
        <f>E11+E12+E13+E15+E17</f>
        <v>8784</v>
      </c>
      <c r="F19" s="467">
        <f>100*E19/$E$19</f>
        <v>100</v>
      </c>
      <c r="H19" s="611">
        <f>H11+H12+H13+H15+H17</f>
        <v>8510</v>
      </c>
      <c r="I19" s="467">
        <f>100*H19/$H$19</f>
        <v>100</v>
      </c>
      <c r="K19" s="611">
        <v>26078</v>
      </c>
      <c r="L19" s="718">
        <f>100*K19/$K$19</f>
        <v>100</v>
      </c>
      <c r="M19" s="732"/>
    </row>
    <row r="20" spans="1:13" s="731" customFormat="1" ht="9" customHeight="1">
      <c r="A20" s="733"/>
      <c r="B20" s="734"/>
      <c r="C20" s="735"/>
      <c r="D20" s="735"/>
      <c r="E20" s="735"/>
      <c r="F20" s="735"/>
      <c r="G20" s="735"/>
      <c r="H20" s="735"/>
      <c r="I20" s="735"/>
      <c r="J20" s="735"/>
      <c r="K20" s="735"/>
      <c r="L20" s="735"/>
      <c r="M20" s="730"/>
    </row>
    <row r="21" spans="1:13" s="731" customFormat="1" ht="9" customHeight="1">
      <c r="A21" s="733"/>
      <c r="B21" s="734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0"/>
    </row>
    <row r="22" spans="1:13" s="717" customFormat="1" ht="9" customHeight="1">
      <c r="A22" s="978" t="s">
        <v>411</v>
      </c>
      <c r="B22" s="978"/>
      <c r="C22" s="978"/>
      <c r="D22" s="978"/>
      <c r="E22" s="978"/>
      <c r="F22" s="978"/>
      <c r="G22" s="978"/>
      <c r="H22" s="978"/>
      <c r="I22" s="978"/>
      <c r="J22" s="978"/>
      <c r="K22" s="978"/>
      <c r="L22" s="978"/>
      <c r="M22" s="717" t="s">
        <v>2</v>
      </c>
    </row>
    <row r="23" spans="1:12" s="717" customFormat="1" ht="9" customHeight="1">
      <c r="A23" s="716"/>
      <c r="B23" s="716"/>
      <c r="C23" s="716"/>
      <c r="D23" s="716"/>
      <c r="E23" s="611"/>
      <c r="F23" s="716"/>
      <c r="G23" s="716"/>
      <c r="H23" s="716"/>
      <c r="I23" s="718"/>
      <c r="J23" s="716"/>
      <c r="K23" s="716"/>
      <c r="L23" s="718"/>
    </row>
    <row r="24" spans="1:12" s="717" customFormat="1" ht="9" customHeight="1">
      <c r="A24" s="256" t="s">
        <v>381</v>
      </c>
      <c r="B24" s="597">
        <v>6032</v>
      </c>
      <c r="C24" s="467">
        <v>68.85844748858447</v>
      </c>
      <c r="E24" s="597">
        <v>5758</v>
      </c>
      <c r="F24" s="467">
        <v>65.73059360730593</v>
      </c>
      <c r="H24" s="597">
        <v>5820</v>
      </c>
      <c r="I24" s="467">
        <v>68.60780384298008</v>
      </c>
      <c r="K24" s="836">
        <v>17610</v>
      </c>
      <c r="L24" s="467">
        <v>67.72295504364881</v>
      </c>
    </row>
    <row r="25" spans="1:12" s="717" customFormat="1" ht="9" customHeight="1">
      <c r="A25" s="668" t="s">
        <v>287</v>
      </c>
      <c r="B25" s="597"/>
      <c r="C25" s="467"/>
      <c r="E25" s="597"/>
      <c r="F25" s="390"/>
      <c r="H25" s="597"/>
      <c r="I25" s="390"/>
      <c r="K25" s="836"/>
      <c r="L25" s="390"/>
    </row>
    <row r="26" spans="1:13" s="726" customFormat="1" ht="9" customHeight="1">
      <c r="A26" s="746" t="s">
        <v>338</v>
      </c>
      <c r="B26" s="723">
        <v>4951</v>
      </c>
      <c r="C26" s="390">
        <v>56.518264840182646</v>
      </c>
      <c r="D26" s="724"/>
      <c r="E26" s="723">
        <v>3616</v>
      </c>
      <c r="F26" s="737">
        <v>41.278538812785385</v>
      </c>
      <c r="G26" s="724"/>
      <c r="H26" s="723">
        <v>4070</v>
      </c>
      <c r="I26" s="390">
        <v>47.97830956029706</v>
      </c>
      <c r="K26" s="738">
        <v>12637</v>
      </c>
      <c r="L26" s="390">
        <v>48.59823866476945</v>
      </c>
      <c r="M26" s="739"/>
    </row>
    <row r="27" spans="1:16" s="726" customFormat="1" ht="9" customHeight="1">
      <c r="A27" s="746" t="s">
        <v>140</v>
      </c>
      <c r="B27" s="723">
        <v>133</v>
      </c>
      <c r="C27" s="390">
        <v>1.5182648401826484</v>
      </c>
      <c r="E27" s="723">
        <v>93</v>
      </c>
      <c r="F27" s="737">
        <v>1.0616438356164384</v>
      </c>
      <c r="H27" s="723">
        <v>203</v>
      </c>
      <c r="I27" s="390">
        <v>2.3930213367912296</v>
      </c>
      <c r="K27" s="738">
        <v>429</v>
      </c>
      <c r="L27" s="390">
        <v>1.6498096373495366</v>
      </c>
      <c r="M27" s="740"/>
      <c r="N27" s="837"/>
      <c r="O27" s="837"/>
      <c r="P27" s="837"/>
    </row>
    <row r="28" spans="1:13" s="726" customFormat="1" ht="9" customHeight="1">
      <c r="A28" s="746" t="s">
        <v>288</v>
      </c>
      <c r="B28" s="723">
        <v>948</v>
      </c>
      <c r="C28" s="390">
        <v>10.821917808219178</v>
      </c>
      <c r="E28" s="723">
        <v>2049</v>
      </c>
      <c r="F28" s="737">
        <v>23.39041095890411</v>
      </c>
      <c r="H28" s="723">
        <v>1547</v>
      </c>
      <c r="I28" s="390">
        <v>18.236472945891784</v>
      </c>
      <c r="K28" s="738">
        <v>4544</v>
      </c>
      <c r="L28" s="390">
        <v>17.474906741529825</v>
      </c>
      <c r="M28" s="739"/>
    </row>
    <row r="29" spans="1:14" s="726" customFormat="1" ht="6" customHeight="1">
      <c r="A29" s="720"/>
      <c r="B29" s="597"/>
      <c r="C29" s="467"/>
      <c r="E29" s="835"/>
      <c r="F29" s="390"/>
      <c r="H29" s="835"/>
      <c r="I29" s="390"/>
      <c r="K29" s="836"/>
      <c r="L29" s="390"/>
      <c r="M29" s="739"/>
      <c r="N29" s="722"/>
    </row>
    <row r="30" spans="1:14" s="729" customFormat="1" ht="9" customHeight="1">
      <c r="A30" s="256" t="s">
        <v>382</v>
      </c>
      <c r="B30" s="597">
        <v>1857</v>
      </c>
      <c r="C30" s="467">
        <v>21.198630136986303</v>
      </c>
      <c r="E30" s="597">
        <v>2309</v>
      </c>
      <c r="F30" s="467">
        <v>26.358447488584474</v>
      </c>
      <c r="H30" s="597">
        <v>2098</v>
      </c>
      <c r="I30" s="467">
        <v>24.73181657432512</v>
      </c>
      <c r="K30" s="836">
        <v>6264</v>
      </c>
      <c r="L30" s="467">
        <v>24.08952813136946</v>
      </c>
      <c r="M30" s="743"/>
      <c r="N30" s="718"/>
    </row>
    <row r="31" spans="1:14" s="729" customFormat="1" ht="6" customHeight="1">
      <c r="A31" s="256"/>
      <c r="B31" s="597"/>
      <c r="C31" s="467"/>
      <c r="E31" s="597"/>
      <c r="F31" s="390"/>
      <c r="H31" s="597"/>
      <c r="I31" s="390"/>
      <c r="K31" s="836"/>
      <c r="L31" s="390"/>
      <c r="M31" s="743"/>
      <c r="N31" s="718"/>
    </row>
    <row r="32" spans="1:14" s="729" customFormat="1" ht="9" customHeight="1">
      <c r="A32" s="256" t="s">
        <v>345</v>
      </c>
      <c r="B32" s="597">
        <v>871</v>
      </c>
      <c r="C32" s="467">
        <v>9.942922374429223</v>
      </c>
      <c r="E32" s="597">
        <v>693</v>
      </c>
      <c r="F32" s="467">
        <v>7.910958904109589</v>
      </c>
      <c r="H32" s="597">
        <v>565</v>
      </c>
      <c r="I32" s="467">
        <v>6.660379582694802</v>
      </c>
      <c r="K32" s="836">
        <v>2129</v>
      </c>
      <c r="L32" s="467">
        <v>8.187516824981733</v>
      </c>
      <c r="M32" s="743"/>
      <c r="N32" s="718"/>
    </row>
    <row r="33" spans="1:14" s="729" customFormat="1" ht="6" customHeight="1">
      <c r="A33" s="256"/>
      <c r="C33" s="467"/>
      <c r="E33" s="597"/>
      <c r="F33" s="390"/>
      <c r="H33" s="597"/>
      <c r="I33" s="390"/>
      <c r="K33" s="836"/>
      <c r="L33" s="390"/>
      <c r="M33" s="743"/>
      <c r="N33" s="718"/>
    </row>
    <row r="34" spans="1:14" s="729" customFormat="1" ht="9" customHeight="1">
      <c r="A34" s="256" t="s">
        <v>344</v>
      </c>
      <c r="B34" s="836">
        <v>8760</v>
      </c>
      <c r="C34" s="467">
        <v>100</v>
      </c>
      <c r="D34" s="836">
        <v>0</v>
      </c>
      <c r="E34" s="836">
        <v>8760</v>
      </c>
      <c r="F34" s="467">
        <v>100</v>
      </c>
      <c r="G34" s="836">
        <v>0</v>
      </c>
      <c r="H34" s="836">
        <v>8483</v>
      </c>
      <c r="I34" s="467">
        <v>100</v>
      </c>
      <c r="J34" s="836">
        <v>0</v>
      </c>
      <c r="K34" s="836">
        <v>26003</v>
      </c>
      <c r="L34" s="467">
        <v>100</v>
      </c>
      <c r="M34" s="743"/>
      <c r="N34" s="718"/>
    </row>
    <row r="35" spans="1:13" s="731" customFormat="1" ht="9" customHeight="1">
      <c r="A35" s="744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30"/>
    </row>
    <row r="36" spans="1:13" ht="6" customHeight="1">
      <c r="A36" s="258"/>
      <c r="B36" s="259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57"/>
    </row>
    <row r="37" s="82" customFormat="1" ht="9" customHeight="1"/>
    <row r="38" spans="1:13" ht="9.75" customHeight="1">
      <c r="A38" s="484" t="s">
        <v>251</v>
      </c>
      <c r="M38" s="257"/>
    </row>
    <row r="39" ht="9" customHeight="1">
      <c r="M39" s="257"/>
    </row>
    <row r="40" spans="2:13" ht="9" customHeight="1"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</row>
    <row r="41" spans="1:13" ht="9" customHeight="1">
      <c r="A41" s="261" t="s">
        <v>249</v>
      </c>
      <c r="B41" s="257"/>
      <c r="C41" s="257"/>
      <c r="D41" s="257"/>
      <c r="E41" s="262"/>
      <c r="F41" s="257"/>
      <c r="G41" s="257"/>
      <c r="H41" s="257"/>
      <c r="I41" s="257"/>
      <c r="J41" s="257"/>
      <c r="K41" s="257"/>
      <c r="L41" s="257"/>
      <c r="M41" s="257"/>
    </row>
    <row r="42" spans="1:13" ht="9" customHeight="1">
      <c r="A42" s="257" t="s">
        <v>2</v>
      </c>
      <c r="B42" s="263"/>
      <c r="C42" s="257"/>
      <c r="D42" s="257"/>
      <c r="E42" s="263"/>
      <c r="F42" s="257"/>
      <c r="G42" s="257"/>
      <c r="H42" s="263"/>
      <c r="I42" s="257"/>
      <c r="J42" s="257"/>
      <c r="K42" s="257"/>
      <c r="L42" s="263"/>
      <c r="M42" s="257"/>
    </row>
    <row r="43" spans="1:13" ht="9" customHeight="1">
      <c r="A43" s="257"/>
      <c r="B43" s="263"/>
      <c r="C43" s="257"/>
      <c r="D43" s="257"/>
      <c r="E43" s="263"/>
      <c r="F43" s="257"/>
      <c r="G43" s="257"/>
      <c r="H43" s="263"/>
      <c r="I43" s="257"/>
      <c r="J43" s="257"/>
      <c r="K43" s="257"/>
      <c r="L43" s="263"/>
      <c r="M43" s="257"/>
    </row>
    <row r="44" spans="1:13" ht="9" customHeight="1">
      <c r="A44" s="257"/>
      <c r="B44" s="263"/>
      <c r="C44" s="257"/>
      <c r="D44" s="257"/>
      <c r="E44" s="263"/>
      <c r="F44" s="257"/>
      <c r="G44" s="257"/>
      <c r="H44" s="263"/>
      <c r="I44" s="257"/>
      <c r="J44" s="257"/>
      <c r="K44" s="257"/>
      <c r="L44" s="263"/>
      <c r="M44" s="257"/>
    </row>
    <row r="45" spans="1:13" ht="9" customHeight="1">
      <c r="A45" s="261"/>
      <c r="B45" s="255"/>
      <c r="C45" s="257"/>
      <c r="D45" s="257"/>
      <c r="E45" s="255"/>
      <c r="F45" s="257"/>
      <c r="G45" s="257"/>
      <c r="H45" s="255"/>
      <c r="I45" s="257"/>
      <c r="J45" s="257"/>
      <c r="K45" s="257"/>
      <c r="L45" s="255"/>
      <c r="M45" s="257"/>
    </row>
    <row r="46" spans="2:12" ht="12.75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</row>
    <row r="47" spans="1:12" ht="12.75">
      <c r="A47" s="261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</row>
    <row r="48" ht="12.75">
      <c r="B48" s="264"/>
    </row>
    <row r="49" spans="2:13" ht="44.25"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489">
        <f>1100+954</f>
        <v>2054</v>
      </c>
    </row>
    <row r="50" spans="2:12" ht="12.75">
      <c r="B50" s="265"/>
      <c r="C50" s="485"/>
      <c r="D50" s="485"/>
      <c r="E50" s="485"/>
      <c r="F50" s="485"/>
      <c r="G50" s="485"/>
      <c r="H50" s="485"/>
      <c r="I50" s="485"/>
      <c r="J50" s="485"/>
      <c r="K50" s="485"/>
      <c r="L50" s="485"/>
    </row>
  </sheetData>
  <mergeCells count="7">
    <mergeCell ref="A22:L22"/>
    <mergeCell ref="A4:A5"/>
    <mergeCell ref="A7:L7"/>
    <mergeCell ref="B4:C4"/>
    <mergeCell ref="E4:F4"/>
    <mergeCell ref="H4:I4"/>
    <mergeCell ref="K4:L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&amp;C&amp;"Arial,Normale"&amp;10 123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9"/>
  <dimension ref="A1:CB121"/>
  <sheetViews>
    <sheetView showGridLines="0" zoomScaleSheetLayoutView="100" workbookViewId="0" topLeftCell="A1">
      <selection activeCell="X77" sqref="X77"/>
    </sheetView>
  </sheetViews>
  <sheetFormatPr defaultColWidth="9.59765625" defaultRowHeight="10.5"/>
  <cols>
    <col min="1" max="1" width="20.59765625" style="104" customWidth="1"/>
    <col min="2" max="2" width="7.19921875" style="220" customWidth="1"/>
    <col min="3" max="4" width="7" style="220" customWidth="1"/>
    <col min="5" max="5" width="7.59765625" style="220" customWidth="1"/>
    <col min="6" max="6" width="0.796875" style="220" customWidth="1"/>
    <col min="7" max="7" width="6.59765625" style="220" customWidth="1"/>
    <col min="8" max="9" width="7" style="220" customWidth="1"/>
    <col min="10" max="10" width="6.3984375" style="220" customWidth="1"/>
    <col min="11" max="11" width="0.796875" style="220" customWidth="1"/>
    <col min="12" max="14" width="7" style="220" customWidth="1"/>
    <col min="15" max="15" width="7.19921875" style="220" customWidth="1"/>
    <col min="16" max="16" width="0.796875" style="220" customWidth="1"/>
    <col min="17" max="19" width="7" style="220" customWidth="1"/>
    <col min="20" max="20" width="7.796875" style="220" customWidth="1"/>
    <col min="21" max="80" width="9.59765625" style="222" customWidth="1"/>
    <col min="81" max="16384" width="9.59765625" style="220" customWidth="1"/>
  </cols>
  <sheetData>
    <row r="1" spans="1:21" ht="12" customHeight="1">
      <c r="A1" s="461" t="s">
        <v>350</v>
      </c>
      <c r="U1" s="221"/>
    </row>
    <row r="2" spans="5:21" ht="12">
      <c r="E2" s="223"/>
      <c r="U2" s="221" t="s">
        <v>210</v>
      </c>
    </row>
    <row r="3" ht="6.75" customHeight="1"/>
    <row r="4" spans="1:80" s="228" customFormat="1" ht="12" customHeight="1">
      <c r="A4" s="986" t="s">
        <v>207</v>
      </c>
      <c r="B4" s="224" t="s">
        <v>178</v>
      </c>
      <c r="C4" s="225"/>
      <c r="D4" s="225"/>
      <c r="E4" s="225"/>
      <c r="F4" s="226"/>
      <c r="G4" s="224" t="s">
        <v>140</v>
      </c>
      <c r="H4" s="225"/>
      <c r="I4" s="225"/>
      <c r="J4" s="225"/>
      <c r="K4" s="226"/>
      <c r="L4" s="224" t="s">
        <v>179</v>
      </c>
      <c r="M4" s="225"/>
      <c r="N4" s="225"/>
      <c r="O4" s="225"/>
      <c r="P4" s="226"/>
      <c r="Q4" s="224" t="s">
        <v>130</v>
      </c>
      <c r="R4" s="225"/>
      <c r="S4" s="225"/>
      <c r="T4" s="225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</row>
    <row r="5" spans="1:80" s="228" customFormat="1" ht="12" customHeight="1">
      <c r="A5" s="987"/>
      <c r="B5" s="983" t="s">
        <v>137</v>
      </c>
      <c r="C5" s="983" t="s">
        <v>138</v>
      </c>
      <c r="D5" s="983" t="s">
        <v>139</v>
      </c>
      <c r="E5" s="983" t="s">
        <v>130</v>
      </c>
      <c r="F5" s="229"/>
      <c r="G5" s="983" t="s">
        <v>137</v>
      </c>
      <c r="H5" s="983" t="s">
        <v>138</v>
      </c>
      <c r="I5" s="983" t="s">
        <v>139</v>
      </c>
      <c r="J5" s="983" t="s">
        <v>130</v>
      </c>
      <c r="K5" s="229"/>
      <c r="L5" s="983" t="s">
        <v>137</v>
      </c>
      <c r="M5" s="983" t="s">
        <v>138</v>
      </c>
      <c r="N5" s="983" t="s">
        <v>139</v>
      </c>
      <c r="O5" s="983" t="s">
        <v>130</v>
      </c>
      <c r="P5" s="229"/>
      <c r="Q5" s="983" t="s">
        <v>137</v>
      </c>
      <c r="R5" s="983" t="s">
        <v>138</v>
      </c>
      <c r="S5" s="983" t="s">
        <v>139</v>
      </c>
      <c r="T5" s="983" t="s">
        <v>130</v>
      </c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</row>
    <row r="6" spans="1:80" s="228" customFormat="1" ht="6" customHeight="1">
      <c r="A6" s="988"/>
      <c r="B6" s="984"/>
      <c r="C6" s="984"/>
      <c r="D6" s="984"/>
      <c r="E6" s="984"/>
      <c r="F6" s="230"/>
      <c r="G6" s="984"/>
      <c r="H6" s="984"/>
      <c r="I6" s="984"/>
      <c r="J6" s="984"/>
      <c r="K6" s="230"/>
      <c r="L6" s="984"/>
      <c r="M6" s="984"/>
      <c r="N6" s="984"/>
      <c r="O6" s="984"/>
      <c r="P6" s="230"/>
      <c r="Q6" s="984"/>
      <c r="R6" s="984"/>
      <c r="S6" s="984"/>
      <c r="T6" s="984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</row>
    <row r="7" ht="9" customHeight="1"/>
    <row r="8" spans="1:20" ht="9" customHeight="1">
      <c r="A8" s="989" t="s">
        <v>335</v>
      </c>
      <c r="B8" s="989"/>
      <c r="C8" s="989"/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</row>
    <row r="9" spans="1:20" ht="9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</row>
    <row r="10" spans="1:20" ht="9" customHeight="1">
      <c r="A10" s="982" t="s">
        <v>434</v>
      </c>
      <c r="B10" s="982"/>
      <c r="C10" s="982"/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  <c r="T10" s="982"/>
    </row>
    <row r="11" spans="2:20" ht="6" customHeight="1"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</row>
    <row r="12" spans="1:20" ht="27">
      <c r="A12" s="462" t="s">
        <v>281</v>
      </c>
      <c r="B12" s="346">
        <v>3597</v>
      </c>
      <c r="C12" s="346">
        <v>1730</v>
      </c>
      <c r="D12" s="346">
        <v>2613</v>
      </c>
      <c r="E12" s="370">
        <v>7940</v>
      </c>
      <c r="F12" s="370"/>
      <c r="G12" s="346">
        <v>15</v>
      </c>
      <c r="H12" s="346">
        <v>12</v>
      </c>
      <c r="I12" s="346">
        <v>181</v>
      </c>
      <c r="J12" s="370">
        <v>208</v>
      </c>
      <c r="K12" s="370"/>
      <c r="L12" s="346">
        <v>57</v>
      </c>
      <c r="M12" s="346">
        <v>500</v>
      </c>
      <c r="N12" s="346">
        <v>343</v>
      </c>
      <c r="O12" s="370">
        <v>900</v>
      </c>
      <c r="P12" s="370"/>
      <c r="Q12" s="346">
        <v>3669</v>
      </c>
      <c r="R12" s="346">
        <v>2242</v>
      </c>
      <c r="S12" s="370">
        <v>3137</v>
      </c>
      <c r="T12" s="370">
        <v>9048</v>
      </c>
    </row>
    <row r="13" spans="1:20" ht="18">
      <c r="A13" s="462" t="s">
        <v>282</v>
      </c>
      <c r="B13" s="346">
        <v>94</v>
      </c>
      <c r="C13" s="346">
        <v>110</v>
      </c>
      <c r="D13" s="346">
        <v>30</v>
      </c>
      <c r="E13" s="370">
        <v>234</v>
      </c>
      <c r="G13" s="687" t="s">
        <v>133</v>
      </c>
      <c r="H13" s="687" t="s">
        <v>133</v>
      </c>
      <c r="I13" s="687" t="s">
        <v>133</v>
      </c>
      <c r="J13" s="687" t="s">
        <v>133</v>
      </c>
      <c r="K13" s="687"/>
      <c r="L13" s="687" t="s">
        <v>133</v>
      </c>
      <c r="M13" s="687" t="s">
        <v>133</v>
      </c>
      <c r="N13" s="687" t="s">
        <v>133</v>
      </c>
      <c r="O13" s="687" t="s">
        <v>133</v>
      </c>
      <c r="Q13" s="346">
        <v>94</v>
      </c>
      <c r="R13" s="346">
        <v>110</v>
      </c>
      <c r="S13" s="346">
        <v>30</v>
      </c>
      <c r="T13" s="370">
        <v>234</v>
      </c>
    </row>
    <row r="14" spans="1:20" ht="9" customHeight="1">
      <c r="A14" s="11" t="s">
        <v>132</v>
      </c>
      <c r="B14" s="346">
        <v>58</v>
      </c>
      <c r="C14" s="346">
        <v>352</v>
      </c>
      <c r="D14" s="346">
        <v>101</v>
      </c>
      <c r="E14" s="370">
        <v>511</v>
      </c>
      <c r="G14" s="687" t="s">
        <v>133</v>
      </c>
      <c r="H14" s="687" t="s">
        <v>133</v>
      </c>
      <c r="I14" s="687" t="s">
        <v>133</v>
      </c>
      <c r="J14" s="687" t="s">
        <v>133</v>
      </c>
      <c r="L14" s="346">
        <v>132</v>
      </c>
      <c r="M14" s="346">
        <v>440</v>
      </c>
      <c r="N14" s="346">
        <v>354</v>
      </c>
      <c r="O14" s="370">
        <v>926</v>
      </c>
      <c r="P14" s="346"/>
      <c r="Q14" s="346">
        <v>190</v>
      </c>
      <c r="R14" s="346">
        <v>792</v>
      </c>
      <c r="S14" s="370">
        <v>455</v>
      </c>
      <c r="T14" s="346">
        <v>1437</v>
      </c>
    </row>
    <row r="15" spans="1:20" ht="9" customHeight="1">
      <c r="A15" s="11" t="s">
        <v>131</v>
      </c>
      <c r="B15" s="687" t="s">
        <v>133</v>
      </c>
      <c r="C15" s="687" t="s">
        <v>133</v>
      </c>
      <c r="D15" s="687" t="s">
        <v>133</v>
      </c>
      <c r="E15" s="687" t="s">
        <v>133</v>
      </c>
      <c r="G15" s="346">
        <v>2</v>
      </c>
      <c r="H15" s="346">
        <v>2</v>
      </c>
      <c r="I15" s="346">
        <v>4</v>
      </c>
      <c r="J15" s="346">
        <v>8</v>
      </c>
      <c r="K15" s="346"/>
      <c r="L15" s="346">
        <v>289</v>
      </c>
      <c r="M15" s="346">
        <v>111</v>
      </c>
      <c r="N15" s="346">
        <v>475</v>
      </c>
      <c r="O15" s="346">
        <v>875</v>
      </c>
      <c r="P15" s="346"/>
      <c r="Q15" s="346">
        <v>291</v>
      </c>
      <c r="R15" s="346">
        <v>113</v>
      </c>
      <c r="S15" s="346">
        <v>479</v>
      </c>
      <c r="T15" s="346">
        <v>883</v>
      </c>
    </row>
    <row r="16" spans="1:20" ht="9" customHeight="1">
      <c r="A16" s="11" t="s">
        <v>263</v>
      </c>
      <c r="B16" s="687" t="s">
        <v>133</v>
      </c>
      <c r="C16" s="687" t="s">
        <v>133</v>
      </c>
      <c r="D16" s="346">
        <v>5</v>
      </c>
      <c r="E16" s="346">
        <v>5</v>
      </c>
      <c r="F16" s="346"/>
      <c r="G16" s="370">
        <v>77</v>
      </c>
      <c r="H16" s="346">
        <v>87</v>
      </c>
      <c r="I16" s="346">
        <v>1</v>
      </c>
      <c r="J16" s="346">
        <v>165</v>
      </c>
      <c r="K16" s="370"/>
      <c r="L16" s="346">
        <v>459</v>
      </c>
      <c r="M16" s="346">
        <v>619</v>
      </c>
      <c r="N16" s="346">
        <v>335</v>
      </c>
      <c r="O16" s="370">
        <v>1413</v>
      </c>
      <c r="P16" s="346"/>
      <c r="Q16" s="346">
        <v>536</v>
      </c>
      <c r="R16" s="346">
        <v>706</v>
      </c>
      <c r="S16" s="370">
        <v>341</v>
      </c>
      <c r="T16" s="346">
        <v>1583</v>
      </c>
    </row>
    <row r="17" spans="1:20" ht="27.75" customHeight="1">
      <c r="A17" s="688" t="s">
        <v>278</v>
      </c>
      <c r="B17" s="346">
        <v>1198</v>
      </c>
      <c r="C17" s="346">
        <v>1616</v>
      </c>
      <c r="D17" s="346">
        <v>1460</v>
      </c>
      <c r="E17" s="370">
        <v>4274</v>
      </c>
      <c r="F17" s="346"/>
      <c r="G17" s="346">
        <v>10</v>
      </c>
      <c r="H17" s="346">
        <v>43</v>
      </c>
      <c r="I17" s="370">
        <v>41</v>
      </c>
      <c r="J17" s="346">
        <v>94</v>
      </c>
      <c r="K17" s="346"/>
      <c r="L17" s="346">
        <v>10</v>
      </c>
      <c r="M17" s="370">
        <v>527</v>
      </c>
      <c r="N17" s="346">
        <v>85</v>
      </c>
      <c r="O17" s="346">
        <v>622</v>
      </c>
      <c r="P17" s="346"/>
      <c r="Q17" s="370">
        <v>1218</v>
      </c>
      <c r="R17" s="346">
        <v>2186</v>
      </c>
      <c r="S17" s="346">
        <v>1586</v>
      </c>
      <c r="T17" s="346">
        <v>4990</v>
      </c>
    </row>
    <row r="18" spans="1:80" s="223" customFormat="1" ht="9" customHeight="1">
      <c r="A18" s="234" t="s">
        <v>130</v>
      </c>
      <c r="B18" s="367">
        <v>4947</v>
      </c>
      <c r="C18" s="367">
        <v>3808</v>
      </c>
      <c r="D18" s="367">
        <v>4209</v>
      </c>
      <c r="E18" s="380">
        <v>12964</v>
      </c>
      <c r="F18" s="367"/>
      <c r="G18" s="367">
        <v>104</v>
      </c>
      <c r="H18" s="367">
        <v>144</v>
      </c>
      <c r="I18" s="380">
        <v>227</v>
      </c>
      <c r="J18" s="367">
        <v>475</v>
      </c>
      <c r="K18" s="367"/>
      <c r="L18" s="367">
        <v>947</v>
      </c>
      <c r="M18" s="380">
        <v>2197</v>
      </c>
      <c r="N18" s="367">
        <v>1592</v>
      </c>
      <c r="O18" s="367">
        <v>4736</v>
      </c>
      <c r="P18" s="367"/>
      <c r="Q18" s="380">
        <v>5998</v>
      </c>
      <c r="R18" s="367">
        <v>6149</v>
      </c>
      <c r="S18" s="367">
        <v>6028</v>
      </c>
      <c r="T18" s="367">
        <v>18175</v>
      </c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</row>
    <row r="19" spans="1:20" ht="9" customHeight="1">
      <c r="A19" s="236"/>
      <c r="B19" s="237"/>
      <c r="C19" s="237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</row>
    <row r="20" spans="1:20" ht="9" customHeight="1">
      <c r="A20" s="990" t="s">
        <v>435</v>
      </c>
      <c r="B20" s="990"/>
      <c r="C20" s="990"/>
      <c r="D20" s="990"/>
      <c r="E20" s="990"/>
      <c r="F20" s="990"/>
      <c r="G20" s="990"/>
      <c r="H20" s="990"/>
      <c r="I20" s="990"/>
      <c r="J20" s="990"/>
      <c r="K20" s="990"/>
      <c r="L20" s="990"/>
      <c r="M20" s="990"/>
      <c r="N20" s="990"/>
      <c r="O20" s="990"/>
      <c r="P20" s="990"/>
      <c r="Q20" s="990"/>
      <c r="R20" s="990"/>
      <c r="S20" s="990"/>
      <c r="T20" s="990"/>
    </row>
    <row r="21" spans="1:20" ht="6" customHeight="1">
      <c r="A21" s="240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</row>
    <row r="22" spans="1:20" ht="27">
      <c r="A22" s="462" t="s">
        <v>281</v>
      </c>
      <c r="B22" s="685">
        <v>72.7107337780473</v>
      </c>
      <c r="C22" s="685">
        <v>45.430672268907564</v>
      </c>
      <c r="D22" s="685">
        <v>62.08125445473984</v>
      </c>
      <c r="E22" s="685">
        <v>61.246528849120644</v>
      </c>
      <c r="F22" s="685"/>
      <c r="G22" s="685">
        <v>14.423076923076923</v>
      </c>
      <c r="H22" s="685">
        <v>8.333333333333334</v>
      </c>
      <c r="I22" s="685">
        <v>79.73568281938326</v>
      </c>
      <c r="J22" s="685">
        <v>43.78947368421053</v>
      </c>
      <c r="K22" s="685"/>
      <c r="L22" s="685">
        <v>6.019007391763464</v>
      </c>
      <c r="M22" s="685">
        <v>22.75830678197542</v>
      </c>
      <c r="N22" s="685">
        <v>21.545226130653266</v>
      </c>
      <c r="O22" s="685">
        <v>19.00337837837838</v>
      </c>
      <c r="P22" s="685"/>
      <c r="Q22" s="685">
        <v>61.170390130043344</v>
      </c>
      <c r="R22" s="685">
        <v>36.461213205399254</v>
      </c>
      <c r="S22" s="685">
        <v>52.04047777040478</v>
      </c>
      <c r="T22" s="685">
        <v>49.782668500687755</v>
      </c>
    </row>
    <row r="23" spans="1:20" ht="18">
      <c r="A23" s="462" t="s">
        <v>282</v>
      </c>
      <c r="B23" s="685">
        <v>1.9001414998989286</v>
      </c>
      <c r="C23" s="685">
        <v>2.888655462184874</v>
      </c>
      <c r="D23" s="685">
        <v>0.7127583749109052</v>
      </c>
      <c r="E23" s="685">
        <v>1.8049984572662758</v>
      </c>
      <c r="F23" s="148"/>
      <c r="G23" s="687" t="s">
        <v>133</v>
      </c>
      <c r="H23" s="687" t="s">
        <v>133</v>
      </c>
      <c r="I23" s="687" t="s">
        <v>133</v>
      </c>
      <c r="J23" s="687" t="s">
        <v>133</v>
      </c>
      <c r="K23" s="687"/>
      <c r="L23" s="687" t="s">
        <v>133</v>
      </c>
      <c r="M23" s="687" t="s">
        <v>133</v>
      </c>
      <c r="N23" s="687" t="s">
        <v>133</v>
      </c>
      <c r="O23" s="687" t="s">
        <v>133</v>
      </c>
      <c r="P23" s="148"/>
      <c r="Q23" s="105">
        <v>1.567189063021007</v>
      </c>
      <c r="R23" s="105">
        <v>1.7889087656529516</v>
      </c>
      <c r="S23" s="105">
        <v>0.49767750497677504</v>
      </c>
      <c r="T23" s="105">
        <v>1.2874828060522696</v>
      </c>
    </row>
    <row r="24" spans="1:20" ht="9">
      <c r="A24" s="11" t="s">
        <v>132</v>
      </c>
      <c r="B24" s="685">
        <v>1.17242773398019</v>
      </c>
      <c r="C24" s="685">
        <v>9.243697478991596</v>
      </c>
      <c r="D24" s="685">
        <v>2.3996198622000473</v>
      </c>
      <c r="E24" s="685">
        <v>3.941684665226782</v>
      </c>
      <c r="F24" s="148"/>
      <c r="G24" s="687" t="s">
        <v>133</v>
      </c>
      <c r="H24" s="687" t="s">
        <v>133</v>
      </c>
      <c r="I24" s="687" t="s">
        <v>133</v>
      </c>
      <c r="J24" s="687" t="s">
        <v>133</v>
      </c>
      <c r="K24" s="148"/>
      <c r="L24" s="105">
        <v>13.938753959873283</v>
      </c>
      <c r="M24" s="105">
        <v>20.027309968138372</v>
      </c>
      <c r="N24" s="105">
        <v>22.236180904522612</v>
      </c>
      <c r="O24" s="105">
        <v>19.552364864864863</v>
      </c>
      <c r="P24" s="148"/>
      <c r="Q24" s="105">
        <v>3.167722574191397</v>
      </c>
      <c r="R24" s="105">
        <v>12.880143112701253</v>
      </c>
      <c r="S24" s="105">
        <v>7.548108825481088</v>
      </c>
      <c r="T24" s="105">
        <v>7.90646492434663</v>
      </c>
    </row>
    <row r="25" spans="1:20" ht="9" customHeight="1">
      <c r="A25" s="11" t="s">
        <v>131</v>
      </c>
      <c r="B25" s="687" t="s">
        <v>133</v>
      </c>
      <c r="C25" s="687" t="s">
        <v>133</v>
      </c>
      <c r="D25" s="687" t="s">
        <v>133</v>
      </c>
      <c r="E25" s="687" t="s">
        <v>133</v>
      </c>
      <c r="F25" s="25">
        <v>0</v>
      </c>
      <c r="G25" s="685">
        <v>1.9230769230769231</v>
      </c>
      <c r="H25" s="685">
        <v>1.3888888888888888</v>
      </c>
      <c r="I25" s="685">
        <v>1.7621145374449338</v>
      </c>
      <c r="J25" s="685">
        <v>1.6842105263157894</v>
      </c>
      <c r="K25" s="685"/>
      <c r="L25" s="685">
        <v>30.517423442449843</v>
      </c>
      <c r="M25" s="685">
        <v>5.052344105598544</v>
      </c>
      <c r="N25" s="685">
        <v>29.83668341708543</v>
      </c>
      <c r="O25" s="685">
        <v>18.475506756756758</v>
      </c>
      <c r="P25" s="685"/>
      <c r="Q25" s="685">
        <v>4.851617205735245</v>
      </c>
      <c r="R25" s="685">
        <v>1.8376971865343958</v>
      </c>
      <c r="S25" s="685">
        <v>7.9462508294625085</v>
      </c>
      <c r="T25" s="685">
        <v>4.858321870701513</v>
      </c>
    </row>
    <row r="26" spans="1:20" ht="9" customHeight="1">
      <c r="A26" s="11" t="s">
        <v>263</v>
      </c>
      <c r="B26" s="687" t="s">
        <v>133</v>
      </c>
      <c r="C26" s="687" t="s">
        <v>133</v>
      </c>
      <c r="D26" s="685">
        <v>0.11879306248515087</v>
      </c>
      <c r="E26" s="687" t="s">
        <v>133</v>
      </c>
      <c r="F26" s="685"/>
      <c r="G26" s="685">
        <v>74.03846153846153</v>
      </c>
      <c r="H26" s="685">
        <v>60.416666666666664</v>
      </c>
      <c r="I26" s="685">
        <v>0.44052863436123346</v>
      </c>
      <c r="J26" s="685">
        <v>34.73684210526316</v>
      </c>
      <c r="K26" s="685"/>
      <c r="L26" s="685">
        <v>48.4688489968321</v>
      </c>
      <c r="M26" s="685">
        <v>28.17478379608557</v>
      </c>
      <c r="N26" s="685">
        <v>21.042713567839197</v>
      </c>
      <c r="O26" s="685">
        <v>29.835304054054053</v>
      </c>
      <c r="P26" s="685"/>
      <c r="Q26" s="685">
        <v>8.936312104034679</v>
      </c>
      <c r="R26" s="685">
        <v>11.481541714099853</v>
      </c>
      <c r="S26" s="685">
        <v>5.656934306569343</v>
      </c>
      <c r="T26" s="685">
        <v>8.709766162310867</v>
      </c>
    </row>
    <row r="27" spans="1:20" ht="27.75" customHeight="1">
      <c r="A27" s="688" t="s">
        <v>278</v>
      </c>
      <c r="B27" s="685">
        <v>24.21669698807358</v>
      </c>
      <c r="C27" s="685">
        <v>42.436974789915965</v>
      </c>
      <c r="D27" s="685">
        <v>34.68757424566405</v>
      </c>
      <c r="E27" s="685">
        <v>32.96821968528232</v>
      </c>
      <c r="F27" s="685"/>
      <c r="G27" s="685">
        <v>9.615384615384615</v>
      </c>
      <c r="H27" s="685">
        <v>29.86111111111111</v>
      </c>
      <c r="I27" s="685">
        <v>18.061674008810574</v>
      </c>
      <c r="J27" s="685">
        <v>19.789473684210527</v>
      </c>
      <c r="K27" s="685"/>
      <c r="L27" s="685">
        <v>1.0559662090813093</v>
      </c>
      <c r="M27" s="685">
        <v>23.987255348202094</v>
      </c>
      <c r="N27" s="685">
        <v>5.339195979899498</v>
      </c>
      <c r="O27" s="685">
        <v>13.133445945945946</v>
      </c>
      <c r="P27" s="685"/>
      <c r="Q27" s="685">
        <v>20.306768922974324</v>
      </c>
      <c r="R27" s="685">
        <v>35.550496015612296</v>
      </c>
      <c r="S27" s="685">
        <v>26.310550763105507</v>
      </c>
      <c r="T27" s="685">
        <v>27.455295735900965</v>
      </c>
    </row>
    <row r="28" spans="1:20" ht="9">
      <c r="A28" s="463" t="s">
        <v>130</v>
      </c>
      <c r="B28" s="475">
        <v>100</v>
      </c>
      <c r="C28" s="475">
        <v>100</v>
      </c>
      <c r="D28" s="475">
        <v>100</v>
      </c>
      <c r="E28" s="475">
        <v>100</v>
      </c>
      <c r="F28" s="475"/>
      <c r="G28" s="475">
        <v>100</v>
      </c>
      <c r="H28" s="475">
        <v>100</v>
      </c>
      <c r="I28" s="475">
        <v>100</v>
      </c>
      <c r="J28" s="475">
        <v>100</v>
      </c>
      <c r="K28" s="475"/>
      <c r="L28" s="475">
        <v>100</v>
      </c>
      <c r="M28" s="475">
        <v>100</v>
      </c>
      <c r="N28" s="475">
        <v>100</v>
      </c>
      <c r="O28" s="475">
        <v>100</v>
      </c>
      <c r="P28" s="475"/>
      <c r="Q28" s="475">
        <v>100</v>
      </c>
      <c r="R28" s="475">
        <v>100</v>
      </c>
      <c r="S28" s="475">
        <v>100</v>
      </c>
      <c r="T28" s="475">
        <v>100</v>
      </c>
    </row>
    <row r="29" ht="9">
      <c r="A29" s="241"/>
    </row>
    <row r="30" spans="1:20" s="222" customFormat="1" ht="9" customHeight="1">
      <c r="A30" s="985" t="s">
        <v>411</v>
      </c>
      <c r="B30" s="985"/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</row>
    <row r="31" spans="1:20" ht="9" customHeight="1">
      <c r="A31" s="240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</row>
    <row r="32" spans="1:20" ht="9" customHeight="1">
      <c r="A32" s="982" t="s">
        <v>434</v>
      </c>
      <c r="B32" s="982"/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</row>
    <row r="33" ht="3.75" customHeight="1">
      <c r="A33" s="240"/>
    </row>
    <row r="34" spans="1:20" ht="27">
      <c r="A34" s="462" t="s">
        <v>281</v>
      </c>
      <c r="B34" s="346">
        <v>3891</v>
      </c>
      <c r="C34" s="346">
        <v>1831</v>
      </c>
      <c r="D34" s="346">
        <v>2563</v>
      </c>
      <c r="E34" s="370">
        <v>8285</v>
      </c>
      <c r="F34" s="370"/>
      <c r="G34" s="346">
        <v>18</v>
      </c>
      <c r="H34" s="346">
        <v>1</v>
      </c>
      <c r="I34" s="346">
        <v>160</v>
      </c>
      <c r="J34" s="370">
        <v>179</v>
      </c>
      <c r="K34" s="370"/>
      <c r="L34" s="346">
        <v>115</v>
      </c>
      <c r="M34" s="346">
        <v>534</v>
      </c>
      <c r="N34" s="346">
        <v>354</v>
      </c>
      <c r="O34" s="370">
        <v>1003</v>
      </c>
      <c r="P34" s="370"/>
      <c r="Q34" s="346">
        <v>4024</v>
      </c>
      <c r="R34" s="346">
        <v>2366</v>
      </c>
      <c r="S34" s="370">
        <v>3077</v>
      </c>
      <c r="T34" s="370">
        <v>9467</v>
      </c>
    </row>
    <row r="35" spans="1:20" ht="18">
      <c r="A35" s="462" t="s">
        <v>282</v>
      </c>
      <c r="B35" s="346">
        <v>92</v>
      </c>
      <c r="C35" s="346">
        <v>95</v>
      </c>
      <c r="D35" s="346">
        <v>50</v>
      </c>
      <c r="E35" s="370">
        <v>237</v>
      </c>
      <c r="G35" s="687" t="s">
        <v>133</v>
      </c>
      <c r="H35" s="687" t="s">
        <v>133</v>
      </c>
      <c r="I35" s="687" t="s">
        <v>133</v>
      </c>
      <c r="J35" s="687" t="s">
        <v>133</v>
      </c>
      <c r="K35" s="687"/>
      <c r="L35" s="687" t="s">
        <v>133</v>
      </c>
      <c r="M35" s="687" t="s">
        <v>133</v>
      </c>
      <c r="N35" s="687" t="s">
        <v>133</v>
      </c>
      <c r="O35" s="687" t="s">
        <v>133</v>
      </c>
      <c r="Q35" s="346">
        <v>92</v>
      </c>
      <c r="R35" s="346">
        <v>95</v>
      </c>
      <c r="S35" s="370">
        <v>50</v>
      </c>
      <c r="T35" s="370">
        <v>237</v>
      </c>
    </row>
    <row r="36" spans="1:20" ht="9">
      <c r="A36" s="11" t="s">
        <v>132</v>
      </c>
      <c r="B36" s="346">
        <v>41</v>
      </c>
      <c r="C36" s="346">
        <v>320</v>
      </c>
      <c r="D36" s="346">
        <v>114</v>
      </c>
      <c r="E36" s="370">
        <v>475</v>
      </c>
      <c r="G36" s="687" t="s">
        <v>133</v>
      </c>
      <c r="H36" s="687" t="s">
        <v>133</v>
      </c>
      <c r="I36" s="687" t="s">
        <v>133</v>
      </c>
      <c r="J36" s="687" t="s">
        <v>133</v>
      </c>
      <c r="L36" s="346">
        <v>76</v>
      </c>
      <c r="M36" s="346">
        <v>351</v>
      </c>
      <c r="N36" s="346">
        <v>383</v>
      </c>
      <c r="O36" s="370">
        <v>810</v>
      </c>
      <c r="P36" s="346"/>
      <c r="Q36" s="346">
        <v>117</v>
      </c>
      <c r="R36" s="346">
        <v>671</v>
      </c>
      <c r="S36" s="370">
        <v>497</v>
      </c>
      <c r="T36" s="370">
        <v>1285</v>
      </c>
    </row>
    <row r="37" spans="1:20" ht="9">
      <c r="A37" s="11" t="s">
        <v>131</v>
      </c>
      <c r="B37" s="687" t="s">
        <v>133</v>
      </c>
      <c r="C37" s="687" t="s">
        <v>133</v>
      </c>
      <c r="D37" s="687" t="s">
        <v>133</v>
      </c>
      <c r="E37" s="687" t="s">
        <v>133</v>
      </c>
      <c r="G37" s="687" t="s">
        <v>133</v>
      </c>
      <c r="H37" s="687" t="s">
        <v>133</v>
      </c>
      <c r="I37" s="346">
        <v>2</v>
      </c>
      <c r="J37" s="370">
        <v>2</v>
      </c>
      <c r="K37" s="346"/>
      <c r="L37" s="346">
        <v>224</v>
      </c>
      <c r="M37" s="346">
        <v>83</v>
      </c>
      <c r="N37" s="346">
        <v>413</v>
      </c>
      <c r="O37" s="370">
        <v>720</v>
      </c>
      <c r="P37" s="346"/>
      <c r="Q37" s="346">
        <v>224</v>
      </c>
      <c r="R37" s="346">
        <v>83</v>
      </c>
      <c r="S37" s="370">
        <v>415</v>
      </c>
      <c r="T37" s="370">
        <v>722</v>
      </c>
    </row>
    <row r="38" spans="1:20" ht="9">
      <c r="A38" s="11" t="s">
        <v>263</v>
      </c>
      <c r="B38" s="687" t="s">
        <v>133</v>
      </c>
      <c r="C38" s="687" t="s">
        <v>133</v>
      </c>
      <c r="D38" s="687" t="s">
        <v>133</v>
      </c>
      <c r="E38" s="687" t="s">
        <v>133</v>
      </c>
      <c r="F38" s="346"/>
      <c r="G38" s="370">
        <v>91</v>
      </c>
      <c r="H38" s="346">
        <v>70</v>
      </c>
      <c r="I38" s="346">
        <v>18</v>
      </c>
      <c r="J38" s="370">
        <v>179</v>
      </c>
      <c r="K38" s="370"/>
      <c r="L38" s="346">
        <v>498</v>
      </c>
      <c r="M38" s="346">
        <v>629</v>
      </c>
      <c r="N38" s="346">
        <v>253</v>
      </c>
      <c r="O38" s="370">
        <v>1380</v>
      </c>
      <c r="P38" s="346"/>
      <c r="Q38" s="346">
        <v>589</v>
      </c>
      <c r="R38" s="346">
        <v>699</v>
      </c>
      <c r="S38" s="370">
        <v>271</v>
      </c>
      <c r="T38" s="370">
        <v>1559</v>
      </c>
    </row>
    <row r="39" spans="1:20" ht="26.25" customHeight="1">
      <c r="A39" s="688" t="s">
        <v>278</v>
      </c>
      <c r="B39" s="346">
        <v>927</v>
      </c>
      <c r="C39" s="346">
        <v>1370</v>
      </c>
      <c r="D39" s="346">
        <v>1343</v>
      </c>
      <c r="E39" s="370">
        <v>3640</v>
      </c>
      <c r="F39" s="346"/>
      <c r="G39" s="346">
        <v>24</v>
      </c>
      <c r="H39" s="346">
        <v>22</v>
      </c>
      <c r="I39" s="370">
        <v>23</v>
      </c>
      <c r="J39" s="370">
        <v>69</v>
      </c>
      <c r="K39" s="346"/>
      <c r="L39" s="346">
        <v>35</v>
      </c>
      <c r="M39" s="370">
        <v>452</v>
      </c>
      <c r="N39" s="346">
        <v>144</v>
      </c>
      <c r="O39" s="370">
        <v>631</v>
      </c>
      <c r="P39" s="346"/>
      <c r="Q39" s="346">
        <v>986</v>
      </c>
      <c r="R39" s="346">
        <v>1844</v>
      </c>
      <c r="S39" s="370">
        <v>1510</v>
      </c>
      <c r="T39" s="370">
        <v>4340</v>
      </c>
    </row>
    <row r="40" spans="1:80" s="223" customFormat="1" ht="9" customHeight="1">
      <c r="A40" s="463" t="s">
        <v>130</v>
      </c>
      <c r="B40" s="367">
        <v>4951</v>
      </c>
      <c r="C40" s="367">
        <v>3616</v>
      </c>
      <c r="D40" s="367">
        <v>4070</v>
      </c>
      <c r="E40" s="380">
        <v>12637</v>
      </c>
      <c r="F40" s="367"/>
      <c r="G40" s="367">
        <v>133</v>
      </c>
      <c r="H40" s="367">
        <v>93</v>
      </c>
      <c r="I40" s="380">
        <v>203</v>
      </c>
      <c r="J40" s="380">
        <v>429</v>
      </c>
      <c r="K40" s="367"/>
      <c r="L40" s="367">
        <v>948</v>
      </c>
      <c r="M40" s="380">
        <v>2049</v>
      </c>
      <c r="N40" s="367">
        <v>1547</v>
      </c>
      <c r="O40" s="380">
        <v>4544</v>
      </c>
      <c r="P40" s="367"/>
      <c r="Q40" s="380">
        <v>6032</v>
      </c>
      <c r="R40" s="367">
        <v>5758</v>
      </c>
      <c r="S40" s="380">
        <v>5820</v>
      </c>
      <c r="T40" s="380">
        <v>17610</v>
      </c>
      <c r="U40" s="380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</row>
    <row r="41" spans="1:20" ht="9">
      <c r="A41" s="462"/>
      <c r="B41" s="464"/>
      <c r="C41" s="464"/>
      <c r="D41" s="464"/>
      <c r="E41" s="464"/>
      <c r="F41" s="465">
        <v>0</v>
      </c>
      <c r="G41" s="465"/>
      <c r="H41" s="464"/>
      <c r="I41" s="464"/>
      <c r="J41" s="464"/>
      <c r="K41" s="465"/>
      <c r="L41" s="464"/>
      <c r="M41" s="464"/>
      <c r="N41" s="464"/>
      <c r="O41" s="465"/>
      <c r="P41" s="465"/>
      <c r="Q41" s="465"/>
      <c r="R41" s="465"/>
      <c r="S41" s="465"/>
      <c r="T41" s="465"/>
    </row>
    <row r="42" spans="1:20" ht="9" customHeight="1">
      <c r="A42" s="982" t="s">
        <v>436</v>
      </c>
      <c r="B42" s="982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2"/>
      <c r="R42" s="982"/>
      <c r="S42" s="982"/>
      <c r="T42" s="982"/>
    </row>
    <row r="43" spans="1:20" ht="6" customHeight="1">
      <c r="A43" s="430"/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380"/>
      <c r="T43" s="464"/>
    </row>
    <row r="44" spans="1:22" ht="30" customHeight="1">
      <c r="A44" s="462" t="s">
        <v>281</v>
      </c>
      <c r="B44" s="685">
        <v>78.59018380125227</v>
      </c>
      <c r="C44" s="685">
        <v>50.63606194690266</v>
      </c>
      <c r="D44" s="685">
        <v>62.972972972972975</v>
      </c>
      <c r="E44" s="685">
        <v>65.56144654585741</v>
      </c>
      <c r="F44" s="685"/>
      <c r="G44" s="685">
        <v>13.533834586466165</v>
      </c>
      <c r="H44" s="685">
        <v>1.075268817204301</v>
      </c>
      <c r="I44" s="685">
        <v>78.81773399014779</v>
      </c>
      <c r="J44" s="685">
        <v>41.72494172494172</v>
      </c>
      <c r="K44" s="685"/>
      <c r="L44" s="685">
        <v>12.130801687763713</v>
      </c>
      <c r="M44" s="685">
        <v>26.061493411420205</v>
      </c>
      <c r="N44" s="685">
        <v>22.88299935358759</v>
      </c>
      <c r="O44" s="685">
        <v>22.073063380281692</v>
      </c>
      <c r="P44" s="685"/>
      <c r="Q44" s="685">
        <v>66.71087533156499</v>
      </c>
      <c r="R44" s="685">
        <v>41.09065647794373</v>
      </c>
      <c r="S44" s="685">
        <v>52.86941580756014</v>
      </c>
      <c r="T44" s="685">
        <v>53.759227711527544</v>
      </c>
      <c r="V44" s="242"/>
    </row>
    <row r="45" spans="1:22" ht="18">
      <c r="A45" s="462" t="s">
        <v>282</v>
      </c>
      <c r="B45" s="685">
        <v>1.8582104625328217</v>
      </c>
      <c r="C45" s="685">
        <v>2.627212389380531</v>
      </c>
      <c r="D45" s="685">
        <v>1.2285012285012284</v>
      </c>
      <c r="E45" s="685">
        <v>1.8754451214687031</v>
      </c>
      <c r="F45" s="685"/>
      <c r="G45" s="687" t="s">
        <v>133</v>
      </c>
      <c r="H45" s="687" t="s">
        <v>133</v>
      </c>
      <c r="I45" s="687" t="s">
        <v>133</v>
      </c>
      <c r="J45" s="687" t="s">
        <v>133</v>
      </c>
      <c r="K45" s="687"/>
      <c r="L45" s="687" t="s">
        <v>133</v>
      </c>
      <c r="M45" s="687" t="s">
        <v>133</v>
      </c>
      <c r="N45" s="687" t="s">
        <v>133</v>
      </c>
      <c r="O45" s="687" t="s">
        <v>133</v>
      </c>
      <c r="P45" s="685"/>
      <c r="Q45" s="685">
        <v>1.5251989389920424</v>
      </c>
      <c r="R45" s="685">
        <v>1.6498784300104203</v>
      </c>
      <c r="S45" s="685">
        <v>0.8591065292096219</v>
      </c>
      <c r="T45" s="685">
        <v>1.3458262350936967</v>
      </c>
      <c r="V45" s="242"/>
    </row>
    <row r="46" spans="1:22" ht="9">
      <c r="A46" s="11" t="s">
        <v>132</v>
      </c>
      <c r="B46" s="685">
        <v>0.828115532215714</v>
      </c>
      <c r="C46" s="685">
        <v>8.849557522123893</v>
      </c>
      <c r="D46" s="685">
        <v>2.800982800982801</v>
      </c>
      <c r="E46" s="685">
        <v>3.7588035134921265</v>
      </c>
      <c r="F46" s="685"/>
      <c r="G46" s="687" t="s">
        <v>133</v>
      </c>
      <c r="H46" s="687" t="s">
        <v>133</v>
      </c>
      <c r="I46" s="687" t="s">
        <v>133</v>
      </c>
      <c r="J46" s="687" t="s">
        <v>133</v>
      </c>
      <c r="K46" s="685"/>
      <c r="L46" s="685">
        <v>8.016877637130802</v>
      </c>
      <c r="M46" s="685">
        <v>17.1303074670571</v>
      </c>
      <c r="N46" s="685">
        <v>24.75759534583064</v>
      </c>
      <c r="O46" s="685">
        <v>17.825704225352112</v>
      </c>
      <c r="P46" s="685"/>
      <c r="Q46" s="685">
        <v>1.9396551724137931</v>
      </c>
      <c r="R46" s="685">
        <v>11.653351858284127</v>
      </c>
      <c r="S46" s="685">
        <v>8.539518900343642</v>
      </c>
      <c r="T46" s="685">
        <v>7.296990346394094</v>
      </c>
      <c r="V46" s="242"/>
    </row>
    <row r="47" spans="1:22" ht="9">
      <c r="A47" s="11" t="s">
        <v>131</v>
      </c>
      <c r="B47" s="687" t="s">
        <v>133</v>
      </c>
      <c r="C47" s="687" t="s">
        <v>133</v>
      </c>
      <c r="D47" s="687" t="s">
        <v>133</v>
      </c>
      <c r="E47" s="687" t="s">
        <v>133</v>
      </c>
      <c r="F47" s="25"/>
      <c r="G47" s="685"/>
      <c r="H47" s="685"/>
      <c r="I47" s="685">
        <v>0.9852216748768473</v>
      </c>
      <c r="J47" s="685">
        <v>0.4662004662004662</v>
      </c>
      <c r="K47" s="685"/>
      <c r="L47" s="685">
        <v>23.628691983122362</v>
      </c>
      <c r="M47" s="685">
        <v>4.050756466569058</v>
      </c>
      <c r="N47" s="685">
        <v>26.69683257918552</v>
      </c>
      <c r="O47" s="685">
        <v>15.845070422535212</v>
      </c>
      <c r="P47" s="685"/>
      <c r="Q47" s="685">
        <v>3.713527851458886</v>
      </c>
      <c r="R47" s="685">
        <v>1.4414727335880515</v>
      </c>
      <c r="S47" s="685">
        <v>7.130584192439863</v>
      </c>
      <c r="T47" s="685">
        <v>4.0999432140829075</v>
      </c>
      <c r="V47" s="242"/>
    </row>
    <row r="48" spans="1:22" ht="9">
      <c r="A48" s="11" t="s">
        <v>263</v>
      </c>
      <c r="B48" s="687" t="s">
        <v>133</v>
      </c>
      <c r="C48" s="687" t="s">
        <v>133</v>
      </c>
      <c r="D48" s="687" t="s">
        <v>133</v>
      </c>
      <c r="E48" s="687" t="s">
        <v>133</v>
      </c>
      <c r="F48" s="685"/>
      <c r="G48" s="685">
        <v>68.42105263157895</v>
      </c>
      <c r="H48" s="685">
        <v>75.26881720430107</v>
      </c>
      <c r="I48" s="685">
        <v>8.866995073891626</v>
      </c>
      <c r="J48" s="685">
        <v>41.72494172494172</v>
      </c>
      <c r="K48" s="685"/>
      <c r="L48" s="685">
        <v>52.53164556962025</v>
      </c>
      <c r="M48" s="685">
        <v>30.697901415324548</v>
      </c>
      <c r="N48" s="685">
        <v>16.354234001292824</v>
      </c>
      <c r="O48" s="685">
        <v>30.369718309859156</v>
      </c>
      <c r="P48" s="685"/>
      <c r="Q48" s="685">
        <v>9.764588859416445</v>
      </c>
      <c r="R48" s="685">
        <v>12.139631816602988</v>
      </c>
      <c r="S48" s="685">
        <v>4.6563573883161515</v>
      </c>
      <c r="T48" s="685">
        <v>8.852924474730267</v>
      </c>
      <c r="V48" s="242"/>
    </row>
    <row r="49" spans="1:22" ht="26.25" customHeight="1">
      <c r="A49" s="462" t="s">
        <v>278</v>
      </c>
      <c r="B49" s="685">
        <v>18.72349020399919</v>
      </c>
      <c r="C49" s="685">
        <v>37.88716814159292</v>
      </c>
      <c r="D49" s="685">
        <v>32.997542997543</v>
      </c>
      <c r="E49" s="685">
        <v>28.804304819181766</v>
      </c>
      <c r="F49" s="685"/>
      <c r="G49" s="685">
        <v>18.045112781954888</v>
      </c>
      <c r="H49" s="685">
        <v>23.655913978494624</v>
      </c>
      <c r="I49" s="685">
        <v>11.330049261083744</v>
      </c>
      <c r="J49" s="685">
        <v>16.083916083916083</v>
      </c>
      <c r="K49" s="685"/>
      <c r="L49" s="685">
        <v>3.691983122362869</v>
      </c>
      <c r="M49" s="685">
        <v>22.059541239629088</v>
      </c>
      <c r="N49" s="685">
        <v>9.308338720103427</v>
      </c>
      <c r="O49" s="685">
        <v>13.88644366197183</v>
      </c>
      <c r="P49" s="685"/>
      <c r="Q49" s="685">
        <v>16.346153846153847</v>
      </c>
      <c r="R49" s="685">
        <v>32.02500868357068</v>
      </c>
      <c r="S49" s="685">
        <v>25.945017182130584</v>
      </c>
      <c r="T49" s="685">
        <v>24.645088018171492</v>
      </c>
      <c r="V49" s="242"/>
    </row>
    <row r="50" spans="1:80" s="223" customFormat="1" ht="9">
      <c r="A50" s="463" t="s">
        <v>130</v>
      </c>
      <c r="B50" s="475">
        <v>100</v>
      </c>
      <c r="C50" s="475">
        <v>100</v>
      </c>
      <c r="D50" s="475">
        <v>100</v>
      </c>
      <c r="E50" s="475">
        <v>100</v>
      </c>
      <c r="F50" s="475">
        <v>0</v>
      </c>
      <c r="G50" s="475">
        <v>100</v>
      </c>
      <c r="H50" s="475">
        <v>100</v>
      </c>
      <c r="I50" s="475">
        <v>100</v>
      </c>
      <c r="J50" s="475">
        <v>100</v>
      </c>
      <c r="K50" s="475">
        <v>0</v>
      </c>
      <c r="L50" s="475">
        <v>100</v>
      </c>
      <c r="M50" s="475">
        <v>100</v>
      </c>
      <c r="N50" s="475">
        <v>100</v>
      </c>
      <c r="O50" s="475">
        <v>100</v>
      </c>
      <c r="P50" s="475">
        <v>0</v>
      </c>
      <c r="Q50" s="475">
        <v>100</v>
      </c>
      <c r="R50" s="475">
        <v>100</v>
      </c>
      <c r="S50" s="475">
        <v>100</v>
      </c>
      <c r="T50" s="475">
        <v>100</v>
      </c>
      <c r="U50" s="235"/>
      <c r="V50" s="476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</row>
    <row r="51" spans="1:22" ht="5.25" customHeight="1">
      <c r="A51" s="243"/>
      <c r="B51" s="244"/>
      <c r="C51" s="244"/>
      <c r="D51" s="244"/>
      <c r="E51" s="244"/>
      <c r="F51" s="245"/>
      <c r="G51" s="244"/>
      <c r="H51" s="244"/>
      <c r="I51" s="244"/>
      <c r="J51" s="244"/>
      <c r="K51" s="245"/>
      <c r="L51" s="244"/>
      <c r="M51" s="244"/>
      <c r="N51" s="244"/>
      <c r="O51" s="244"/>
      <c r="P51" s="245"/>
      <c r="Q51" s="244"/>
      <c r="R51" s="244"/>
      <c r="S51" s="244"/>
      <c r="T51" s="244"/>
      <c r="V51" s="242"/>
    </row>
    <row r="52" ht="5.25" customHeight="1">
      <c r="V52" s="242"/>
    </row>
    <row r="53" s="82" customFormat="1" ht="9.75" customHeight="1"/>
    <row r="54" spans="2:20" ht="9" customHeight="1"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</row>
    <row r="55" spans="2:20" ht="9"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</row>
    <row r="56" spans="1:20" ht="9">
      <c r="A56" s="246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</row>
    <row r="57" spans="1:20" ht="9">
      <c r="A57" s="246"/>
      <c r="B57" s="686"/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6"/>
      <c r="T57" s="686"/>
    </row>
    <row r="58" spans="1:20" ht="9">
      <c r="A58" s="246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</row>
    <row r="59" spans="1:20" ht="9">
      <c r="A59" s="246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</row>
    <row r="60" spans="1:20" ht="9">
      <c r="A60" s="246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</row>
    <row r="61" spans="1:20" ht="9">
      <c r="A61" s="246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</row>
    <row r="62" spans="1:20" ht="9">
      <c r="A62" s="246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</row>
    <row r="63" spans="1:20" ht="9">
      <c r="A63" s="246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</row>
    <row r="64" spans="1:20" ht="9">
      <c r="A64" s="246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</row>
    <row r="65" spans="1:20" ht="9">
      <c r="A65" s="246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</row>
    <row r="66" spans="1:20" ht="9">
      <c r="A66" s="246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0" ht="9">
      <c r="A67" s="246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</row>
    <row r="68" spans="1:20" ht="9">
      <c r="A68" s="246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</row>
    <row r="69" spans="1:20" ht="9">
      <c r="A69" s="246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</row>
    <row r="70" spans="1:20" ht="9">
      <c r="A70" s="246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</row>
    <row r="71" spans="1:20" ht="9">
      <c r="A71" s="246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</row>
    <row r="72" spans="1:20" ht="9">
      <c r="A72" s="246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</row>
    <row r="73" spans="1:20" ht="9">
      <c r="A73" s="246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</row>
    <row r="74" spans="1:20" ht="9">
      <c r="A74" s="246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</row>
    <row r="75" spans="1:20" ht="9">
      <c r="A75" s="246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</row>
    <row r="76" spans="1:20" ht="9">
      <c r="A76" s="246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</row>
    <row r="77" spans="1:20" ht="9">
      <c r="A77" s="246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</row>
    <row r="78" spans="1:20" ht="9">
      <c r="A78" s="246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</row>
    <row r="79" spans="1:20" ht="9">
      <c r="A79" s="246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</row>
    <row r="80" spans="1:20" ht="9">
      <c r="A80" s="246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</row>
    <row r="81" s="222" customFormat="1" ht="9">
      <c r="A81" s="246"/>
    </row>
    <row r="82" s="222" customFormat="1" ht="9">
      <c r="A82" s="246"/>
    </row>
    <row r="83" s="222" customFormat="1" ht="9">
      <c r="A83" s="246"/>
    </row>
    <row r="84" s="222" customFormat="1" ht="9">
      <c r="A84" s="246"/>
    </row>
    <row r="85" s="222" customFormat="1" ht="9">
      <c r="A85" s="246"/>
    </row>
    <row r="86" s="222" customFormat="1" ht="9">
      <c r="A86" s="246"/>
    </row>
    <row r="87" s="222" customFormat="1" ht="9">
      <c r="A87" s="246"/>
    </row>
    <row r="88" s="222" customFormat="1" ht="9">
      <c r="A88" s="246"/>
    </row>
    <row r="89" s="222" customFormat="1" ht="9">
      <c r="A89" s="246"/>
    </row>
    <row r="90" s="222" customFormat="1" ht="9">
      <c r="A90" s="246"/>
    </row>
    <row r="91" s="222" customFormat="1" ht="9">
      <c r="A91" s="246"/>
    </row>
    <row r="92" s="222" customFormat="1" ht="9">
      <c r="A92" s="246"/>
    </row>
    <row r="93" s="222" customFormat="1" ht="9">
      <c r="A93" s="246"/>
    </row>
    <row r="94" s="222" customFormat="1" ht="9">
      <c r="A94" s="246"/>
    </row>
    <row r="95" s="222" customFormat="1" ht="9">
      <c r="A95" s="246"/>
    </row>
    <row r="96" s="222" customFormat="1" ht="9">
      <c r="A96" s="246"/>
    </row>
    <row r="97" spans="1:20" ht="9">
      <c r="A97" s="246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</row>
    <row r="98" spans="1:20" ht="9">
      <c r="A98" s="246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</row>
    <row r="99" spans="1:20" ht="9">
      <c r="A99" s="246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</row>
    <row r="100" spans="1:20" ht="9">
      <c r="A100" s="246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</row>
    <row r="101" spans="1:20" ht="9">
      <c r="A101" s="246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</row>
    <row r="102" spans="1:20" ht="9">
      <c r="A102" s="246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</row>
    <row r="103" spans="1:20" ht="9">
      <c r="A103" s="246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</row>
    <row r="104" spans="1:20" ht="9">
      <c r="A104" s="246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</row>
    <row r="105" spans="1:20" ht="9">
      <c r="A105" s="246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</row>
    <row r="106" spans="1:20" ht="9">
      <c r="A106" s="246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</row>
    <row r="107" spans="1:20" ht="9">
      <c r="A107" s="246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</row>
    <row r="108" spans="1:20" ht="9">
      <c r="A108" s="246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</row>
    <row r="109" spans="1:20" ht="9">
      <c r="A109" s="246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</row>
    <row r="110" spans="1:20" ht="9">
      <c r="A110" s="246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</row>
    <row r="111" spans="1:20" ht="9">
      <c r="A111" s="246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</row>
    <row r="112" spans="1:20" ht="9">
      <c r="A112" s="246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</row>
    <row r="113" spans="1:20" ht="9">
      <c r="A113" s="246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</row>
    <row r="114" spans="1:20" ht="9">
      <c r="A114" s="246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</row>
    <row r="115" spans="1:20" ht="9">
      <c r="A115" s="246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</row>
    <row r="116" spans="1:20" ht="9">
      <c r="A116" s="246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</row>
    <row r="117" spans="1:20" ht="9">
      <c r="A117" s="246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</row>
    <row r="118" spans="1:20" ht="9">
      <c r="A118" s="246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</row>
    <row r="119" spans="1:20" ht="9">
      <c r="A119" s="246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</row>
    <row r="120" spans="1:20" ht="9">
      <c r="A120" s="246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</row>
    <row r="121" ht="9">
      <c r="A121" s="246"/>
    </row>
  </sheetData>
  <mergeCells count="23">
    <mergeCell ref="O5:O6"/>
    <mergeCell ref="A10:T10"/>
    <mergeCell ref="G5:G6"/>
    <mergeCell ref="J5:J6"/>
    <mergeCell ref="D5:D6"/>
    <mergeCell ref="C5:C6"/>
    <mergeCell ref="A30:T30"/>
    <mergeCell ref="A4:A6"/>
    <mergeCell ref="A8:T8"/>
    <mergeCell ref="N5:N6"/>
    <mergeCell ref="H5:H6"/>
    <mergeCell ref="A20:T20"/>
    <mergeCell ref="E5:E6"/>
    <mergeCell ref="A42:T42"/>
    <mergeCell ref="Q5:Q6"/>
    <mergeCell ref="R5:R6"/>
    <mergeCell ref="S5:S6"/>
    <mergeCell ref="T5:T6"/>
    <mergeCell ref="L5:L6"/>
    <mergeCell ref="M5:M6"/>
    <mergeCell ref="A32:T32"/>
    <mergeCell ref="I5:I6"/>
    <mergeCell ref="B5:B6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scale="90" r:id="rId2"/>
  <headerFooter alignWithMargins="0">
    <oddFooter>&amp;C&amp;"Arial,Normale"&amp;11 124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0"/>
  <dimension ref="A1:Z36"/>
  <sheetViews>
    <sheetView showGridLines="0" workbookViewId="0" topLeftCell="A1">
      <selection activeCell="Q32" sqref="Q32"/>
    </sheetView>
  </sheetViews>
  <sheetFormatPr defaultColWidth="9.59765625" defaultRowHeight="10.5"/>
  <cols>
    <col min="1" max="1" width="24" style="82" customWidth="1"/>
    <col min="2" max="3" width="11.796875" style="82" customWidth="1"/>
    <col min="4" max="4" width="1" style="82" customWidth="1"/>
    <col min="5" max="6" width="11.796875" style="82" customWidth="1"/>
    <col min="7" max="7" width="1" style="82" customWidth="1"/>
    <col min="8" max="9" width="11.796875" style="82" customWidth="1"/>
    <col min="10" max="10" width="1" style="82" customWidth="1"/>
    <col min="11" max="12" width="11.796875" style="82" customWidth="1"/>
    <col min="13" max="13" width="7.19921875" style="82" customWidth="1"/>
    <col min="14" max="14" width="7.796875" style="82" customWidth="1"/>
    <col min="15" max="15" width="0.3984375" style="82" customWidth="1"/>
    <col min="16" max="17" width="7.796875" style="82" customWidth="1"/>
    <col min="18" max="18" width="0.3984375" style="82" customWidth="1"/>
    <col min="19" max="19" width="6.796875" style="82" customWidth="1"/>
    <col min="20" max="20" width="7.796875" style="82" customWidth="1"/>
    <col min="21" max="21" width="0.3984375" style="82" customWidth="1"/>
    <col min="22" max="26" width="7.796875" style="82" customWidth="1"/>
    <col min="27" max="16384" width="9.59765625" style="82" customWidth="1"/>
  </cols>
  <sheetData>
    <row r="1" ht="12" customHeight="1">
      <c r="A1" s="81" t="s">
        <v>351</v>
      </c>
    </row>
    <row r="2" spans="1:8" ht="12" customHeight="1">
      <c r="A2" s="81" t="s">
        <v>211</v>
      </c>
      <c r="B2" s="83"/>
      <c r="C2" s="83"/>
      <c r="D2" s="83"/>
      <c r="E2" s="83"/>
      <c r="F2" s="83"/>
      <c r="H2" s="84"/>
    </row>
    <row r="3" ht="9" customHeight="1">
      <c r="G3" s="83"/>
    </row>
    <row r="4" spans="1:12" s="86" customFormat="1" ht="12" customHeight="1">
      <c r="A4" s="994" t="s">
        <v>180</v>
      </c>
      <c r="B4" s="991" t="s">
        <v>137</v>
      </c>
      <c r="C4" s="991"/>
      <c r="D4" s="85"/>
      <c r="E4" s="991" t="s">
        <v>138</v>
      </c>
      <c r="F4" s="991"/>
      <c r="G4" s="85"/>
      <c r="H4" s="991" t="s">
        <v>139</v>
      </c>
      <c r="I4" s="991"/>
      <c r="J4" s="85"/>
      <c r="K4" s="991" t="s">
        <v>130</v>
      </c>
      <c r="L4" s="991"/>
    </row>
    <row r="5" spans="1:12" s="86" customFormat="1" ht="12" customHeight="1">
      <c r="A5" s="995"/>
      <c r="B5" s="88" t="s">
        <v>181</v>
      </c>
      <c r="C5" s="88" t="s">
        <v>136</v>
      </c>
      <c r="D5" s="87"/>
      <c r="E5" s="88" t="s">
        <v>181</v>
      </c>
      <c r="F5" s="88" t="s">
        <v>136</v>
      </c>
      <c r="G5" s="87"/>
      <c r="H5" s="88" t="s">
        <v>181</v>
      </c>
      <c r="I5" s="88" t="s">
        <v>136</v>
      </c>
      <c r="J5" s="89"/>
      <c r="K5" s="88" t="s">
        <v>181</v>
      </c>
      <c r="L5" s="88" t="s">
        <v>136</v>
      </c>
    </row>
    <row r="6" s="86" customFormat="1" ht="9" customHeight="1"/>
    <row r="7" spans="1:12" s="86" customFormat="1" ht="9" customHeight="1">
      <c r="A7" s="992" t="s">
        <v>335</v>
      </c>
      <c r="B7" s="992"/>
      <c r="C7" s="992"/>
      <c r="D7" s="992"/>
      <c r="E7" s="992"/>
      <c r="F7" s="992"/>
      <c r="G7" s="992"/>
      <c r="H7" s="992"/>
      <c r="I7" s="992"/>
      <c r="J7" s="992"/>
      <c r="K7" s="992"/>
      <c r="L7" s="992"/>
    </row>
    <row r="8" s="86" customFormat="1" ht="9" customHeight="1"/>
    <row r="9" spans="1:26" s="90" customFormat="1" ht="9" customHeight="1">
      <c r="A9" s="710" t="s">
        <v>141</v>
      </c>
      <c r="B9" s="401">
        <v>181</v>
      </c>
      <c r="C9" s="523">
        <v>23.87862796833773</v>
      </c>
      <c r="D9" s="59"/>
      <c r="E9" s="401">
        <v>16</v>
      </c>
      <c r="F9" s="523">
        <v>1.2728719172633254</v>
      </c>
      <c r="G9" s="59"/>
      <c r="H9" s="401">
        <v>338</v>
      </c>
      <c r="I9" s="523">
        <v>37.76536312849162</v>
      </c>
      <c r="J9" s="59"/>
      <c r="K9" s="401">
        <v>535</v>
      </c>
      <c r="L9" s="523">
        <v>18.38487972508591</v>
      </c>
      <c r="X9" s="17"/>
      <c r="Y9" s="91"/>
      <c r="Z9" s="92"/>
    </row>
    <row r="10" spans="1:26" s="90" customFormat="1" ht="9" customHeight="1">
      <c r="A10" s="710" t="s">
        <v>275</v>
      </c>
      <c r="B10" s="401">
        <v>192</v>
      </c>
      <c r="C10" s="523">
        <v>25.329815303430077</v>
      </c>
      <c r="D10" s="59"/>
      <c r="E10" s="401">
        <v>228</v>
      </c>
      <c r="F10" s="523">
        <v>18.13842482100239</v>
      </c>
      <c r="G10" s="59"/>
      <c r="H10" s="401">
        <v>178</v>
      </c>
      <c r="I10" s="523">
        <v>19.88826815642458</v>
      </c>
      <c r="J10" s="59"/>
      <c r="K10" s="401">
        <v>598</v>
      </c>
      <c r="L10" s="523">
        <v>20.54982817869416</v>
      </c>
      <c r="X10" s="17"/>
      <c r="Y10" s="25"/>
      <c r="Z10" s="92"/>
    </row>
    <row r="11" spans="1:26" s="90" customFormat="1" ht="9" customHeight="1">
      <c r="A11" s="710" t="s">
        <v>437</v>
      </c>
      <c r="B11" s="401">
        <v>330</v>
      </c>
      <c r="C11" s="523">
        <v>43.53562005277045</v>
      </c>
      <c r="D11" s="59"/>
      <c r="E11" s="401">
        <v>807</v>
      </c>
      <c r="F11" s="523">
        <v>64.20047732696898</v>
      </c>
      <c r="G11" s="59"/>
      <c r="H11" s="401">
        <v>307</v>
      </c>
      <c r="I11" s="523">
        <v>34.30167597765363</v>
      </c>
      <c r="J11" s="59"/>
      <c r="K11" s="401">
        <v>1444</v>
      </c>
      <c r="L11" s="523">
        <v>49.62199312714777</v>
      </c>
      <c r="X11" s="17"/>
      <c r="Y11" s="25"/>
      <c r="Z11" s="92"/>
    </row>
    <row r="12" spans="1:26" s="90" customFormat="1" ht="9" customHeight="1">
      <c r="A12" s="710" t="s">
        <v>142</v>
      </c>
      <c r="B12" s="401" t="s">
        <v>133</v>
      </c>
      <c r="C12" s="400" t="s">
        <v>133</v>
      </c>
      <c r="D12" s="59"/>
      <c r="E12" s="401">
        <v>63</v>
      </c>
      <c r="F12" s="400">
        <v>5.011933174224343</v>
      </c>
      <c r="G12" s="59"/>
      <c r="H12" s="401">
        <v>17</v>
      </c>
      <c r="I12" s="400">
        <v>1.899441340782123</v>
      </c>
      <c r="J12" s="59"/>
      <c r="K12" s="401">
        <v>80</v>
      </c>
      <c r="L12" s="400">
        <v>2.7491408934707904</v>
      </c>
      <c r="X12" s="17"/>
      <c r="Y12" s="25"/>
      <c r="Z12" s="92"/>
    </row>
    <row r="13" spans="1:26" s="90" customFormat="1" ht="9" customHeight="1">
      <c r="A13" s="710" t="s">
        <v>143</v>
      </c>
      <c r="B13" s="401">
        <v>55</v>
      </c>
      <c r="C13" s="523">
        <v>7.255936675461742</v>
      </c>
      <c r="D13" s="59"/>
      <c r="E13" s="401">
        <v>143</v>
      </c>
      <c r="F13" s="523">
        <v>11.37629276054097</v>
      </c>
      <c r="G13" s="59"/>
      <c r="H13" s="401">
        <v>55</v>
      </c>
      <c r="I13" s="523">
        <v>6.145251396648045</v>
      </c>
      <c r="J13" s="59"/>
      <c r="K13" s="401">
        <v>253</v>
      </c>
      <c r="L13" s="523">
        <v>8.694158075601374</v>
      </c>
      <c r="X13" s="17"/>
      <c r="Y13" s="25"/>
      <c r="Z13" s="92"/>
    </row>
    <row r="14" spans="1:26" s="93" customFormat="1" ht="9" customHeight="1">
      <c r="A14" s="711" t="s">
        <v>130</v>
      </c>
      <c r="B14" s="383">
        <v>758</v>
      </c>
      <c r="C14" s="700">
        <v>100</v>
      </c>
      <c r="D14" s="597"/>
      <c r="E14" s="383">
        <v>1257</v>
      </c>
      <c r="F14" s="700">
        <v>100</v>
      </c>
      <c r="G14" s="597"/>
      <c r="H14" s="383">
        <v>895</v>
      </c>
      <c r="I14" s="700">
        <v>100</v>
      </c>
      <c r="J14" s="597"/>
      <c r="K14" s="383">
        <v>2910</v>
      </c>
      <c r="L14" s="700">
        <v>100</v>
      </c>
      <c r="X14" s="13"/>
      <c r="Y14" s="26"/>
      <c r="Z14" s="94"/>
    </row>
    <row r="15" spans="1:23" ht="9" customHeight="1">
      <c r="A15" s="522"/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Q15" s="95"/>
      <c r="T15" s="96"/>
      <c r="W15" s="96"/>
    </row>
    <row r="16" spans="1:14" s="86" customFormat="1" ht="9" customHeight="1">
      <c r="A16" s="993" t="s">
        <v>411</v>
      </c>
      <c r="B16" s="993"/>
      <c r="C16" s="993"/>
      <c r="D16" s="993"/>
      <c r="E16" s="993"/>
      <c r="F16" s="993"/>
      <c r="G16" s="993"/>
      <c r="H16" s="993"/>
      <c r="I16" s="993"/>
      <c r="J16" s="993"/>
      <c r="K16" s="993"/>
      <c r="L16" s="993"/>
      <c r="N16" s="97"/>
    </row>
    <row r="17" spans="1:12" ht="9" customHeight="1">
      <c r="A17" s="522"/>
      <c r="C17" s="712"/>
      <c r="D17" s="712"/>
      <c r="E17" s="712"/>
      <c r="F17" s="712"/>
      <c r="G17" s="712"/>
      <c r="H17" s="712"/>
      <c r="I17" s="712"/>
      <c r="J17" s="712"/>
      <c r="K17" s="712"/>
      <c r="L17" s="712"/>
    </row>
    <row r="18" spans="1:13" ht="9" customHeight="1">
      <c r="A18" s="710" t="s">
        <v>141</v>
      </c>
      <c r="B18" s="59">
        <v>69</v>
      </c>
      <c r="C18" s="148">
        <v>10.681114551083592</v>
      </c>
      <c r="D18" s="96"/>
      <c r="E18" s="98">
        <v>8</v>
      </c>
      <c r="F18" s="148">
        <v>0.6999125109361329</v>
      </c>
      <c r="G18" s="96"/>
      <c r="H18" s="96">
        <v>82</v>
      </c>
      <c r="I18" s="148">
        <v>13.268608414239482</v>
      </c>
      <c r="J18" s="841"/>
      <c r="K18" s="841">
        <v>159</v>
      </c>
      <c r="L18" s="148">
        <v>6.605733277939343</v>
      </c>
      <c r="M18" s="96"/>
    </row>
    <row r="19" spans="1:13" ht="9" customHeight="1">
      <c r="A19" s="710" t="s">
        <v>275</v>
      </c>
      <c r="B19" s="98">
        <v>140</v>
      </c>
      <c r="C19" s="148">
        <v>21.671826625387</v>
      </c>
      <c r="D19" s="96"/>
      <c r="E19" s="98">
        <v>223</v>
      </c>
      <c r="F19" s="148">
        <v>19.510061242344708</v>
      </c>
      <c r="G19" s="96"/>
      <c r="H19" s="96">
        <v>251</v>
      </c>
      <c r="I19" s="148">
        <v>40.614886731391586</v>
      </c>
      <c r="J19" s="96"/>
      <c r="K19" s="841">
        <v>614</v>
      </c>
      <c r="L19" s="148">
        <v>25.508932280847528</v>
      </c>
      <c r="M19" s="96"/>
    </row>
    <row r="20" spans="1:13" ht="9" customHeight="1">
      <c r="A20" s="710" t="s">
        <v>437</v>
      </c>
      <c r="B20" s="98">
        <v>382</v>
      </c>
      <c r="C20" s="148">
        <v>59.13312693498452</v>
      </c>
      <c r="D20" s="96"/>
      <c r="E20" s="98">
        <v>765</v>
      </c>
      <c r="F20" s="148">
        <v>66.92913385826772</v>
      </c>
      <c r="G20" s="96"/>
      <c r="H20" s="96">
        <v>227</v>
      </c>
      <c r="I20" s="148">
        <v>36.73139158576052</v>
      </c>
      <c r="J20" s="96"/>
      <c r="K20" s="841">
        <v>1374</v>
      </c>
      <c r="L20" s="148">
        <v>57.08350643955131</v>
      </c>
      <c r="M20" s="96"/>
    </row>
    <row r="21" spans="1:13" ht="9" customHeight="1">
      <c r="A21" s="710" t="s">
        <v>142</v>
      </c>
      <c r="B21" s="386" t="s">
        <v>133</v>
      </c>
      <c r="C21" s="386" t="s">
        <v>133</v>
      </c>
      <c r="D21" s="96"/>
      <c r="E21" s="98">
        <v>51</v>
      </c>
      <c r="F21" s="148">
        <v>4.4619422572178475</v>
      </c>
      <c r="G21" s="96"/>
      <c r="H21" s="96">
        <v>6</v>
      </c>
      <c r="I21" s="148">
        <v>0.970873786407767</v>
      </c>
      <c r="J21" s="96"/>
      <c r="K21" s="841">
        <v>57</v>
      </c>
      <c r="L21" s="148">
        <v>2.3680930619027833</v>
      </c>
      <c r="M21" s="96"/>
    </row>
    <row r="22" spans="1:13" ht="9" customHeight="1">
      <c r="A22" s="710" t="s">
        <v>143</v>
      </c>
      <c r="B22" s="98">
        <v>55</v>
      </c>
      <c r="C22" s="148">
        <v>8.513931888544892</v>
      </c>
      <c r="D22" s="96"/>
      <c r="E22" s="98">
        <v>96</v>
      </c>
      <c r="F22" s="148">
        <v>8.398950131233596</v>
      </c>
      <c r="G22" s="96"/>
      <c r="H22" s="96">
        <v>52</v>
      </c>
      <c r="I22" s="148">
        <v>8.414239482200648</v>
      </c>
      <c r="J22" s="96"/>
      <c r="K22" s="841">
        <v>203</v>
      </c>
      <c r="L22" s="148">
        <v>8.433734939759036</v>
      </c>
      <c r="M22" s="96"/>
    </row>
    <row r="23" spans="1:13" s="83" customFormat="1" ht="9" customHeight="1">
      <c r="A23" s="711" t="s">
        <v>130</v>
      </c>
      <c r="B23" s="840">
        <v>646</v>
      </c>
      <c r="C23" s="839">
        <v>100</v>
      </c>
      <c r="D23" s="477"/>
      <c r="E23" s="840">
        <v>1143</v>
      </c>
      <c r="F23" s="839">
        <v>100</v>
      </c>
      <c r="G23" s="477"/>
      <c r="H23" s="477">
        <v>618</v>
      </c>
      <c r="I23" s="839">
        <v>100</v>
      </c>
      <c r="J23" s="477"/>
      <c r="K23" s="842">
        <v>2407</v>
      </c>
      <c r="L23" s="839">
        <v>100</v>
      </c>
      <c r="M23" s="477"/>
    </row>
    <row r="24" spans="1:13" ht="9" customHeight="1">
      <c r="A24" s="99"/>
      <c r="B24" s="101"/>
      <c r="C24" s="100"/>
      <c r="D24" s="101"/>
      <c r="E24" s="102"/>
      <c r="F24" s="100"/>
      <c r="G24" s="101"/>
      <c r="H24" s="102"/>
      <c r="I24" s="103"/>
      <c r="J24" s="101"/>
      <c r="K24" s="102"/>
      <c r="L24" s="100"/>
      <c r="M24" s="96"/>
    </row>
    <row r="25" spans="2:13" ht="9" customHeight="1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="522" customFormat="1" ht="9" customHeight="1">
      <c r="A26" s="521" t="s">
        <v>438</v>
      </c>
    </row>
    <row r="27" ht="12.75">
      <c r="A27" s="86"/>
    </row>
    <row r="31" spans="2:9" ht="12.75">
      <c r="B31" s="840"/>
      <c r="C31" s="83"/>
      <c r="D31" s="83"/>
      <c r="E31" s="840"/>
      <c r="F31" s="83"/>
      <c r="G31" s="83"/>
      <c r="H31" s="477"/>
      <c r="I31" s="843"/>
    </row>
    <row r="36" ht="12.75">
      <c r="F36" s="98"/>
    </row>
  </sheetData>
  <mergeCells count="7">
    <mergeCell ref="K4:L4"/>
    <mergeCell ref="A7:L7"/>
    <mergeCell ref="A16:L16"/>
    <mergeCell ref="A4:A5"/>
    <mergeCell ref="B4:C4"/>
    <mergeCell ref="E4:F4"/>
    <mergeCell ref="H4:I4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300" verticalDpi="300" orientation="portrait" paperSize="9" r:id="rId2"/>
  <headerFooter alignWithMargins="0">
    <oddFooter>&amp;C&amp;"Arial,Normale"&amp;10 125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</dc:creator>
  <cp:keywords/>
  <dc:description/>
  <cp:lastModifiedBy>tisci</cp:lastModifiedBy>
  <cp:lastPrinted>2007-03-07T11:22:03Z</cp:lastPrinted>
  <dcterms:created xsi:type="dcterms:W3CDTF">2000-05-03T10:15:11Z</dcterms:created>
  <dcterms:modified xsi:type="dcterms:W3CDTF">2007-03-08T12:29:29Z</dcterms:modified>
  <cp:category/>
  <cp:version/>
  <cp:contentType/>
  <cp:contentStatus/>
</cp:coreProperties>
</file>