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80" windowWidth="9345" windowHeight="4665" tabRatio="986" firstSheet="7" activeTab="14"/>
  </bookViews>
  <sheets>
    <sheet name="Tav6.1" sheetId="1" r:id="rId1"/>
    <sheet name="Tav6.2" sheetId="2" r:id="rId2"/>
    <sheet name="Tav6.2 segue" sheetId="3" r:id="rId3"/>
    <sheet name="Tav6.3" sheetId="4" r:id="rId4"/>
    <sheet name="Tav 6.4 e 6.5" sheetId="5" r:id="rId5"/>
    <sheet name="Tav6.6" sheetId="6" r:id="rId6"/>
    <sheet name="Tav6.7" sheetId="7" r:id="rId7"/>
    <sheet name="Tav6.8" sheetId="8" r:id="rId8"/>
    <sheet name="Tav6.9" sheetId="9" r:id="rId9"/>
    <sheet name="Tav6.10" sheetId="10" r:id="rId10"/>
    <sheet name="Tav6.11" sheetId="11" r:id="rId11"/>
    <sheet name="Tav6.12" sheetId="12" r:id="rId12"/>
    <sheet name="Tav6.13" sheetId="13" r:id="rId13"/>
    <sheet name="Tav6.14" sheetId="14" r:id="rId14"/>
    <sheet name="Tav6.15" sheetId="15" r:id="rId15"/>
    <sheet name="Tav6.16" sheetId="16" r:id="rId16"/>
    <sheet name="Tav6.16 segue" sheetId="17" r:id="rId17"/>
    <sheet name="Tav6.17" sheetId="18" r:id="rId18"/>
    <sheet name="Tav6.17 segue" sheetId="19" r:id="rId19"/>
    <sheet name="Tav6.18" sheetId="20" r:id="rId20"/>
    <sheet name="Tav6.19" sheetId="21" r:id="rId21"/>
    <sheet name="Tav 6.20 e 6.21" sheetId="22" r:id="rId22"/>
    <sheet name="Tav6.22" sheetId="23" r:id="rId23"/>
    <sheet name="Tav6.23" sheetId="24" r:id="rId24"/>
  </sheets>
  <definedNames>
    <definedName name="_xlnm.Print_Area" localSheetId="21">'Tav 6.20 e 6.21'!$A$1:$G$55</definedName>
    <definedName name="_xlnm.Print_Area" localSheetId="0">'Tav6.1'!$A$1:$O$22</definedName>
    <definedName name="_xlnm.Print_Area" localSheetId="9">'Tav6.10'!$A$1:$G$49</definedName>
    <definedName name="_xlnm.Print_Area" localSheetId="10">'Tav6.11'!$A$1:$H$81</definedName>
    <definedName name="_xlnm.Print_Area" localSheetId="12">'Tav6.13'!$A$1:$L$46</definedName>
    <definedName name="_xlnm.Print_Area" localSheetId="13">'Tav6.14'!$A$1:$L$30</definedName>
    <definedName name="_xlnm.Print_Area" localSheetId="14">'Tav6.15'!$A$1:$U$55</definedName>
    <definedName name="_xlnm.Print_Area" localSheetId="15">'Tav6.16'!$A$1:$F$71</definedName>
    <definedName name="_xlnm.Print_Area" localSheetId="16">'Tav6.16 segue'!$A$1:$F$73</definedName>
    <definedName name="_xlnm.Print_Area" localSheetId="17">'Tav6.17'!$A$1:$F$71</definedName>
    <definedName name="_xlnm.Print_Area" localSheetId="18">'Tav6.17 segue'!$A$1:$F$74</definedName>
    <definedName name="_xlnm.Print_Area" localSheetId="19">'Tav6.18'!$A$1:$I$70</definedName>
    <definedName name="_xlnm.Print_Area" localSheetId="20">'Tav6.19'!$A$1:$F$80</definedName>
    <definedName name="_xlnm.Print_Area" localSheetId="1">'Tav6.2'!$A$1:$H$82</definedName>
    <definedName name="_xlnm.Print_Area" localSheetId="2">'Tav6.2 segue'!$A$1:$H$86</definedName>
    <definedName name="_xlnm.Print_Area" localSheetId="22">'Tav6.22'!$A$1:$E$60</definedName>
    <definedName name="_xlnm.Print_Area" localSheetId="23">'Tav6.23'!$A$1:$F$77</definedName>
    <definedName name="_xlnm.Print_Area" localSheetId="3">'Tav6.3'!$A$1:$F$75</definedName>
    <definedName name="_xlnm.Print_Area" localSheetId="5">'Tav6.6'!$A$1:$E$56</definedName>
    <definedName name="_xlnm.Print_Area" localSheetId="6">'Tav6.7'!$A$1:$L$43</definedName>
    <definedName name="_xlnm.Print_Area" localSheetId="7">'Tav6.8'!$A$1:$T$53</definedName>
    <definedName name="_xlnm.Print_Area" localSheetId="8">'Tav6.9'!$A$1:$L$26</definedName>
  </definedNames>
  <calcPr calcMode="manual" fullCalcOnLoad="1"/>
</workbook>
</file>

<file path=xl/sharedStrings.xml><?xml version="1.0" encoding="utf-8"?>
<sst xmlns="http://schemas.openxmlformats.org/spreadsheetml/2006/main" count="1788" uniqueCount="450">
  <si>
    <t>PROVINCE</t>
  </si>
  <si>
    <t>REGIONI</t>
  </si>
  <si>
    <t xml:space="preserve"> 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</si>
  <si>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</si>
  <si>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</si>
  <si>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</si>
  <si>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</si>
  <si>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</si>
  <si>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</si>
  <si>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</si>
  <si>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</si>
  <si>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</t>
  </si>
  <si>
    <t>Valle d'Aosta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</si>
  <si>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</si>
  <si>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</si>
  <si>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</si>
  <si>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</si>
  <si>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</si>
  <si>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</si>
  <si>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</si>
  <si>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</si>
  <si>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</si>
  <si>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</si>
  <si>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</si>
  <si>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</t>
  </si>
  <si>
    <t>Bolzano-Bozen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</si>
  <si>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</si>
  <si>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</si>
  <si>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</si>
  <si>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</si>
  <si>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</si>
  <si>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</si>
  <si>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</si>
  <si>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</si>
  <si>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</si>
  <si>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</si>
  <si>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</si>
  <si>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</si>
  <si>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</si>
  <si>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</si>
  <si>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</si>
  <si>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</si>
  <si>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</si>
  <si>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</si>
  <si>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Liguria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</si>
  <si>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</si>
  <si>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</si>
  <si>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</si>
  <si>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</si>
  <si>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</si>
  <si>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</si>
  <si>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</si>
  <si>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</si>
  <si>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</si>
  <si>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Emilia-Romagna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</si>
  <si>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</si>
  <si>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</si>
  <si>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</si>
  <si>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</si>
  <si>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</si>
  <si>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</si>
  <si>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</si>
  <si>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</si>
  <si>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</si>
  <si>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</si>
  <si>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</si>
  <si>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</si>
  <si>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</si>
  <si>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</si>
  <si>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</si>
  <si>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</si>
  <si>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</si>
  <si>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</si>
  <si>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</si>
  <si>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</si>
  <si>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</si>
  <si>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Rieti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</si>
  <si>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</si>
  <si>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</si>
  <si>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</si>
  <si>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</si>
  <si>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</si>
  <si>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</si>
  <si>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</si>
  <si>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</si>
  <si>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</si>
  <si>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</si>
  <si>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</si>
  <si>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</si>
  <si>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</si>
  <si>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</si>
  <si>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</si>
  <si>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</si>
  <si>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</si>
  <si>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</si>
  <si>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</si>
  <si>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</si>
  <si>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</si>
  <si>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</si>
  <si>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</si>
  <si>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</si>
  <si>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</si>
  <si>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</si>
  <si>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</si>
  <si>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</si>
  <si>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</si>
  <si>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di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</si>
  <si>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</si>
  <si>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</si>
  <si>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</si>
  <si>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</si>
  <si>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</si>
  <si>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</si>
  <si>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</si>
  <si>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</si>
  <si>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</si>
  <si>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</si>
  <si>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</si>
  <si>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</si>
  <si>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</si>
  <si>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</si>
  <si>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</si>
  <si>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</si>
  <si>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</si>
  <si>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ITALIA</t>
  </si>
  <si>
    <t>Verbania</t>
  </si>
  <si>
    <t>Friuli-Venezia Giulia</t>
  </si>
  <si>
    <t xml:space="preserve">Forlì </t>
  </si>
  <si>
    <t>Pesaro</t>
  </si>
  <si>
    <t>Totale</t>
  </si>
  <si>
    <t>Film</t>
  </si>
  <si>
    <t>Sport</t>
  </si>
  <si>
    <t>-</t>
  </si>
  <si>
    <t>COMPOSIZIONE PERCENTUALE</t>
  </si>
  <si>
    <t>..</t>
  </si>
  <si>
    <t>ANNI</t>
  </si>
  <si>
    <t>%</t>
  </si>
  <si>
    <t>Rai Uno</t>
  </si>
  <si>
    <t>Rai Due</t>
  </si>
  <si>
    <t>Rai Tre</t>
  </si>
  <si>
    <t>Appalti e coproduzioni</t>
  </si>
  <si>
    <t>Italia</t>
  </si>
  <si>
    <t>Giappone</t>
  </si>
  <si>
    <t>Altri Paesi</t>
  </si>
  <si>
    <t>TV movie</t>
  </si>
  <si>
    <t>Miniserie</t>
  </si>
  <si>
    <t>Telefilm</t>
  </si>
  <si>
    <t>Soap operas</t>
  </si>
  <si>
    <t>Telenovelas</t>
  </si>
  <si>
    <t>Documentari</t>
  </si>
  <si>
    <t>News</t>
  </si>
  <si>
    <t>Quiz</t>
  </si>
  <si>
    <t>Musica</t>
  </si>
  <si>
    <t>Televendite</t>
  </si>
  <si>
    <t>Canale 5</t>
  </si>
  <si>
    <t>Italia 1</t>
  </si>
  <si>
    <t>Rete 4</t>
  </si>
  <si>
    <t>Cultura</t>
  </si>
  <si>
    <t>Intrattenimento</t>
  </si>
  <si>
    <t>Sitcom</t>
  </si>
  <si>
    <t>Talk show</t>
  </si>
  <si>
    <t>Maschi</t>
  </si>
  <si>
    <t>Femmine</t>
  </si>
  <si>
    <t>6-10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</si>
  <si>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</si>
  <si>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</si>
  <si>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</si>
  <si>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</si>
  <si>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</si>
  <si>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</si>
  <si>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</si>
  <si>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</si>
  <si>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</si>
  <si>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</si>
  <si>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</si>
  <si>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Laurea</t>
  </si>
  <si>
    <t>Canali</t>
  </si>
  <si>
    <t>TIPI DI PROGRAMMA</t>
  </si>
  <si>
    <t>Produzione interna</t>
  </si>
  <si>
    <t>Acquisti</t>
  </si>
  <si>
    <t xml:space="preserve">PAESI DI ACQUISTO  </t>
  </si>
  <si>
    <t>N.</t>
  </si>
  <si>
    <t>COMPOSIZIONE PERCENTUALE PER CANALE</t>
  </si>
  <si>
    <t>COMPOSIZIONE PERCENTUALE PER PROGRAMMA</t>
  </si>
  <si>
    <t xml:space="preserve">Piemonte                              </t>
  </si>
  <si>
    <t xml:space="preserve">Valle d'Aosta                         </t>
  </si>
  <si>
    <t xml:space="preserve">Lombardia                             </t>
  </si>
  <si>
    <t xml:space="preserve">Trentino-Alto Adige                   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</si>
  <si>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</si>
  <si>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</si>
  <si>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</si>
  <si>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</si>
  <si>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</si>
  <si>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</si>
  <si>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</si>
  <si>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</si>
  <si>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</si>
  <si>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</si>
  <si>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</si>
  <si>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</si>
  <si>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</si>
  <si>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</si>
  <si>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</si>
  <si>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</si>
  <si>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>Altri comuni</t>
  </si>
  <si>
    <t>Capoluoghi di provincia</t>
  </si>
  <si>
    <t>Spesa del pubblico</t>
  </si>
  <si>
    <t xml:space="preserve">Verbano-Cusio-Ossola </t>
  </si>
  <si>
    <t>SESSO</t>
  </si>
  <si>
    <t>TIPI DI                                     PROGRAMMA</t>
  </si>
  <si>
    <t>Aosta</t>
  </si>
  <si>
    <t xml:space="preserve">Tavola 6.1 - </t>
  </si>
  <si>
    <t xml:space="preserve">                     </t>
  </si>
  <si>
    <t xml:space="preserve">                       </t>
  </si>
  <si>
    <t xml:space="preserve">                        </t>
  </si>
  <si>
    <t>….</t>
  </si>
  <si>
    <t>3-5 anni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</si>
  <si>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</si>
  <si>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</si>
  <si>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</si>
  <si>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</si>
  <si>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</si>
  <si>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</si>
  <si>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</si>
  <si>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</si>
  <si>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</si>
  <si>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 Totale</t>
  </si>
  <si>
    <t>Onda media</t>
  </si>
  <si>
    <t>Onda corta</t>
  </si>
  <si>
    <t>Onda lunga</t>
  </si>
  <si>
    <t>Modulazione di frequenza</t>
  </si>
  <si>
    <t>Radio Uno</t>
  </si>
  <si>
    <t>Radio Due</t>
  </si>
  <si>
    <t>Radio Tre</t>
  </si>
  <si>
    <t>Programmi culturali</t>
  </si>
  <si>
    <t>Notiziari</t>
  </si>
  <si>
    <t>COMPOSIZIONE PERCENTUALE PER TIPO DI PROGRAMMA</t>
  </si>
  <si>
    <t xml:space="preserve">       </t>
  </si>
  <si>
    <t xml:space="preserve">CAPOLUOGHI DI PROVINCIA                              REGIONI </t>
  </si>
  <si>
    <t xml:space="preserve">COMPOSIZIONE PERCENTUALE </t>
  </si>
  <si>
    <t>Comune centro dell'area metropolitana</t>
  </si>
  <si>
    <t>Periferia delle aree metropolitane</t>
  </si>
  <si>
    <t xml:space="preserve">Comune da 2.001 a 10.000 abitanti             </t>
  </si>
  <si>
    <t xml:space="preserve">Comune da 10.001 a 50.000 abitanti           </t>
  </si>
  <si>
    <t xml:space="preserve">Comune con 50.001 abitanti e più                </t>
  </si>
  <si>
    <t>TOTALE</t>
  </si>
  <si>
    <t>Nord</t>
  </si>
  <si>
    <t>Centro</t>
  </si>
  <si>
    <t>Mezzogiorno</t>
  </si>
  <si>
    <t>Per 1.000 abitanti (b)</t>
  </si>
  <si>
    <t>Per 100 famiglie (b)</t>
  </si>
  <si>
    <t>Di cui ad uso privato</t>
  </si>
  <si>
    <t xml:space="preserve">(a) </t>
  </si>
  <si>
    <t>(b)</t>
  </si>
  <si>
    <t>% su totale program-mazione</t>
  </si>
  <si>
    <t>(a)</t>
  </si>
  <si>
    <t>Giorni di spettacolo</t>
  </si>
  <si>
    <t>Biglietti venduti</t>
  </si>
  <si>
    <t>A prezzi correnti</t>
  </si>
  <si>
    <t>Licenza elementare - Nessun titolo di studio</t>
  </si>
  <si>
    <t>TIPI DI COMUNE</t>
  </si>
  <si>
    <t>Pubblicità</t>
  </si>
  <si>
    <t>Informazione</t>
  </si>
  <si>
    <t>TIPI DI PROGRAMMA (a)</t>
  </si>
  <si>
    <t>CLASSI D'ETÀ</t>
  </si>
  <si>
    <t>Bolzano - Bozen</t>
  </si>
  <si>
    <t xml:space="preserve">75 e più                             </t>
  </si>
  <si>
    <t>Fiction</t>
  </si>
  <si>
    <t>Annunci, promozioni, interruzioni</t>
  </si>
  <si>
    <t>ANNO 2003</t>
  </si>
  <si>
    <t xml:space="preserve">REGIONI                            </t>
  </si>
  <si>
    <t xml:space="preserve">TIPI DI COMUNE                        </t>
  </si>
  <si>
    <t xml:space="preserve">Comune centro dell'area metropolitana </t>
  </si>
  <si>
    <t xml:space="preserve">Periferia dell'area metropolitana     </t>
  </si>
  <si>
    <t xml:space="preserve">Fino a 2.000 abitanti                 </t>
  </si>
  <si>
    <t xml:space="preserve">Da 2.001 a 10.000 abitanti            </t>
  </si>
  <si>
    <t xml:space="preserve">Da 10.001 a 50.000 abitanti           </t>
  </si>
  <si>
    <t xml:space="preserve">50.001 abitanti e più                 </t>
  </si>
  <si>
    <t xml:space="preserve">Totale                                </t>
  </si>
  <si>
    <t xml:space="preserve">      </t>
  </si>
  <si>
    <t>Europa</t>
  </si>
  <si>
    <t>Servizio (b)</t>
  </si>
  <si>
    <t>(a) Nel C.d.S. 2003-2005 è variata la tipologia dei generi.</t>
  </si>
  <si>
    <t>Intrattenimento leggero e programmi per bambini</t>
  </si>
  <si>
    <t xml:space="preserve">   </t>
  </si>
  <si>
    <t>COMPOSIZIONI PERCENTUALI</t>
  </si>
  <si>
    <t>Programmi informativo-culturali e di pubblica utilità</t>
  </si>
  <si>
    <t>Programmi politico-parlamentari</t>
  </si>
  <si>
    <t>Giorni di spettacolo 
(per 100.000 ab.)</t>
  </si>
  <si>
    <r>
      <t>Fonte:</t>
    </r>
    <r>
      <rPr>
        <sz val="7"/>
        <rFont val="Arial"/>
        <family val="2"/>
      </rPr>
      <t xml:space="preserve">  Rai - Radiotelevisione Italiana</t>
    </r>
  </si>
  <si>
    <t>Di cui :</t>
  </si>
  <si>
    <t>Acquisti e noleggi</t>
  </si>
  <si>
    <t>Altre emittenti</t>
  </si>
  <si>
    <t>Società</t>
  </si>
  <si>
    <t>Pubblica utilità</t>
  </si>
  <si>
    <t>Intrattenimento, divulgazione</t>
  </si>
  <si>
    <t xml:space="preserve">(b) </t>
  </si>
  <si>
    <t>Altri (b)</t>
  </si>
  <si>
    <t xml:space="preserve">Tavola 6.14 - </t>
  </si>
  <si>
    <t>Valori assoluti</t>
  </si>
  <si>
    <t>Composizione percentuale</t>
  </si>
  <si>
    <t>Giochi</t>
  </si>
  <si>
    <t>Manifestazioni sportive</t>
  </si>
  <si>
    <t xml:space="preserve">Film </t>
  </si>
  <si>
    <t>Programmi informativi</t>
  </si>
  <si>
    <t>Cartoni</t>
  </si>
  <si>
    <t>Attualità</t>
  </si>
  <si>
    <r>
      <t xml:space="preserve">Fonte: </t>
    </r>
    <r>
      <rPr>
        <sz val="7"/>
        <rFont val="Arial"/>
        <family val="2"/>
      </rPr>
      <t>La7</t>
    </r>
  </si>
  <si>
    <t>(a) Il numero di ore di trasmissione è da intendersi al netto delle interruzioni pubblicitarie.</t>
  </si>
  <si>
    <t>TIPI DI
PROGRAMMA</t>
  </si>
  <si>
    <t>Eteroproduzione</t>
  </si>
  <si>
    <t>Coproduzione</t>
  </si>
  <si>
    <t>Cartoni animati per bambini</t>
  </si>
  <si>
    <t>Comunicazione politica</t>
  </si>
  <si>
    <t>Fiction (a)</t>
  </si>
  <si>
    <t>Film (b)</t>
  </si>
  <si>
    <t>Culturali con parti autonome</t>
  </si>
  <si>
    <t>Informazione approfondimento (c)</t>
  </si>
  <si>
    <t xml:space="preserve">Totale </t>
  </si>
  <si>
    <t>(a) Telefilm.</t>
  </si>
  <si>
    <t>(b) Film, Tv movie e miniserie.</t>
  </si>
  <si>
    <t>(c) Programmi informativi e culturali.</t>
  </si>
  <si>
    <t>PAESI DI PRODUZIONE</t>
  </si>
  <si>
    <t>Informazione e approfondimento</t>
  </si>
  <si>
    <t>Francia</t>
  </si>
  <si>
    <t>Australia</t>
  </si>
  <si>
    <t>Canada</t>
  </si>
  <si>
    <t>Danimarca/Norvegia</t>
  </si>
  <si>
    <t>Danimarca</t>
  </si>
  <si>
    <t>Nuova Zelanda</t>
  </si>
  <si>
    <t xml:space="preserve">Tavola 6.10 - </t>
  </si>
  <si>
    <t>TIPI DI RETE
TIPI  DI PROGRAMMA</t>
  </si>
  <si>
    <t>PROVINCE
REGIONI</t>
  </si>
  <si>
    <t>Intrattenimento leggero e  programmi per bambini</t>
  </si>
  <si>
    <t>Informazione approfondimento (a)</t>
  </si>
  <si>
    <t>(a) Programmi informativi e culturali.</t>
  </si>
  <si>
    <t xml:space="preserve">       -</t>
  </si>
  <si>
    <t>(b) Di cui: 744 in tedesco, 47 in ladino, 301 in sloveno, 92 in francese.</t>
  </si>
  <si>
    <t>ANNO 2004</t>
  </si>
  <si>
    <t>Teleromanzi</t>
  </si>
  <si>
    <t xml:space="preserve">Reality </t>
  </si>
  <si>
    <t>Germania</t>
  </si>
  <si>
    <t>Romania</t>
  </si>
  <si>
    <t>Trasmissioni regionali</t>
  </si>
  <si>
    <r>
      <t>Trasmissioni locali</t>
    </r>
    <r>
      <rPr>
        <sz val="7"/>
        <rFont val="Arial"/>
        <family val="2"/>
      </rPr>
      <t xml:space="preserve"> (b)</t>
    </r>
  </si>
  <si>
    <r>
      <t xml:space="preserve">TOTALE </t>
    </r>
    <r>
      <rPr>
        <sz val="7"/>
        <rFont val="Arial"/>
        <family val="2"/>
      </rPr>
      <t>(b)</t>
    </r>
  </si>
  <si>
    <t>Pubblicità e annunci</t>
  </si>
  <si>
    <t xml:space="preserve">Rete 4 </t>
  </si>
  <si>
    <t>La 7</t>
  </si>
  <si>
    <t xml:space="preserve">Tavola 6.2 - </t>
  </si>
  <si>
    <t>Tavola 6.6 -</t>
  </si>
  <si>
    <t xml:space="preserve">Tavola 6.8 - </t>
  </si>
  <si>
    <t xml:space="preserve">Tavola 6.9 - </t>
  </si>
  <si>
    <t>Nord-ovest</t>
  </si>
  <si>
    <t xml:space="preserve">Nord-est </t>
  </si>
  <si>
    <t xml:space="preserve">Sud </t>
  </si>
  <si>
    <t xml:space="preserve">Isole </t>
  </si>
  <si>
    <t>Tavola 6.21 -</t>
  </si>
  <si>
    <t>(a) Per il calcolo degli indicatori sono stati utilizzati i dati sulla popolazione media al 2004.</t>
  </si>
  <si>
    <t xml:space="preserve">Nord-ovest </t>
  </si>
  <si>
    <t>A prezzi 
costanti (a)</t>
  </si>
  <si>
    <t>Varietà (b)</t>
  </si>
  <si>
    <r>
      <t>Fonte</t>
    </r>
    <r>
      <rPr>
        <sz val="7"/>
        <rFont val="Arial"/>
        <family val="2"/>
      </rPr>
      <t>: La7</t>
    </r>
  </si>
  <si>
    <t>Shopping</t>
  </si>
  <si>
    <t>RETI
CANALI</t>
  </si>
  <si>
    <t>Trasmettitori</t>
  </si>
  <si>
    <t>(c) Di cui: 4.831 ore in tedesco, 369 in ladino, 4.573 in sloveno e 152 in francese.</t>
  </si>
  <si>
    <t>CAPOLUOGHI DI PROVINCIA
REGIONI (b)</t>
  </si>
  <si>
    <t>Per 1.000 abitanti (c)</t>
  </si>
  <si>
    <t>Per 100 famiglie (c)</t>
  </si>
  <si>
    <t xml:space="preserve">(c) </t>
  </si>
  <si>
    <t>(b) I dati riportati per le regioni si riferiscono ai soli capoluoghi di provincia.</t>
  </si>
  <si>
    <t>07.00-09.00</t>
  </si>
  <si>
    <t>09.00-12.00</t>
  </si>
  <si>
    <t>12.00-15.00</t>
  </si>
  <si>
    <t>15.00-18.00</t>
  </si>
  <si>
    <t>18.00-20.30</t>
  </si>
  <si>
    <t>20.30-22.30</t>
  </si>
  <si>
    <t>22.30-02.00</t>
  </si>
  <si>
    <t>Fascia oraria</t>
  </si>
  <si>
    <t>6-10 anni</t>
  </si>
  <si>
    <t>Nord-est</t>
  </si>
  <si>
    <t>Sud</t>
  </si>
  <si>
    <t>Isole</t>
  </si>
  <si>
    <t>Prima trasmissione:</t>
  </si>
  <si>
    <t>Repliche</t>
  </si>
  <si>
    <t>Totale Rai</t>
  </si>
  <si>
    <t>Totale Mediaset</t>
  </si>
  <si>
    <t>02.00-07.00</t>
  </si>
  <si>
    <t xml:space="preserve">(a) I dati si riferiscono alla trasmissione dei programmi al lordo degli inserimenti pubblicitari. </t>
  </si>
  <si>
    <t>(b) Comprende  intrattenimento leggero e "soft news".</t>
  </si>
  <si>
    <t>(a) Abbonamenti cumulativi alla televisione e alle radioaudizioni  Sono compresi gli abbonamenti speciali, pari a 46.295, nel 2004.</t>
  </si>
  <si>
    <t>Altre emittenti satellitari</t>
  </si>
  <si>
    <t>Altre emittenti terrestri</t>
  </si>
  <si>
    <t>Tavola 6.22 -</t>
  </si>
  <si>
    <t>ASCOLTO MEDIO (in migliaia)</t>
  </si>
  <si>
    <t>SHARE (in valori percentuali)</t>
  </si>
  <si>
    <t>Diploma superiore</t>
  </si>
  <si>
    <t>Licenza media</t>
  </si>
  <si>
    <t>TITOLI DI STUDIO (b)</t>
  </si>
  <si>
    <t>Tavola 6.3 -</t>
  </si>
  <si>
    <t>TITOLI DI STUDIO (a)</t>
  </si>
  <si>
    <t>TIPI DI TRASMISSIONE
TIPI DI PRODUZIONE</t>
  </si>
  <si>
    <t>REGIONI
RIPARTIZIONI GEOGRAFICHE</t>
  </si>
  <si>
    <t>Composizione % anno 2004</t>
  </si>
  <si>
    <t>Valle d' Aosta</t>
  </si>
  <si>
    <r>
      <t xml:space="preserve">Tavola 6.5 - Trasmettitori e ripetitori televisivi della Rai per rete e canale - Anni 2000-2004 </t>
    </r>
    <r>
      <rPr>
        <sz val="9"/>
        <rFont val="Arial"/>
        <family val="2"/>
      </rPr>
      <t>(a)</t>
    </r>
  </si>
  <si>
    <t>Tavola 6.7 -</t>
  </si>
  <si>
    <t xml:space="preserve">Tavola 6.11 - </t>
  </si>
  <si>
    <t>Tavola 6.13 -</t>
  </si>
  <si>
    <t xml:space="preserve">Tavola 6.15 - </t>
  </si>
  <si>
    <r>
      <t xml:space="preserve">Tavola 6.16 - Abbonamenti alla Rai per provincia e regione - Anno 2004 </t>
    </r>
    <r>
      <rPr>
        <sz val="9.5"/>
        <rFont val="Arial"/>
        <family val="2"/>
      </rPr>
      <t>(a)</t>
    </r>
  </si>
  <si>
    <r>
      <t xml:space="preserve">Tavola 6.16 </t>
    </r>
    <r>
      <rPr>
        <sz val="9.5"/>
        <rFont val="Arial"/>
        <family val="2"/>
      </rPr>
      <t>segue</t>
    </r>
    <r>
      <rPr>
        <b/>
        <sz val="9.5"/>
        <rFont val="Arial"/>
        <family val="2"/>
      </rPr>
      <t xml:space="preserve"> - Abbonamenti alla Rai per provincia e regione - Anno 2004</t>
    </r>
    <r>
      <rPr>
        <sz val="9.5"/>
        <rFont val="Arial"/>
        <family val="2"/>
      </rPr>
      <t xml:space="preserve"> (a)</t>
    </r>
  </si>
  <si>
    <r>
      <t>Tavola 6.17 -  Abbonamenti alla Rai per capoluogo di provincia - Anno 2004</t>
    </r>
    <r>
      <rPr>
        <sz val="9.5"/>
        <rFont val="Arial"/>
        <family val="2"/>
      </rPr>
      <t xml:space="preserve"> (a)</t>
    </r>
  </si>
  <si>
    <r>
      <t xml:space="preserve">Tavola 6.18 </t>
    </r>
    <r>
      <rPr>
        <b/>
        <sz val="10"/>
        <rFont val="Arial"/>
        <family val="2"/>
      </rPr>
      <t xml:space="preserve">- </t>
    </r>
  </si>
  <si>
    <r>
      <t xml:space="preserve">Tavola 6.20 - Emittenti radiofoniche locali per regione - Anni 2000-2004 </t>
    </r>
    <r>
      <rPr>
        <sz val="9"/>
        <rFont val="Arial"/>
        <family val="2"/>
      </rPr>
      <t>(a)</t>
    </r>
  </si>
  <si>
    <t>Tavola 6.23 -</t>
  </si>
  <si>
    <t>(a) Dati al 31 dicembre di ciascun anno.</t>
  </si>
  <si>
    <r>
      <t>Fonte</t>
    </r>
    <r>
      <rPr>
        <sz val="7"/>
        <rFont val="Arial"/>
        <family val="2"/>
      </rPr>
      <t xml:space="preserve">: Siae - Società italiana autori ed editori </t>
    </r>
  </si>
  <si>
    <r>
      <t>Fonte</t>
    </r>
    <r>
      <rPr>
        <sz val="7"/>
        <rFont val="Arial"/>
        <family val="2"/>
      </rPr>
      <t xml:space="preserve">: Istat, Indagine multiscopo </t>
    </r>
    <r>
      <rPr>
        <i/>
        <sz val="7"/>
        <rFont val="Arial"/>
        <family val="2"/>
      </rPr>
      <t>"</t>
    </r>
    <r>
      <rPr>
        <sz val="7"/>
        <rFont val="Arial"/>
        <family val="2"/>
      </rPr>
      <t>Aspetti della vita quotidiana</t>
    </r>
    <r>
      <rPr>
        <i/>
        <sz val="7"/>
        <rFont val="Arial"/>
        <family val="2"/>
      </rPr>
      <t>"</t>
    </r>
  </si>
  <si>
    <r>
      <t>Fonte:</t>
    </r>
    <r>
      <rPr>
        <sz val="7"/>
        <rFont val="Arial"/>
        <family val="2"/>
      </rPr>
      <t xml:space="preserve"> Istat, Indagine multiscopo </t>
    </r>
    <r>
      <rPr>
        <i/>
        <sz val="7"/>
        <rFont val="Arial"/>
        <family val="2"/>
      </rPr>
      <t>"</t>
    </r>
    <r>
      <rPr>
        <sz val="7"/>
        <rFont val="Arial"/>
        <family val="2"/>
      </rPr>
      <t>Aspetti della vita quotidiana</t>
    </r>
    <r>
      <rPr>
        <i/>
        <sz val="7"/>
        <rFont val="Arial"/>
        <family val="2"/>
      </rPr>
      <t>"</t>
    </r>
  </si>
  <si>
    <r>
      <t>Fonte</t>
    </r>
    <r>
      <rPr>
        <sz val="7"/>
        <rFont val="Arial"/>
        <family val="2"/>
      </rPr>
      <t>: Ministero delle comunicazioni - Direzione generale concessioni e autorizzazioni</t>
    </r>
  </si>
  <si>
    <t>VALORI ASSOLUTI</t>
  </si>
  <si>
    <r>
      <t xml:space="preserve">Produzione interna </t>
    </r>
    <r>
      <rPr>
        <sz val="7"/>
        <rFont val="Arial"/>
        <family val="2"/>
      </rPr>
      <t>(a)</t>
    </r>
  </si>
  <si>
    <t>VALORI  ASSOLUTI</t>
  </si>
  <si>
    <t>Stati Uniti</t>
  </si>
  <si>
    <t>Tv movie</t>
  </si>
  <si>
    <r>
      <t>Tavola 6.12 - Ore di trasmissione televisiva di La7 per tipo di programma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2003-2004 </t>
    </r>
    <r>
      <rPr>
        <sz val="9"/>
        <rFont val="Arial"/>
        <family val="2"/>
      </rPr>
      <t>(a)</t>
    </r>
  </si>
  <si>
    <t>Regno Unito</t>
  </si>
  <si>
    <t>Stati Uniti/ Regno Unito</t>
  </si>
  <si>
    <r>
      <t>Fonte</t>
    </r>
    <r>
      <rPr>
        <sz val="7"/>
        <rFont val="Arial"/>
        <family val="2"/>
      </rPr>
      <t>: Auditel - Rai-Servizio opinioni-informazioni sull'ascolto Tv</t>
    </r>
  </si>
  <si>
    <r>
      <t>Fonte:</t>
    </r>
    <r>
      <rPr>
        <sz val="7"/>
        <rFont val="Arial"/>
        <family val="2"/>
      </rPr>
      <t xml:space="preserve"> Ministero delle comunicazioni - Direzione generale concessioni e autorizzazioni</t>
    </r>
  </si>
  <si>
    <t>Dab</t>
  </si>
  <si>
    <r>
      <t>Fonte</t>
    </r>
    <r>
      <rPr>
        <sz val="7"/>
        <rFont val="Arial"/>
        <family val="2"/>
      </rPr>
      <t xml:space="preserve">: Rai - Radiotelevisione italiana </t>
    </r>
  </si>
  <si>
    <t xml:space="preserve">(b) Al netto delle Audiodescrizioni tv (CdS art.7) trasmesse in onda media su Radio Uno e su Radio Due per un totale di 320 ore. </t>
  </si>
  <si>
    <t>Altro (sigle, segnale orario, eccetera)</t>
  </si>
  <si>
    <r>
      <t>Fonte</t>
    </r>
    <r>
      <rPr>
        <sz val="7"/>
        <rFont val="Arial"/>
        <family val="2"/>
      </rPr>
      <t xml:space="preserve">: Elaborazioni Istat su dati Siae - Società Italiana Autori ed Editori </t>
    </r>
  </si>
  <si>
    <r>
      <t>Fonte:</t>
    </r>
    <r>
      <rPr>
        <sz val="7"/>
        <rFont val="Arial"/>
        <family val="2"/>
      </rPr>
      <t xml:space="preserve"> Elaborazioni Istat su dati  Rai - Radiotelevisione italiana</t>
    </r>
  </si>
  <si>
    <r>
      <t>Fonte:</t>
    </r>
    <r>
      <rPr>
        <sz val="7"/>
        <rFont val="Arial"/>
        <family val="2"/>
      </rPr>
      <t xml:space="preserve"> Elaborazioni Istat su dati Mediaset</t>
    </r>
  </si>
  <si>
    <r>
      <t xml:space="preserve">Fonte: </t>
    </r>
    <r>
      <rPr>
        <sz val="7"/>
        <rFont val="Arial"/>
        <family val="2"/>
      </rPr>
      <t>Elaborazioni Istat su dati  Rai - Radiotelevisione italiana</t>
    </r>
  </si>
  <si>
    <t xml:space="preserve">Fonte: Elaborazione Istat su dati Rai  </t>
  </si>
  <si>
    <r>
      <t xml:space="preserve">Fonte: </t>
    </r>
    <r>
      <rPr>
        <sz val="7"/>
        <rFont val="Arial"/>
        <family val="2"/>
      </rPr>
      <t xml:space="preserve">Elaborazioni Istat su dati Rai - Radiotelevisione Italiana </t>
    </r>
  </si>
  <si>
    <t>Spesa 
(per abitante)</t>
  </si>
  <si>
    <t>Biglietti venduti 
(per 100.000 ab.)</t>
  </si>
  <si>
    <r>
      <t xml:space="preserve">Tavola 6.2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</si>
  <si>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Tavola 6.19 - Persone di 3 anni e più che guardano la televisione per sesso, classe d'età, titolo di </t>
  </si>
  <si>
    <r>
      <t xml:space="preserve">                        studio, regione e tipo di comune - Anni 1999-2003 (a) </t>
    </r>
    <r>
      <rPr>
        <i/>
        <sz val="9"/>
        <rFont val="Arial"/>
        <family val="2"/>
      </rPr>
      <t xml:space="preserve">(per 100 persone con le stesse </t>
    </r>
  </si>
  <si>
    <t xml:space="preserve">                       caratteristiche)</t>
  </si>
  <si>
    <r>
      <t>Trasmissioni regionali e locali</t>
    </r>
    <r>
      <rPr>
        <sz val="7"/>
        <rFont val="Arial"/>
        <family val="2"/>
      </rPr>
      <t xml:space="preserve"> (c)</t>
    </r>
  </si>
  <si>
    <t>Trasmissioni per l'estero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</si>
</sst>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_-* #,##0.00000_-;\-* #,##0.00000_-;_-* &quot;-&quot;_-;_-@_-"/>
    <numFmt numFmtId="177" formatCode="0.00000000"/>
    <numFmt numFmtId="178" formatCode="0.00000"/>
    <numFmt numFmtId="179" formatCode="#,##0.0"/>
    <numFmt numFmtId="180" formatCode="#,##0_ ;\-#,##0\ "/>
    <numFmt numFmtId="181" formatCode="#,##0;[Red]#,##0"/>
    <numFmt numFmtId="182" formatCode="0.0;[Red]0.0"/>
    <numFmt numFmtId="183" formatCode="#,##0.0;[Red]#,##0.0"/>
    <numFmt numFmtId="184" formatCode="_-&quot;£.&quot;\ * #,##0_-;\-&quot;£.&quot;\ * #,##0_-;_-&quot;£.&quot;\ * &quot;-&quot;_-;_-@_-"/>
    <numFmt numFmtId="185" formatCode="_-* #,##0_-;\-* #,##0_-;_-* &quot;-&quot;??_-;_-@_-"/>
    <numFmt numFmtId="186" formatCode="_-* #,##0.0_-;\-* #,##0.0_-;_-* &quot;-&quot;??_-;_-@_-"/>
    <numFmt numFmtId="187" formatCode="0.000"/>
    <numFmt numFmtId="188" formatCode="0.000000"/>
    <numFmt numFmtId="189" formatCode="0.000000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_-;_-@_-"/>
    <numFmt numFmtId="193" formatCode="#,##0.00;[Red]#,##0.00"/>
    <numFmt numFmtId="194" formatCode="#,##0.000;[Red]#,##0.000"/>
    <numFmt numFmtId="195" formatCode="General_)"/>
    <numFmt numFmtId="196" formatCode="#,##0.000"/>
    <numFmt numFmtId="197" formatCode="0.0_ ;[Red]\-0.0\ "/>
    <numFmt numFmtId="198" formatCode="#,##0.00000"/>
    <numFmt numFmtId="199" formatCode="_-[$€]\ * #,##0.00_-;\-[$€]\ * #,##0.00_-;_-[$€]\ * &quot;-&quot;??_-;_-@_-"/>
    <numFmt numFmtId="200" formatCode="#,##0.0000"/>
    <numFmt numFmtId="201" formatCode="#,##0.0_ ;\-#,##0.0\ "/>
    <numFmt numFmtId="202" formatCode="#,##0.00_ ;\-#,##0.00\ "/>
    <numFmt numFmtId="203" formatCode="0.0%"/>
    <numFmt numFmtId="204" formatCode="0.000%"/>
    <numFmt numFmtId="205" formatCode="0.0000000000"/>
    <numFmt numFmtId="206" formatCode="0.000000000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[$€-2]\ #.##000_);[Red]\([$€-2]\ #.##000\)"/>
  </numFmts>
  <fonts count="35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63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8"/>
      <name val="Times New Roman"/>
      <family val="0"/>
    </font>
    <font>
      <u val="single"/>
      <sz val="7"/>
      <color indexed="12"/>
      <name val="Times New Roman"/>
      <family val="0"/>
    </font>
    <font>
      <u val="single"/>
      <sz val="7"/>
      <color indexed="36"/>
      <name val="Times New Roman"/>
      <family val="0"/>
    </font>
    <font>
      <b/>
      <sz val="8"/>
      <color indexed="10"/>
      <name val="Arial"/>
      <family val="2"/>
    </font>
    <font>
      <sz val="36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8">
    <xf numFmtId="0" fontId="0" fillId="0" borderId="0" xfId="0" applyAlignment="1">
      <alignment/>
    </xf>
    <xf numFmtId="0" fontId="5" fillId="2" borderId="1" xfId="38" applyNumberFormat="1" applyFont="1" applyFill="1" applyBorder="1" applyAlignment="1">
      <alignment horizontal="right" vertical="center"/>
      <protection/>
    </xf>
    <xf numFmtId="0" fontId="9" fillId="2" borderId="0" xfId="32" applyNumberFormat="1" applyFont="1" applyFill="1" applyAlignment="1">
      <alignment/>
      <protection/>
    </xf>
    <xf numFmtId="172" fontId="9" fillId="2" borderId="0" xfId="19" applyNumberFormat="1" applyFont="1" applyFill="1" applyAlignment="1">
      <alignment/>
    </xf>
    <xf numFmtId="0" fontId="9" fillId="2" borderId="0" xfId="32" applyNumberFormat="1" applyFont="1" applyFill="1">
      <alignment/>
      <protection/>
    </xf>
    <xf numFmtId="0" fontId="4" fillId="2" borderId="0" xfId="32" applyFont="1" applyFill="1">
      <alignment/>
      <protection/>
    </xf>
    <xf numFmtId="172" fontId="5" fillId="2" borderId="2" xfId="19" applyNumberFormat="1" applyFont="1" applyFill="1" applyBorder="1" applyAlignment="1">
      <alignment horizontal="right" vertical="center"/>
    </xf>
    <xf numFmtId="0" fontId="4" fillId="2" borderId="0" xfId="32" applyFont="1" applyFill="1" applyAlignment="1">
      <alignment horizontal="right"/>
      <protection/>
    </xf>
    <xf numFmtId="0" fontId="4" fillId="2" borderId="0" xfId="32" applyNumberFormat="1" applyFont="1" applyFill="1">
      <alignment/>
      <protection/>
    </xf>
    <xf numFmtId="172" fontId="4" fillId="2" borderId="0" xfId="19" applyNumberFormat="1" applyFont="1" applyFill="1" applyAlignment="1">
      <alignment/>
    </xf>
    <xf numFmtId="0" fontId="5" fillId="2" borderId="0" xfId="32" applyFont="1" applyFill="1">
      <alignment/>
      <protection/>
    </xf>
    <xf numFmtId="0" fontId="5" fillId="2" borderId="0" xfId="32" applyNumberFormat="1" applyFont="1" applyFill="1" applyAlignment="1">
      <alignment/>
      <protection/>
    </xf>
    <xf numFmtId="41" fontId="6" fillId="2" borderId="0" xfId="19" applyNumberFormat="1" applyFont="1" applyFill="1" applyAlignment="1">
      <alignment horizontal="right"/>
    </xf>
    <xf numFmtId="41" fontId="6" fillId="2" borderId="0" xfId="19" applyFont="1" applyFill="1" applyAlignment="1">
      <alignment horizontal="right"/>
    </xf>
    <xf numFmtId="171" fontId="6" fillId="2" borderId="0" xfId="32" applyNumberFormat="1" applyFont="1" applyFill="1">
      <alignment/>
      <protection/>
    </xf>
    <xf numFmtId="41" fontId="6" fillId="2" borderId="0" xfId="32" applyNumberFormat="1" applyFont="1" applyFill="1">
      <alignment/>
      <protection/>
    </xf>
    <xf numFmtId="41" fontId="5" fillId="2" borderId="0" xfId="19" applyNumberFormat="1" applyFont="1" applyFill="1" applyAlignment="1">
      <alignment horizontal="right"/>
    </xf>
    <xf numFmtId="41" fontId="5" fillId="2" borderId="0" xfId="19" applyFont="1" applyFill="1" applyAlignment="1">
      <alignment horizontal="right"/>
    </xf>
    <xf numFmtId="0" fontId="6" fillId="2" borderId="0" xfId="32" applyNumberFormat="1" applyFont="1" applyFill="1" applyAlignment="1">
      <alignment/>
      <protection/>
    </xf>
    <xf numFmtId="0" fontId="6" fillId="2" borderId="0" xfId="32" applyNumberFormat="1" applyFont="1" applyFill="1" applyAlignment="1">
      <alignment horizontal="left"/>
      <protection/>
    </xf>
    <xf numFmtId="41" fontId="21" fillId="2" borderId="0" xfId="19" applyNumberFormat="1" applyFont="1" applyFill="1" applyAlignment="1">
      <alignment horizontal="right"/>
    </xf>
    <xf numFmtId="41" fontId="21" fillId="2" borderId="0" xfId="19" applyFont="1" applyFill="1" applyAlignment="1">
      <alignment horizontal="right"/>
    </xf>
    <xf numFmtId="41" fontId="5" fillId="2" borderId="0" xfId="19" applyNumberFormat="1" applyFont="1" applyFill="1" applyBorder="1" applyAlignment="1">
      <alignment horizontal="right"/>
    </xf>
    <xf numFmtId="41" fontId="5" fillId="2" borderId="0" xfId="19" applyFont="1" applyFill="1" applyBorder="1" applyAlignment="1">
      <alignment horizontal="right"/>
    </xf>
    <xf numFmtId="0" fontId="5" fillId="2" borderId="0" xfId="32" applyNumberFormat="1" applyFont="1" applyFill="1">
      <alignment/>
      <protection/>
    </xf>
    <xf numFmtId="172" fontId="5" fillId="2" borderId="0" xfId="19" applyNumberFormat="1" applyFont="1" applyFill="1" applyAlignment="1">
      <alignment horizontal="right"/>
    </xf>
    <xf numFmtId="172" fontId="6" fillId="2" borderId="0" xfId="19" applyNumberFormat="1" applyFont="1" applyFill="1" applyAlignment="1">
      <alignment horizontal="right"/>
    </xf>
    <xf numFmtId="172" fontId="5" fillId="2" borderId="0" xfId="19" applyNumberFormat="1" applyFont="1" applyFill="1" applyAlignment="1">
      <alignment/>
    </xf>
    <xf numFmtId="171" fontId="4" fillId="2" borderId="0" xfId="32" applyNumberFormat="1" applyFont="1" applyFill="1">
      <alignment/>
      <protection/>
    </xf>
    <xf numFmtId="0" fontId="12" fillId="2" borderId="2" xfId="32" applyNumberFormat="1" applyFont="1" applyFill="1" applyBorder="1" applyAlignment="1">
      <alignment horizontal="left" vertical="center" indent="1"/>
      <protection/>
    </xf>
    <xf numFmtId="172" fontId="12" fillId="2" borderId="2" xfId="19" applyNumberFormat="1" applyFont="1" applyFill="1" applyBorder="1" applyAlignment="1">
      <alignment/>
    </xf>
    <xf numFmtId="0" fontId="12" fillId="2" borderId="0" xfId="32" applyNumberFormat="1" applyFont="1" applyFill="1" applyBorder="1" applyAlignment="1">
      <alignment horizontal="left" vertical="center" indent="1"/>
      <protection/>
    </xf>
    <xf numFmtId="172" fontId="12" fillId="2" borderId="0" xfId="19" applyNumberFormat="1" applyFont="1" applyFill="1" applyBorder="1" applyAlignment="1">
      <alignment/>
    </xf>
    <xf numFmtId="172" fontId="5" fillId="2" borderId="0" xfId="19" applyNumberFormat="1" applyFont="1" applyFill="1" applyBorder="1" applyAlignment="1">
      <alignment/>
    </xf>
    <xf numFmtId="171" fontId="4" fillId="2" borderId="0" xfId="32" applyNumberFormat="1" applyFont="1" applyFill="1" applyBorder="1">
      <alignment/>
      <protection/>
    </xf>
    <xf numFmtId="0" fontId="4" fillId="2" borderId="0" xfId="32" applyFont="1" applyFill="1" applyBorder="1">
      <alignment/>
      <protection/>
    </xf>
    <xf numFmtId="0" fontId="12" fillId="2" borderId="0" xfId="34" applyNumberFormat="1" applyFont="1" applyFill="1" applyBorder="1" applyAlignment="1">
      <alignment vertical="center"/>
      <protection/>
    </xf>
    <xf numFmtId="0" fontId="5" fillId="2" borderId="0" xfId="32" applyNumberFormat="1" applyFont="1" applyFill="1" applyAlignment="1">
      <alignment horizontal="left"/>
      <protection/>
    </xf>
    <xf numFmtId="0" fontId="23" fillId="2" borderId="0" xfId="40" applyFont="1" applyFill="1" applyBorder="1">
      <alignment/>
      <protection/>
    </xf>
    <xf numFmtId="172" fontId="4" fillId="2" borderId="0" xfId="19" applyNumberFormat="1" applyFont="1" applyFill="1" applyBorder="1" applyAlignment="1">
      <alignment/>
    </xf>
    <xf numFmtId="0" fontId="5" fillId="2" borderId="0" xfId="32" applyNumberFormat="1" applyFont="1" applyFill="1" applyBorder="1">
      <alignment/>
      <protection/>
    </xf>
    <xf numFmtId="3" fontId="5" fillId="2" borderId="0" xfId="19" applyNumberFormat="1" applyFont="1" applyFill="1" applyBorder="1" applyAlignment="1">
      <alignment horizontal="right"/>
    </xf>
    <xf numFmtId="3" fontId="5" fillId="2" borderId="0" xfId="19" applyNumberFormat="1" applyFont="1" applyFill="1" applyBorder="1" applyAlignment="1">
      <alignment/>
    </xf>
    <xf numFmtId="3" fontId="5" fillId="2" borderId="0" xfId="18" applyNumberFormat="1" applyFont="1" applyFill="1" applyBorder="1" applyAlignment="1">
      <alignment/>
    </xf>
    <xf numFmtId="0" fontId="4" fillId="2" borderId="0" xfId="28" applyFont="1" applyFill="1">
      <alignment/>
      <protection/>
    </xf>
    <xf numFmtId="0" fontId="4" fillId="2" borderId="0" xfId="28" applyFont="1" applyFill="1" applyBorder="1">
      <alignment/>
      <protection/>
    </xf>
    <xf numFmtId="0" fontId="4" fillId="2" borderId="0" xfId="28" applyNumberFormat="1" applyFont="1" applyFill="1">
      <alignment/>
      <protection/>
    </xf>
    <xf numFmtId="0" fontId="5" fillId="2" borderId="1" xfId="28" applyNumberFormat="1" applyFont="1" applyFill="1" applyBorder="1" applyAlignment="1">
      <alignment vertical="center"/>
      <protection/>
    </xf>
    <xf numFmtId="0" fontId="5" fillId="2" borderId="1" xfId="28" applyNumberFormat="1" applyFont="1" applyFill="1" applyBorder="1" applyAlignment="1">
      <alignment horizontal="right" vertical="center"/>
      <protection/>
    </xf>
    <xf numFmtId="0" fontId="4" fillId="2" borderId="0" xfId="28" applyFont="1" applyFill="1" applyBorder="1" applyAlignment="1">
      <alignment vertical="center"/>
      <protection/>
    </xf>
    <xf numFmtId="0" fontId="4" fillId="2" borderId="0" xfId="28" applyFont="1" applyFill="1" applyAlignment="1">
      <alignment vertical="center"/>
      <protection/>
    </xf>
    <xf numFmtId="0" fontId="6" fillId="2" borderId="0" xfId="28" applyNumberFormat="1" applyFont="1" applyFill="1">
      <alignment/>
      <protection/>
    </xf>
    <xf numFmtId="0" fontId="5" fillId="2" borderId="0" xfId="28" applyNumberFormat="1" applyFont="1" applyFill="1" applyBorder="1" applyAlignment="1">
      <alignment horizontal="center" vertical="center"/>
      <protection/>
    </xf>
    <xf numFmtId="0" fontId="5" fillId="2" borderId="0" xfId="28" applyFont="1" applyFill="1" applyBorder="1" applyAlignment="1">
      <alignment horizontal="right" vertical="center"/>
      <protection/>
    </xf>
    <xf numFmtId="0" fontId="5" fillId="2" borderId="0" xfId="27" applyNumberFormat="1" applyFont="1" applyFill="1" applyAlignment="1">
      <alignment horizontal="center" vertical="center"/>
      <protection/>
    </xf>
    <xf numFmtId="0" fontId="7" fillId="2" borderId="0" xfId="28" applyNumberFormat="1" applyFont="1" applyFill="1" applyBorder="1" applyAlignment="1">
      <alignment vertical="center"/>
      <protection/>
    </xf>
    <xf numFmtId="0" fontId="7" fillId="2" borderId="0" xfId="28" applyNumberFormat="1" applyFont="1" applyFill="1" applyBorder="1" applyAlignment="1">
      <alignment horizontal="center" vertical="center"/>
      <protection/>
    </xf>
    <xf numFmtId="0" fontId="7" fillId="2" borderId="0" xfId="28" applyFont="1" applyFill="1" applyBorder="1" applyAlignment="1">
      <alignment horizontal="right" vertical="center"/>
      <protection/>
    </xf>
    <xf numFmtId="3" fontId="5" fillId="2" borderId="0" xfId="0" applyNumberFormat="1" applyFont="1" applyFill="1" applyBorder="1" applyAlignment="1">
      <alignment vertical="center"/>
    </xf>
    <xf numFmtId="41" fontId="5" fillId="2" borderId="0" xfId="19" applyFont="1" applyFill="1" applyAlignment="1">
      <alignment horizontal="right" vertical="center"/>
    </xf>
    <xf numFmtId="41" fontId="5" fillId="2" borderId="0" xfId="19" applyFont="1" applyFill="1" applyBorder="1" applyAlignment="1">
      <alignment horizontal="right" vertical="center"/>
    </xf>
    <xf numFmtId="185" fontId="5" fillId="2" borderId="0" xfId="18" applyNumberFormat="1" applyFont="1" applyFill="1" applyAlignment="1">
      <alignment vertical="center"/>
    </xf>
    <xf numFmtId="0" fontId="6" fillId="2" borderId="0" xfId="28" applyNumberFormat="1" applyFont="1" applyFill="1" applyBorder="1" applyAlignment="1">
      <alignment vertical="center"/>
      <protection/>
    </xf>
    <xf numFmtId="3" fontId="6" fillId="2" borderId="0" xfId="0" applyNumberFormat="1" applyFont="1" applyFill="1" applyBorder="1" applyAlignment="1">
      <alignment vertical="center"/>
    </xf>
    <xf numFmtId="0" fontId="8" fillId="2" borderId="0" xfId="28" applyFont="1" applyFill="1" applyBorder="1" applyAlignment="1">
      <alignment/>
      <protection/>
    </xf>
    <xf numFmtId="4" fontId="6" fillId="2" borderId="0" xfId="28" applyNumberFormat="1" applyFont="1" applyFill="1" applyBorder="1" applyAlignment="1">
      <alignment horizontal="right"/>
      <protection/>
    </xf>
    <xf numFmtId="0" fontId="8" fillId="2" borderId="0" xfId="28" applyFont="1" applyFill="1" applyBorder="1">
      <alignment/>
      <protection/>
    </xf>
    <xf numFmtId="0" fontId="8" fillId="2" borderId="0" xfId="28" applyFont="1" applyFill="1">
      <alignment/>
      <protection/>
    </xf>
    <xf numFmtId="0" fontId="5" fillId="2" borderId="0" xfId="27" applyNumberFormat="1" applyFont="1" applyFill="1" applyAlignment="1">
      <alignment horizontal="center"/>
      <protection/>
    </xf>
    <xf numFmtId="172" fontId="5" fillId="2" borderId="0" xfId="28" applyNumberFormat="1" applyFont="1" applyFill="1" applyBorder="1" applyAlignment="1">
      <alignment vertical="center"/>
      <protection/>
    </xf>
    <xf numFmtId="171" fontId="5" fillId="2" borderId="0" xfId="28" applyNumberFormat="1" applyFont="1" applyFill="1" applyBorder="1" applyAlignment="1">
      <alignment vertical="center"/>
      <protection/>
    </xf>
    <xf numFmtId="0" fontId="5" fillId="2" borderId="0" xfId="0" applyFont="1" applyFill="1" applyBorder="1" applyAlignment="1">
      <alignment vertical="center"/>
    </xf>
    <xf numFmtId="171" fontId="5" fillId="2" borderId="0" xfId="28" applyNumberFormat="1" applyFont="1" applyFill="1" applyBorder="1" applyAlignment="1">
      <alignment horizontal="right" vertical="center"/>
      <protection/>
    </xf>
    <xf numFmtId="41" fontId="5" fillId="2" borderId="0" xfId="19" applyFont="1" applyFill="1" applyBorder="1" applyAlignment="1">
      <alignment vertical="center"/>
    </xf>
    <xf numFmtId="0" fontId="8" fillId="2" borderId="0" xfId="28" applyFont="1" applyFill="1" applyAlignment="1">
      <alignment vertical="center"/>
      <protection/>
    </xf>
    <xf numFmtId="171" fontId="6" fillId="2" borderId="0" xfId="28" applyNumberFormat="1" applyFont="1" applyFill="1" applyBorder="1" applyAlignment="1">
      <alignment vertical="center"/>
      <protection/>
    </xf>
    <xf numFmtId="172" fontId="6" fillId="2" borderId="0" xfId="28" applyNumberFormat="1" applyFont="1" applyFill="1" applyBorder="1" applyAlignment="1">
      <alignment vertical="center"/>
      <protection/>
    </xf>
    <xf numFmtId="0" fontId="8" fillId="2" borderId="0" xfId="28" applyFont="1" applyFill="1" applyBorder="1" applyAlignment="1">
      <alignment vertical="center"/>
      <protection/>
    </xf>
    <xf numFmtId="4" fontId="6" fillId="2" borderId="0" xfId="28" applyNumberFormat="1" applyFont="1" applyFill="1" applyBorder="1" applyAlignment="1">
      <alignment horizontal="right" vertical="center"/>
      <protection/>
    </xf>
    <xf numFmtId="0" fontId="7" fillId="2" borderId="0" xfId="28" applyFont="1" applyFill="1" applyBorder="1" applyAlignment="1">
      <alignment vertical="center"/>
      <protection/>
    </xf>
    <xf numFmtId="171" fontId="4" fillId="2" borderId="0" xfId="28" applyNumberFormat="1" applyFont="1" applyFill="1" applyBorder="1" applyAlignment="1">
      <alignment vertical="center"/>
      <protection/>
    </xf>
    <xf numFmtId="171" fontId="5" fillId="2" borderId="0" xfId="0" applyNumberFormat="1" applyFont="1" applyFill="1" applyBorder="1" applyAlignment="1">
      <alignment vertical="center"/>
    </xf>
    <xf numFmtId="41" fontId="4" fillId="2" borderId="0" xfId="19" applyFont="1" applyFill="1" applyBorder="1" applyAlignment="1">
      <alignment vertical="center"/>
    </xf>
    <xf numFmtId="171" fontId="6" fillId="2" borderId="0" xfId="0" applyNumberFormat="1" applyFont="1" applyFill="1" applyBorder="1" applyAlignment="1">
      <alignment vertical="center"/>
    </xf>
    <xf numFmtId="0" fontId="4" fillId="2" borderId="2" xfId="28" applyNumberFormat="1" applyFont="1" applyFill="1" applyBorder="1" applyAlignment="1">
      <alignment vertical="center"/>
      <protection/>
    </xf>
    <xf numFmtId="0" fontId="4" fillId="2" borderId="2" xfId="28" applyFont="1" applyFill="1" applyBorder="1" applyAlignment="1">
      <alignment vertical="center"/>
      <protection/>
    </xf>
    <xf numFmtId="171" fontId="5" fillId="2" borderId="2" xfId="28" applyNumberFormat="1" applyFont="1" applyFill="1" applyBorder="1" applyAlignment="1">
      <alignment vertical="center"/>
      <protection/>
    </xf>
    <xf numFmtId="0" fontId="4" fillId="2" borderId="0" xfId="28" applyNumberFormat="1" applyFont="1" applyFill="1" applyBorder="1" applyAlignment="1">
      <alignment vertical="center"/>
      <protection/>
    </xf>
    <xf numFmtId="0" fontId="5" fillId="2" borderId="0" xfId="28" applyNumberFormat="1" applyFont="1" applyFill="1">
      <alignment/>
      <protection/>
    </xf>
    <xf numFmtId="0" fontId="9" fillId="2" borderId="0" xfId="26" applyFont="1" applyFill="1">
      <alignment/>
      <protection/>
    </xf>
    <xf numFmtId="0" fontId="4" fillId="2" borderId="0" xfId="26" applyFont="1" applyFill="1">
      <alignment/>
      <protection/>
    </xf>
    <xf numFmtId="0" fontId="8" fillId="2" borderId="0" xfId="26" applyFont="1" applyFill="1">
      <alignment/>
      <protection/>
    </xf>
    <xf numFmtId="0" fontId="18" fillId="2" borderId="0" xfId="26" applyFont="1" applyFill="1">
      <alignment/>
      <protection/>
    </xf>
    <xf numFmtId="0" fontId="5" fillId="2" borderId="3" xfId="26" applyNumberFormat="1" applyFont="1" applyFill="1" applyBorder="1" applyAlignment="1">
      <alignment vertical="center"/>
      <protection/>
    </xf>
    <xf numFmtId="0" fontId="7" fillId="2" borderId="0" xfId="26" applyFont="1" applyFill="1">
      <alignment/>
      <protection/>
    </xf>
    <xf numFmtId="0" fontId="5" fillId="2" borderId="2" xfId="26" applyNumberFormat="1" applyFont="1" applyFill="1" applyBorder="1" applyAlignment="1">
      <alignment vertical="center"/>
      <protection/>
    </xf>
    <xf numFmtId="0" fontId="5" fillId="2" borderId="2" xfId="26" applyNumberFormat="1" applyFont="1" applyFill="1" applyBorder="1" applyAlignment="1">
      <alignment horizontal="right" vertical="center"/>
      <protection/>
    </xf>
    <xf numFmtId="0" fontId="5" fillId="2" borderId="2" xfId="26" applyNumberFormat="1" applyFont="1" applyFill="1" applyBorder="1" applyAlignment="1">
      <alignment horizontal="centerContinuous" vertical="center"/>
      <protection/>
    </xf>
    <xf numFmtId="3" fontId="5" fillId="2" borderId="0" xfId="19" applyNumberFormat="1" applyFont="1" applyFill="1" applyAlignment="1">
      <alignment horizontal="right"/>
    </xf>
    <xf numFmtId="0" fontId="4" fillId="2" borderId="0" xfId="26" applyFont="1" applyFill="1" applyAlignment="1">
      <alignment horizontal="right"/>
      <protection/>
    </xf>
    <xf numFmtId="176" fontId="5" fillId="2" borderId="0" xfId="19" applyNumberFormat="1" applyFont="1" applyFill="1" applyAlignment="1">
      <alignment horizontal="right"/>
    </xf>
    <xf numFmtId="171" fontId="4" fillId="2" borderId="0" xfId="26" applyNumberFormat="1" applyFont="1" applyFill="1" applyAlignment="1">
      <alignment horizontal="right"/>
      <protection/>
    </xf>
    <xf numFmtId="0" fontId="8" fillId="2" borderId="0" xfId="26" applyFont="1" applyFill="1" applyAlignment="1">
      <alignment horizontal="right"/>
      <protection/>
    </xf>
    <xf numFmtId="171" fontId="8" fillId="2" borderId="0" xfId="26" applyNumberFormat="1" applyFont="1" applyFill="1" applyAlignment="1">
      <alignment horizontal="right"/>
      <protection/>
    </xf>
    <xf numFmtId="0" fontId="14" fillId="2" borderId="0" xfId="26" applyFont="1" applyFill="1">
      <alignment/>
      <protection/>
    </xf>
    <xf numFmtId="0" fontId="5" fillId="2" borderId="0" xfId="26" applyFont="1" applyFill="1">
      <alignment/>
      <protection/>
    </xf>
    <xf numFmtId="177" fontId="19" fillId="2" borderId="0" xfId="26" applyNumberFormat="1" applyFont="1" applyFill="1">
      <alignment/>
      <protection/>
    </xf>
    <xf numFmtId="185" fontId="5" fillId="2" borderId="0" xfId="18" applyNumberFormat="1" applyFont="1" applyFill="1" applyAlignment="1">
      <alignment/>
    </xf>
    <xf numFmtId="0" fontId="4" fillId="2" borderId="2" xfId="26" applyFont="1" applyFill="1" applyBorder="1">
      <alignment/>
      <protection/>
    </xf>
    <xf numFmtId="172" fontId="5" fillId="2" borderId="2" xfId="26" applyNumberFormat="1" applyFont="1" applyFill="1" applyBorder="1">
      <alignment/>
      <protection/>
    </xf>
    <xf numFmtId="0" fontId="5" fillId="2" borderId="2" xfId="26" applyFont="1" applyFill="1" applyBorder="1">
      <alignment/>
      <protection/>
    </xf>
    <xf numFmtId="41" fontId="5" fillId="2" borderId="2" xfId="26" applyNumberFormat="1" applyFont="1" applyFill="1" applyBorder="1">
      <alignment/>
      <protection/>
    </xf>
    <xf numFmtId="179" fontId="5" fillId="2" borderId="2" xfId="19" applyNumberFormat="1" applyFont="1" applyFill="1" applyBorder="1" applyAlignment="1">
      <alignment horizontal="right"/>
    </xf>
    <xf numFmtId="0" fontId="5" fillId="2" borderId="0" xfId="37" applyNumberFormat="1" applyFont="1" applyFill="1">
      <alignment/>
      <protection/>
    </xf>
    <xf numFmtId="171" fontId="5" fillId="2" borderId="0" xfId="37" applyNumberFormat="1" applyFont="1" applyFill="1">
      <alignment/>
      <protection/>
    </xf>
    <xf numFmtId="0" fontId="9" fillId="2" borderId="0" xfId="39" applyFont="1" applyFill="1">
      <alignment/>
      <protection/>
    </xf>
    <xf numFmtId="0" fontId="10" fillId="2" borderId="0" xfId="39" applyFont="1" applyFill="1">
      <alignment/>
      <protection/>
    </xf>
    <xf numFmtId="0" fontId="9" fillId="2" borderId="0" xfId="39" applyNumberFormat="1" applyFont="1" applyFill="1" applyAlignment="1">
      <alignment/>
      <protection/>
    </xf>
    <xf numFmtId="0" fontId="6" fillId="2" borderId="0" xfId="39" applyNumberFormat="1" applyFont="1" applyFill="1" applyAlignment="1">
      <alignment/>
      <protection/>
    </xf>
    <xf numFmtId="0" fontId="5" fillId="2" borderId="0" xfId="39" applyFont="1" applyFill="1">
      <alignment/>
      <protection/>
    </xf>
    <xf numFmtId="0" fontId="9" fillId="2" borderId="2" xfId="39" applyNumberFormat="1" applyFont="1" applyFill="1" applyBorder="1">
      <alignment/>
      <protection/>
    </xf>
    <xf numFmtId="0" fontId="5" fillId="2" borderId="0" xfId="39" applyFont="1" applyFill="1" applyBorder="1">
      <alignment/>
      <protection/>
    </xf>
    <xf numFmtId="0" fontId="5" fillId="2" borderId="1" xfId="0" applyNumberFormat="1" applyFont="1" applyFill="1" applyBorder="1" applyAlignment="1">
      <alignment horizontal="left" vertical="center" wrapText="1"/>
    </xf>
    <xf numFmtId="0" fontId="7" fillId="2" borderId="0" xfId="39" applyFont="1" applyFill="1" applyBorder="1">
      <alignment/>
      <protection/>
    </xf>
    <xf numFmtId="0" fontId="7" fillId="2" borderId="0" xfId="39" applyNumberFormat="1" applyFont="1" applyFill="1" applyBorder="1" applyAlignment="1">
      <alignment/>
      <protection/>
    </xf>
    <xf numFmtId="0" fontId="7" fillId="2" borderId="0" xfId="39" applyFont="1" applyFill="1" applyBorder="1" applyAlignment="1">
      <alignment horizontal="center"/>
      <protection/>
    </xf>
    <xf numFmtId="0" fontId="5" fillId="2" borderId="0" xfId="39" applyNumberFormat="1" applyFont="1" applyFill="1">
      <alignment/>
      <protection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6" fillId="2" borderId="2" xfId="0" applyFont="1" applyFill="1" applyBorder="1" applyAlignment="1">
      <alignment vertical="top"/>
    </xf>
    <xf numFmtId="0" fontId="12" fillId="2" borderId="0" xfId="41" applyFont="1" applyFill="1">
      <alignment/>
      <protection/>
    </xf>
    <xf numFmtId="0" fontId="9" fillId="2" borderId="0" xfId="33" applyFont="1" applyFill="1">
      <alignment/>
      <protection/>
    </xf>
    <xf numFmtId="0" fontId="4" fillId="2" borderId="0" xfId="33" applyFont="1" applyFill="1">
      <alignment/>
      <protection/>
    </xf>
    <xf numFmtId="0" fontId="4" fillId="2" borderId="0" xfId="33" applyNumberFormat="1" applyFont="1" applyFill="1">
      <alignment/>
      <protection/>
    </xf>
    <xf numFmtId="0" fontId="9" fillId="2" borderId="0" xfId="33" applyNumberFormat="1" applyFont="1" applyFill="1">
      <alignment/>
      <protection/>
    </xf>
    <xf numFmtId="0" fontId="5" fillId="2" borderId="1" xfId="33" applyNumberFormat="1" applyFont="1" applyFill="1" applyBorder="1" applyAlignment="1">
      <alignment vertical="center"/>
      <protection/>
    </xf>
    <xf numFmtId="0" fontId="5" fillId="2" borderId="1" xfId="33" applyNumberFormat="1" applyFont="1" applyFill="1" applyBorder="1" applyAlignment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33" applyNumberFormat="1" applyFont="1" applyFill="1" applyAlignment="1">
      <alignment vertical="center"/>
      <protection/>
    </xf>
    <xf numFmtId="0" fontId="6" fillId="2" borderId="0" xfId="33" applyNumberFormat="1" applyFont="1" applyFill="1" applyAlignment="1">
      <alignment vertical="center"/>
      <protection/>
    </xf>
    <xf numFmtId="41" fontId="6" fillId="2" borderId="0" xfId="19" applyFont="1" applyFill="1" applyAlignment="1">
      <alignment horizontal="right" vertical="center"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/>
    </xf>
    <xf numFmtId="186" fontId="5" fillId="2" borderId="0" xfId="18" applyNumberFormat="1" applyFont="1" applyFill="1" applyBorder="1" applyAlignment="1">
      <alignment/>
    </xf>
    <xf numFmtId="186" fontId="6" fillId="2" borderId="0" xfId="18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35" applyFont="1" applyFill="1">
      <alignment/>
      <protection/>
    </xf>
    <xf numFmtId="0" fontId="10" fillId="2" borderId="0" xfId="35" applyFont="1" applyFill="1">
      <alignment/>
      <protection/>
    </xf>
    <xf numFmtId="0" fontId="7" fillId="2" borderId="0" xfId="35" applyFont="1" applyFill="1">
      <alignment/>
      <protection/>
    </xf>
    <xf numFmtId="0" fontId="5" fillId="2" borderId="0" xfId="35" applyFont="1" applyFill="1">
      <alignment/>
      <protection/>
    </xf>
    <xf numFmtId="0" fontId="5" fillId="2" borderId="0" xfId="35" applyFont="1" applyFill="1" applyBorder="1" applyAlignment="1">
      <alignment horizontal="right"/>
      <protection/>
    </xf>
    <xf numFmtId="41" fontId="5" fillId="2" borderId="0" xfId="19" applyFont="1" applyFill="1" applyBorder="1" applyAlignment="1">
      <alignment/>
    </xf>
    <xf numFmtId="0" fontId="5" fillId="2" borderId="2" xfId="35" applyFont="1" applyFill="1" applyBorder="1">
      <alignment/>
      <protection/>
    </xf>
    <xf numFmtId="0" fontId="4" fillId="2" borderId="0" xfId="35" applyFont="1" applyFill="1">
      <alignment/>
      <protection/>
    </xf>
    <xf numFmtId="0" fontId="5" fillId="2" borderId="0" xfId="38" applyFont="1" applyFill="1" applyBorder="1">
      <alignment/>
      <protection/>
    </xf>
    <xf numFmtId="0" fontId="5" fillId="2" borderId="0" xfId="38" applyNumberFormat="1" applyFont="1" applyFill="1" applyBorder="1">
      <alignment/>
      <protection/>
    </xf>
    <xf numFmtId="0" fontId="6" fillId="2" borderId="0" xfId="0" applyNumberFormat="1" applyFont="1" applyFill="1" applyAlignment="1">
      <alignment/>
    </xf>
    <xf numFmtId="186" fontId="5" fillId="2" borderId="0" xfId="18" applyNumberFormat="1" applyFont="1" applyFill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0" fontId="5" fillId="2" borderId="0" xfId="38" applyNumberFormat="1" applyFont="1" applyFill="1" applyBorder="1" applyAlignment="1">
      <alignment vertical="center"/>
      <protection/>
    </xf>
    <xf numFmtId="0" fontId="5" fillId="2" borderId="0" xfId="38" applyFont="1" applyFill="1" applyBorder="1" applyAlignment="1">
      <alignment vertical="center"/>
      <protection/>
    </xf>
    <xf numFmtId="0" fontId="9" fillId="2" borderId="0" xfId="38" applyNumberFormat="1" applyFont="1" applyFill="1" applyBorder="1">
      <alignment/>
      <protection/>
    </xf>
    <xf numFmtId="0" fontId="4" fillId="2" borderId="0" xfId="25" applyFont="1" applyFill="1">
      <alignment/>
      <protection/>
    </xf>
    <xf numFmtId="0" fontId="4" fillId="2" borderId="0" xfId="25" applyFont="1" applyFill="1" applyAlignment="1">
      <alignment vertical="center"/>
      <protection/>
    </xf>
    <xf numFmtId="171" fontId="5" fillId="2" borderId="0" xfId="38" applyNumberFormat="1" applyFont="1" applyFill="1" applyBorder="1" applyAlignment="1">
      <alignment vertical="center"/>
      <protection/>
    </xf>
    <xf numFmtId="0" fontId="5" fillId="2" borderId="0" xfId="25" applyFont="1" applyFill="1" applyAlignment="1">
      <alignment vertical="center"/>
      <protection/>
    </xf>
    <xf numFmtId="171" fontId="5" fillId="2" borderId="0" xfId="0" applyNumberFormat="1" applyFont="1" applyFill="1" applyAlignment="1">
      <alignment vertical="center"/>
    </xf>
    <xf numFmtId="171" fontId="5" fillId="2" borderId="0" xfId="25" applyNumberFormat="1" applyFont="1" applyFill="1" applyAlignment="1">
      <alignment vertical="center"/>
      <protection/>
    </xf>
    <xf numFmtId="171" fontId="6" fillId="2" borderId="0" xfId="0" applyNumberFormat="1" applyFont="1" applyFill="1" applyAlignment="1">
      <alignment vertical="center"/>
    </xf>
    <xf numFmtId="171" fontId="5" fillId="2" borderId="0" xfId="0" applyNumberFormat="1" applyFont="1" applyFill="1" applyAlignment="1">
      <alignment horizontal="right" vertical="center"/>
    </xf>
    <xf numFmtId="0" fontId="5" fillId="2" borderId="0" xfId="39" applyNumberFormat="1" applyFont="1" applyFill="1" applyAlignment="1">
      <alignment vertical="center"/>
      <protection/>
    </xf>
    <xf numFmtId="0" fontId="5" fillId="2" borderId="0" xfId="25" applyNumberFormat="1" applyFont="1" applyFill="1">
      <alignment/>
      <protection/>
    </xf>
    <xf numFmtId="49" fontId="4" fillId="2" borderId="0" xfId="25" applyNumberFormat="1" applyFont="1" applyFill="1">
      <alignment/>
      <protection/>
    </xf>
    <xf numFmtId="0" fontId="5" fillId="2" borderId="0" xfId="41" applyFont="1" applyFill="1" applyBorder="1" applyAlignment="1">
      <alignment vertical="top"/>
      <protection/>
    </xf>
    <xf numFmtId="0" fontId="5" fillId="2" borderId="0" xfId="41" applyFont="1" applyFill="1" applyAlignment="1">
      <alignment vertical="center"/>
      <protection/>
    </xf>
    <xf numFmtId="171" fontId="5" fillId="2" borderId="0" xfId="19" applyNumberFormat="1" applyFont="1" applyFill="1" applyAlignment="1">
      <alignment horizontal="right" vertical="center"/>
    </xf>
    <xf numFmtId="171" fontId="5" fillId="2" borderId="0" xfId="41" applyNumberFormat="1" applyFont="1" applyFill="1" applyAlignment="1">
      <alignment vertical="center"/>
      <protection/>
    </xf>
    <xf numFmtId="171" fontId="5" fillId="2" borderId="0" xfId="41" applyNumberFormat="1" applyFont="1" applyFill="1" applyAlignment="1">
      <alignment horizontal="right" vertical="center"/>
      <protection/>
    </xf>
    <xf numFmtId="171" fontId="5" fillId="2" borderId="0" xfId="0" applyNumberFormat="1" applyFont="1" applyFill="1" applyAlignment="1">
      <alignment vertical="center"/>
    </xf>
    <xf numFmtId="0" fontId="12" fillId="2" borderId="0" xfId="41" applyFont="1" applyFill="1" applyAlignment="1">
      <alignment vertical="center"/>
      <protection/>
    </xf>
    <xf numFmtId="171" fontId="12" fillId="2" borderId="0" xfId="41" applyNumberFormat="1" applyFont="1" applyFill="1" applyAlignment="1">
      <alignment vertical="center"/>
      <protection/>
    </xf>
    <xf numFmtId="171" fontId="12" fillId="2" borderId="0" xfId="41" applyNumberFormat="1" applyFont="1" applyFill="1" applyAlignment="1">
      <alignment horizontal="right" vertical="center"/>
      <protection/>
    </xf>
    <xf numFmtId="171" fontId="12" fillId="2" borderId="0" xfId="0" applyNumberFormat="1" applyFont="1" applyFill="1" applyAlignment="1">
      <alignment vertical="center"/>
    </xf>
    <xf numFmtId="0" fontId="12" fillId="2" borderId="0" xfId="41" applyFont="1" applyFill="1" applyAlignment="1">
      <alignment horizontal="left" vertical="center"/>
      <protection/>
    </xf>
    <xf numFmtId="0" fontId="6" fillId="2" borderId="0" xfId="38" applyNumberFormat="1" applyFont="1" applyFill="1" applyBorder="1" applyAlignment="1">
      <alignment vertical="center"/>
      <protection/>
    </xf>
    <xf numFmtId="171" fontId="6" fillId="2" borderId="0" xfId="0" applyNumberFormat="1" applyFont="1" applyFill="1" applyAlignment="1">
      <alignment vertical="center"/>
    </xf>
    <xf numFmtId="0" fontId="4" fillId="2" borderId="0" xfId="41" applyFill="1" applyAlignment="1">
      <alignment vertical="center"/>
      <protection/>
    </xf>
    <xf numFmtId="0" fontId="5" fillId="2" borderId="0" xfId="41" applyFont="1" applyFill="1">
      <alignment/>
      <protection/>
    </xf>
    <xf numFmtId="171" fontId="5" fillId="2" borderId="0" xfId="41" applyNumberFormat="1" applyFont="1" applyFill="1">
      <alignment/>
      <protection/>
    </xf>
    <xf numFmtId="0" fontId="6" fillId="2" borderId="0" xfId="41" applyFont="1" applyFill="1" applyBorder="1" applyAlignment="1">
      <alignment vertical="center"/>
      <protection/>
    </xf>
    <xf numFmtId="171" fontId="6" fillId="2" borderId="0" xfId="41" applyNumberFormat="1" applyFont="1" applyFill="1" applyBorder="1" applyAlignment="1">
      <alignment vertical="center"/>
      <protection/>
    </xf>
    <xf numFmtId="0" fontId="6" fillId="2" borderId="2" xfId="41" applyFont="1" applyFill="1" applyBorder="1" applyAlignment="1">
      <alignment vertical="center"/>
      <protection/>
    </xf>
    <xf numFmtId="171" fontId="5" fillId="2" borderId="2" xfId="41" applyNumberFormat="1" applyFont="1" applyFill="1" applyBorder="1" applyAlignment="1">
      <alignment vertical="center"/>
      <protection/>
    </xf>
    <xf numFmtId="0" fontId="4" fillId="2" borderId="2" xfId="25" applyFont="1" applyFill="1" applyBorder="1" applyAlignment="1">
      <alignment vertical="center"/>
      <protection/>
    </xf>
    <xf numFmtId="171" fontId="5" fillId="2" borderId="0" xfId="41" applyNumberFormat="1" applyFont="1" applyFill="1" applyAlignment="1">
      <alignment vertical="top"/>
      <protection/>
    </xf>
    <xf numFmtId="0" fontId="4" fillId="2" borderId="0" xfId="25" applyNumberFormat="1" applyFont="1" applyFill="1">
      <alignment/>
      <protection/>
    </xf>
    <xf numFmtId="0" fontId="9" fillId="2" borderId="0" xfId="29" applyFont="1" applyFill="1">
      <alignment/>
      <protection/>
    </xf>
    <xf numFmtId="0" fontId="5" fillId="2" borderId="0" xfId="29" applyFont="1" applyFill="1" applyAlignment="1">
      <alignment horizontal="left"/>
      <protection/>
    </xf>
    <xf numFmtId="0" fontId="9" fillId="2" borderId="0" xfId="0" applyFont="1" applyFill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0" fontId="5" fillId="2" borderId="0" xfId="0" applyNumberFormat="1" applyFont="1" applyFill="1" applyAlignment="1">
      <alignment/>
    </xf>
    <xf numFmtId="3" fontId="6" fillId="2" borderId="2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/>
    </xf>
    <xf numFmtId="0" fontId="5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/>
    </xf>
    <xf numFmtId="0" fontId="5" fillId="2" borderId="2" xfId="0" applyNumberFormat="1" applyFont="1" applyFill="1" applyBorder="1" applyAlignment="1">
      <alignment/>
    </xf>
    <xf numFmtId="0" fontId="20" fillId="2" borderId="0" xfId="0" applyNumberFormat="1" applyFont="1" applyFill="1" applyBorder="1" applyAlignment="1">
      <alignment/>
    </xf>
    <xf numFmtId="41" fontId="5" fillId="2" borderId="0" xfId="19" applyFont="1" applyFill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NumberFormat="1" applyFont="1" applyFill="1" applyAlignment="1">
      <alignment vertical="center"/>
    </xf>
    <xf numFmtId="0" fontId="5" fillId="2" borderId="3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/>
    </xf>
    <xf numFmtId="0" fontId="25" fillId="2" borderId="0" xfId="0" applyNumberFormat="1" applyFont="1" applyFill="1" applyBorder="1" applyAlignment="1">
      <alignment vertical="center"/>
    </xf>
    <xf numFmtId="41" fontId="9" fillId="2" borderId="0" xfId="19" applyFont="1" applyFill="1" applyAlignment="1">
      <alignment/>
    </xf>
    <xf numFmtId="41" fontId="5" fillId="2" borderId="0" xfId="19" applyNumberFormat="1" applyFont="1" applyFill="1" applyAlignment="1">
      <alignment/>
    </xf>
    <xf numFmtId="0" fontId="9" fillId="2" borderId="0" xfId="27" applyFont="1" applyFill="1" applyAlignment="1">
      <alignment vertical="top"/>
      <protection/>
    </xf>
    <xf numFmtId="0" fontId="9" fillId="2" borderId="0" xfId="27" applyFont="1" applyFill="1">
      <alignment/>
      <protection/>
    </xf>
    <xf numFmtId="0" fontId="4" fillId="2" borderId="0" xfId="27" applyNumberFormat="1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0" xfId="27" applyFont="1" applyFill="1">
      <alignment/>
      <protection/>
    </xf>
    <xf numFmtId="0" fontId="7" fillId="2" borderId="0" xfId="27" applyFont="1" applyFill="1" applyBorder="1" applyAlignment="1">
      <alignment horizontal="right" vertical="center"/>
      <protection/>
    </xf>
    <xf numFmtId="0" fontId="7" fillId="2" borderId="0" xfId="27" applyFont="1" applyFill="1" applyBorder="1" applyAlignment="1">
      <alignment horizontal="right" vertical="center" wrapText="1"/>
      <protection/>
    </xf>
    <xf numFmtId="0" fontId="4" fillId="2" borderId="0" xfId="27" applyFont="1" applyFill="1" applyAlignment="1">
      <alignment vertical="center"/>
      <protection/>
    </xf>
    <xf numFmtId="0" fontId="4" fillId="2" borderId="0" xfId="27" applyNumberFormat="1" applyFont="1" applyFill="1">
      <alignment/>
      <protection/>
    </xf>
    <xf numFmtId="173" fontId="5" fillId="2" borderId="0" xfId="19" applyNumberFormat="1" applyFont="1" applyFill="1" applyAlignment="1">
      <alignment horizontal="right"/>
    </xf>
    <xf numFmtId="173" fontId="6" fillId="2" borderId="0" xfId="19" applyNumberFormat="1" applyFont="1" applyFill="1" applyAlignment="1">
      <alignment horizontal="right"/>
    </xf>
    <xf numFmtId="0" fontId="5" fillId="2" borderId="0" xfId="37" applyFont="1" applyFill="1">
      <alignment/>
      <protection/>
    </xf>
    <xf numFmtId="0" fontId="9" fillId="2" borderId="0" xfId="37" applyNumberFormat="1" applyFont="1" applyFill="1">
      <alignment/>
      <protection/>
    </xf>
    <xf numFmtId="0" fontId="5" fillId="2" borderId="0" xfId="37" applyFont="1" applyFill="1" applyBorder="1">
      <alignment/>
      <protection/>
    </xf>
    <xf numFmtId="0" fontId="6" fillId="2" borderId="0" xfId="37" applyFont="1" applyFill="1">
      <alignment/>
      <protection/>
    </xf>
    <xf numFmtId="0" fontId="5" fillId="2" borderId="1" xfId="37" applyNumberFormat="1" applyFont="1" applyFill="1" applyBorder="1" applyAlignment="1">
      <alignment horizontal="centerContinuous" vertical="center"/>
      <protection/>
    </xf>
    <xf numFmtId="0" fontId="5" fillId="2" borderId="1" xfId="37" applyNumberFormat="1" applyFont="1" applyFill="1" applyBorder="1" applyAlignment="1">
      <alignment horizontal="centerContinuous"/>
      <protection/>
    </xf>
    <xf numFmtId="0" fontId="5" fillId="2" borderId="3" xfId="37" applyNumberFormat="1" applyFont="1" applyFill="1" applyBorder="1">
      <alignment/>
      <protection/>
    </xf>
    <xf numFmtId="0" fontId="7" fillId="2" borderId="0" xfId="37" applyFont="1" applyFill="1" applyBorder="1">
      <alignment/>
      <protection/>
    </xf>
    <xf numFmtId="0" fontId="7" fillId="2" borderId="0" xfId="37" applyFont="1" applyFill="1">
      <alignment/>
      <protection/>
    </xf>
    <xf numFmtId="0" fontId="5" fillId="2" borderId="2" xfId="37" applyNumberFormat="1" applyFont="1" applyFill="1" applyBorder="1" applyAlignment="1">
      <alignment horizontal="right" vertical="top"/>
      <protection/>
    </xf>
    <xf numFmtId="0" fontId="5" fillId="2" borderId="0" xfId="37" applyNumberFormat="1" applyFont="1" applyFill="1" applyAlignment="1">
      <alignment horizontal="center"/>
      <protection/>
    </xf>
    <xf numFmtId="3" fontId="5" fillId="2" borderId="0" xfId="37" applyNumberFormat="1" applyFont="1" applyFill="1" applyAlignment="1">
      <alignment vertical="top"/>
      <protection/>
    </xf>
    <xf numFmtId="0" fontId="5" fillId="2" borderId="0" xfId="32" applyNumberFormat="1" applyFont="1" applyFill="1" applyAlignment="1">
      <alignment horizontal="justify" vertical="center"/>
      <protection/>
    </xf>
    <xf numFmtId="0" fontId="6" fillId="2" borderId="0" xfId="37" applyNumberFormat="1" applyFont="1" applyFill="1" applyAlignment="1">
      <alignment vertical="center" wrapText="1"/>
      <protection/>
    </xf>
    <xf numFmtId="0" fontId="6" fillId="2" borderId="0" xfId="37" applyFont="1" applyFill="1" applyBorder="1">
      <alignment/>
      <protection/>
    </xf>
    <xf numFmtId="0" fontId="5" fillId="2" borderId="0" xfId="37" applyNumberFormat="1" applyFont="1" applyFill="1" applyAlignment="1">
      <alignment vertical="center" wrapText="1"/>
      <protection/>
    </xf>
    <xf numFmtId="41" fontId="5" fillId="2" borderId="0" xfId="37" applyNumberFormat="1" applyFont="1" applyFill="1" applyAlignment="1">
      <alignment vertical="center"/>
      <protection/>
    </xf>
    <xf numFmtId="0" fontId="5" fillId="2" borderId="0" xfId="37" applyFont="1" applyFill="1" applyAlignment="1">
      <alignment vertical="center"/>
      <protection/>
    </xf>
    <xf numFmtId="0" fontId="5" fillId="2" borderId="0" xfId="37" applyNumberFormat="1" applyFont="1" applyFill="1" applyAlignment="1">
      <alignment horizontal="center" vertical="center"/>
      <protection/>
    </xf>
    <xf numFmtId="0" fontId="5" fillId="2" borderId="0" xfId="37" applyNumberFormat="1" applyFont="1" applyFill="1" applyAlignment="1">
      <alignment vertical="center"/>
      <protection/>
    </xf>
    <xf numFmtId="0" fontId="5" fillId="2" borderId="0" xfId="32" applyNumberFormat="1" applyFont="1" applyFill="1" applyAlignment="1">
      <alignment horizontal="justify" vertical="distributed"/>
      <protection/>
    </xf>
    <xf numFmtId="171" fontId="5" fillId="2" borderId="0" xfId="37" applyNumberFormat="1" applyFont="1" applyFill="1" applyBorder="1">
      <alignment/>
      <protection/>
    </xf>
    <xf numFmtId="0" fontId="5" fillId="2" borderId="2" xfId="37" applyNumberFormat="1" applyFont="1" applyFill="1" applyBorder="1">
      <alignment/>
      <protection/>
    </xf>
    <xf numFmtId="172" fontId="5" fillId="2" borderId="2" xfId="37" applyNumberFormat="1" applyFont="1" applyFill="1" applyBorder="1">
      <alignment/>
      <protection/>
    </xf>
    <xf numFmtId="0" fontId="5" fillId="2" borderId="2" xfId="37" applyFont="1" applyFill="1" applyBorder="1">
      <alignment/>
      <protection/>
    </xf>
    <xf numFmtId="0" fontId="5" fillId="2" borderId="0" xfId="37" applyNumberFormat="1" applyFont="1" applyFill="1" applyBorder="1">
      <alignment/>
      <protection/>
    </xf>
    <xf numFmtId="0" fontId="9" fillId="2" borderId="0" xfId="36" applyNumberFormat="1" applyFont="1" applyFill="1">
      <alignment/>
      <protection/>
    </xf>
    <xf numFmtId="0" fontId="4" fillId="2" borderId="0" xfId="36" applyFont="1" applyFill="1">
      <alignment/>
      <protection/>
    </xf>
    <xf numFmtId="0" fontId="4" fillId="2" borderId="0" xfId="36" applyNumberFormat="1" applyFont="1" applyFill="1">
      <alignment/>
      <protection/>
    </xf>
    <xf numFmtId="0" fontId="5" fillId="2" borderId="3" xfId="36" applyNumberFormat="1" applyFont="1" applyFill="1" applyBorder="1" applyAlignment="1">
      <alignment horizontal="centerContinuous"/>
      <protection/>
    </xf>
    <xf numFmtId="0" fontId="7" fillId="2" borderId="0" xfId="36" applyFont="1" applyFill="1">
      <alignment/>
      <protection/>
    </xf>
    <xf numFmtId="0" fontId="4" fillId="2" borderId="0" xfId="36" applyFont="1" applyFill="1" applyAlignment="1">
      <alignment horizontal="right"/>
      <protection/>
    </xf>
    <xf numFmtId="179" fontId="6" fillId="2" borderId="0" xfId="36" applyNumberFormat="1" applyFont="1" applyFill="1" applyAlignment="1">
      <alignment horizontal="right"/>
      <protection/>
    </xf>
    <xf numFmtId="0" fontId="6" fillId="2" borderId="0" xfId="36" applyNumberFormat="1" applyFont="1" applyFill="1" applyAlignment="1">
      <alignment vertical="center"/>
      <protection/>
    </xf>
    <xf numFmtId="0" fontId="5" fillId="2" borderId="0" xfId="36" applyFont="1" applyFill="1">
      <alignment/>
      <protection/>
    </xf>
    <xf numFmtId="0" fontId="5" fillId="2" borderId="0" xfId="36" applyNumberFormat="1" applyFont="1" applyFill="1" applyBorder="1">
      <alignment/>
      <protection/>
    </xf>
    <xf numFmtId="3" fontId="5" fillId="2" borderId="0" xfId="36" applyNumberFormat="1" applyFont="1" applyFill="1" applyBorder="1" applyAlignment="1">
      <alignment horizontal="right"/>
      <protection/>
    </xf>
    <xf numFmtId="0" fontId="5" fillId="2" borderId="0" xfId="36" applyFont="1" applyFill="1" applyBorder="1" applyAlignment="1">
      <alignment horizontal="right"/>
      <protection/>
    </xf>
    <xf numFmtId="0" fontId="5" fillId="2" borderId="0" xfId="36" applyNumberFormat="1" applyFont="1" applyFill="1">
      <alignment/>
      <protection/>
    </xf>
    <xf numFmtId="46" fontId="5" fillId="2" borderId="0" xfId="36" applyNumberFormat="1" applyFont="1" applyFill="1">
      <alignment/>
      <protection/>
    </xf>
    <xf numFmtId="179" fontId="5" fillId="2" borderId="0" xfId="36" applyNumberFormat="1" applyFont="1" applyFill="1" applyAlignment="1">
      <alignment horizontal="right"/>
      <protection/>
    </xf>
    <xf numFmtId="0" fontId="5" fillId="2" borderId="0" xfId="36" applyFont="1" applyFill="1" applyAlignment="1">
      <alignment horizontal="right"/>
      <protection/>
    </xf>
    <xf numFmtId="179" fontId="4" fillId="2" borderId="0" xfId="36" applyNumberFormat="1" applyFont="1" applyFill="1">
      <alignment/>
      <protection/>
    </xf>
    <xf numFmtId="171" fontId="5" fillId="2" borderId="0" xfId="18" applyNumberFormat="1" applyFont="1" applyFill="1" applyAlignment="1">
      <alignment/>
    </xf>
    <xf numFmtId="171" fontId="6" fillId="2" borderId="0" xfId="18" applyNumberFormat="1" applyFont="1" applyFill="1" applyAlignment="1">
      <alignment/>
    </xf>
    <xf numFmtId="0" fontId="5" fillId="2" borderId="0" xfId="32" applyNumberFormat="1" applyFont="1" applyFill="1" applyAlignment="1">
      <alignment vertical="center"/>
      <protection/>
    </xf>
    <xf numFmtId="0" fontId="7" fillId="2" borderId="0" xfId="34" applyNumberFormat="1" applyFont="1" applyFill="1" applyBorder="1" applyAlignment="1">
      <alignment horizontal="right" vertical="center"/>
      <protection/>
    </xf>
    <xf numFmtId="0" fontId="11" fillId="2" borderId="0" xfId="22" applyFont="1" applyFill="1">
      <alignment/>
      <protection/>
    </xf>
    <xf numFmtId="0" fontId="11" fillId="2" borderId="2" xfId="22" applyFont="1" applyFill="1" applyBorder="1">
      <alignment/>
      <protection/>
    </xf>
    <xf numFmtId="0" fontId="5" fillId="2" borderId="0" xfId="22" applyFont="1" applyFill="1">
      <alignment/>
      <protection/>
    </xf>
    <xf numFmtId="0" fontId="5" fillId="2" borderId="0" xfId="0" applyFont="1" applyFill="1" applyAlignment="1">
      <alignment vertical="center"/>
    </xf>
    <xf numFmtId="171" fontId="6" fillId="2" borderId="0" xfId="19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9" fillId="2" borderId="0" xfId="31" applyFont="1" applyFill="1">
      <alignment/>
      <protection/>
    </xf>
    <xf numFmtId="0" fontId="9" fillId="2" borderId="0" xfId="31" applyFont="1" applyFill="1" applyBorder="1" applyAlignment="1">
      <alignment vertical="center"/>
      <protection/>
    </xf>
    <xf numFmtId="0" fontId="9" fillId="2" borderId="0" xfId="31" applyFont="1" applyFill="1" applyAlignment="1">
      <alignment vertical="center"/>
      <protection/>
    </xf>
    <xf numFmtId="0" fontId="5" fillId="2" borderId="3" xfId="31" applyFont="1" applyFill="1" applyBorder="1">
      <alignment/>
      <protection/>
    </xf>
    <xf numFmtId="0" fontId="5" fillId="2" borderId="3" xfId="31" applyFont="1" applyFill="1" applyBorder="1" applyAlignment="1">
      <alignment horizontal="centerContinuous"/>
      <protection/>
    </xf>
    <xf numFmtId="0" fontId="7" fillId="2" borderId="0" xfId="31" applyFont="1" applyFill="1">
      <alignment/>
      <protection/>
    </xf>
    <xf numFmtId="0" fontId="5" fillId="2" borderId="0" xfId="31" applyFont="1" applyFill="1" applyBorder="1" applyAlignment="1">
      <alignment horizontal="left"/>
      <protection/>
    </xf>
    <xf numFmtId="0" fontId="5" fillId="2" borderId="0" xfId="31" applyFont="1" applyFill="1" applyBorder="1" applyAlignment="1">
      <alignment horizontal="right" vertical="center"/>
      <protection/>
    </xf>
    <xf numFmtId="0" fontId="7" fillId="2" borderId="0" xfId="31" applyFont="1" applyFill="1" applyAlignment="1">
      <alignment horizontal="right"/>
      <protection/>
    </xf>
    <xf numFmtId="0" fontId="5" fillId="2" borderId="0" xfId="31" applyFont="1" applyFill="1" applyBorder="1" applyAlignment="1">
      <alignment horizontal="left" vertical="top"/>
      <protection/>
    </xf>
    <xf numFmtId="0" fontId="7" fillId="2" borderId="0" xfId="31" applyFont="1" applyFill="1" applyBorder="1" applyAlignment="1">
      <alignment horizontal="right"/>
      <protection/>
    </xf>
    <xf numFmtId="0" fontId="5" fillId="2" borderId="2" xfId="31" applyFont="1" applyFill="1" applyBorder="1" applyAlignment="1">
      <alignment horizontal="left" vertical="center"/>
      <protection/>
    </xf>
    <xf numFmtId="0" fontId="5" fillId="2" borderId="2" xfId="31" applyFont="1" applyFill="1" applyBorder="1" applyAlignment="1">
      <alignment horizontal="right" vertical="center"/>
      <protection/>
    </xf>
    <xf numFmtId="0" fontId="7" fillId="2" borderId="0" xfId="31" applyFont="1" applyFill="1" applyBorder="1" applyAlignment="1">
      <alignment horizontal="right" vertical="center"/>
      <protection/>
    </xf>
    <xf numFmtId="0" fontId="10" fillId="2" borderId="0" xfId="31" applyFont="1" applyFill="1">
      <alignment/>
      <protection/>
    </xf>
    <xf numFmtId="0" fontId="5" fillId="2" borderId="0" xfId="31" applyFont="1" applyFill="1">
      <alignment/>
      <protection/>
    </xf>
    <xf numFmtId="0" fontId="6" fillId="2" borderId="0" xfId="31" applyFont="1" applyFill="1">
      <alignment/>
      <protection/>
    </xf>
    <xf numFmtId="3" fontId="6" fillId="2" borderId="0" xfId="31" applyNumberFormat="1" applyFont="1" applyFill="1">
      <alignment/>
      <protection/>
    </xf>
    <xf numFmtId="0" fontId="6" fillId="2" borderId="2" xfId="31" applyFont="1" applyFill="1" applyBorder="1">
      <alignment/>
      <protection/>
    </xf>
    <xf numFmtId="41" fontId="6" fillId="2" borderId="2" xfId="31" applyNumberFormat="1" applyFont="1" applyFill="1" applyBorder="1">
      <alignment/>
      <protection/>
    </xf>
    <xf numFmtId="173" fontId="6" fillId="2" borderId="2" xfId="0" applyNumberFormat="1" applyFont="1" applyFill="1" applyBorder="1" applyAlignment="1">
      <alignment/>
    </xf>
    <xf numFmtId="41" fontId="6" fillId="2" borderId="2" xfId="19" applyFont="1" applyFill="1" applyBorder="1" applyAlignment="1">
      <alignment/>
    </xf>
    <xf numFmtId="41" fontId="5" fillId="2" borderId="0" xfId="31" applyNumberFormat="1" applyFont="1" applyFill="1">
      <alignment/>
      <protection/>
    </xf>
    <xf numFmtId="173" fontId="5" fillId="2" borderId="0" xfId="0" applyNumberFormat="1" applyFont="1" applyFill="1" applyAlignment="1">
      <alignment/>
    </xf>
    <xf numFmtId="3" fontId="9" fillId="2" borderId="0" xfId="31" applyNumberFormat="1" applyFont="1" applyFill="1">
      <alignment/>
      <protection/>
    </xf>
    <xf numFmtId="3" fontId="9" fillId="2" borderId="0" xfId="31" applyNumberFormat="1" applyFont="1" applyFill="1" applyAlignment="1">
      <alignment vertical="center"/>
      <protection/>
    </xf>
    <xf numFmtId="0" fontId="11" fillId="2" borderId="0" xfId="31" applyFont="1" applyFill="1" applyBorder="1" applyAlignment="1">
      <alignment vertical="center"/>
      <protection/>
    </xf>
    <xf numFmtId="41" fontId="7" fillId="2" borderId="0" xfId="19" applyFont="1" applyFill="1" applyBorder="1" applyAlignment="1">
      <alignment horizontal="centerContinuous"/>
    </xf>
    <xf numFmtId="0" fontId="7" fillId="2" borderId="0" xfId="31" applyFont="1" applyFill="1" applyBorder="1" applyAlignment="1">
      <alignment horizontal="centerContinuous"/>
      <protection/>
    </xf>
    <xf numFmtId="3" fontId="7" fillId="2" borderId="0" xfId="31" applyNumberFormat="1" applyFont="1" applyFill="1">
      <alignment/>
      <protection/>
    </xf>
    <xf numFmtId="3" fontId="7" fillId="2" borderId="0" xfId="31" applyNumberFormat="1" applyFont="1" applyFill="1" applyAlignment="1">
      <alignment horizontal="right"/>
      <protection/>
    </xf>
    <xf numFmtId="3" fontId="7" fillId="2" borderId="0" xfId="31" applyNumberFormat="1" applyFont="1" applyFill="1" applyBorder="1" applyAlignment="1">
      <alignment horizontal="right"/>
      <protection/>
    </xf>
    <xf numFmtId="3" fontId="7" fillId="2" borderId="0" xfId="31" applyNumberFormat="1" applyFont="1" applyFill="1" applyBorder="1" applyAlignment="1">
      <alignment horizontal="right" vertical="center"/>
      <protection/>
    </xf>
    <xf numFmtId="0" fontId="7" fillId="2" borderId="0" xfId="31" applyFont="1" applyFill="1" applyBorder="1" applyAlignment="1">
      <alignment horizontal="left" vertical="center"/>
      <protection/>
    </xf>
    <xf numFmtId="43" fontId="5" fillId="2" borderId="0" xfId="18" applyFont="1" applyFill="1" applyAlignment="1">
      <alignment/>
    </xf>
    <xf numFmtId="0" fontId="6" fillId="2" borderId="0" xfId="31" applyFont="1" applyFill="1" applyAlignment="1">
      <alignment vertical="center"/>
      <protection/>
    </xf>
    <xf numFmtId="0" fontId="12" fillId="2" borderId="0" xfId="22" applyFont="1" applyFill="1">
      <alignment/>
      <protection/>
    </xf>
    <xf numFmtId="0" fontId="5" fillId="2" borderId="0" xfId="22" applyFont="1" applyFill="1" applyBorder="1">
      <alignment/>
      <protection/>
    </xf>
    <xf numFmtId="0" fontId="0" fillId="2" borderId="0" xfId="0" applyFont="1" applyFill="1" applyAlignment="1">
      <alignment/>
    </xf>
    <xf numFmtId="41" fontId="10" fillId="2" borderId="0" xfId="19" applyFont="1" applyFill="1" applyAlignment="1">
      <alignment/>
    </xf>
    <xf numFmtId="1" fontId="10" fillId="2" borderId="0" xfId="31" applyNumberFormat="1" applyFont="1" applyFill="1">
      <alignment/>
      <protection/>
    </xf>
    <xf numFmtId="0" fontId="9" fillId="2" borderId="0" xfId="22" applyFont="1" applyFill="1">
      <alignment/>
      <protection/>
    </xf>
    <xf numFmtId="0" fontId="9" fillId="2" borderId="0" xfId="22" applyNumberFormat="1" applyFont="1" applyFill="1">
      <alignment/>
      <protection/>
    </xf>
    <xf numFmtId="185" fontId="9" fillId="2" borderId="0" xfId="18" applyNumberFormat="1" applyFont="1" applyFill="1" applyAlignment="1">
      <alignment/>
    </xf>
    <xf numFmtId="0" fontId="11" fillId="2" borderId="0" xfId="22" applyNumberFormat="1" applyFont="1" applyFill="1" applyBorder="1" applyAlignment="1">
      <alignment vertical="top"/>
      <protection/>
    </xf>
    <xf numFmtId="0" fontId="11" fillId="2" borderId="0" xfId="22" applyNumberFormat="1" applyFont="1" applyFill="1" applyBorder="1">
      <alignment/>
      <protection/>
    </xf>
    <xf numFmtId="0" fontId="11" fillId="2" borderId="2" xfId="22" applyNumberFormat="1" applyFont="1" applyFill="1" applyBorder="1">
      <alignment/>
      <protection/>
    </xf>
    <xf numFmtId="0" fontId="11" fillId="2" borderId="0" xfId="22" applyFont="1" applyFill="1" applyBorder="1">
      <alignment/>
      <protection/>
    </xf>
    <xf numFmtId="185" fontId="11" fillId="2" borderId="0" xfId="22" applyNumberFormat="1" applyFont="1" applyFill="1" applyBorder="1">
      <alignment/>
      <protection/>
    </xf>
    <xf numFmtId="0" fontId="5" fillId="2" borderId="3" xfId="22" applyNumberFormat="1" applyFont="1" applyFill="1" applyBorder="1" applyAlignment="1">
      <alignment vertical="center"/>
      <protection/>
    </xf>
    <xf numFmtId="0" fontId="5" fillId="2" borderId="1" xfId="22" applyFont="1" applyFill="1" applyBorder="1" applyAlignment="1">
      <alignment horizontal="centerContinuous" vertical="center"/>
      <protection/>
    </xf>
    <xf numFmtId="0" fontId="5" fillId="2" borderId="3" xfId="22" applyFont="1" applyFill="1" applyBorder="1" applyAlignment="1">
      <alignment vertical="center"/>
      <protection/>
    </xf>
    <xf numFmtId="0" fontId="7" fillId="2" borderId="0" xfId="22" applyFont="1" applyFill="1" applyBorder="1" applyAlignment="1">
      <alignment horizontal="center" vertical="center"/>
      <protection/>
    </xf>
    <xf numFmtId="0" fontId="7" fillId="2" borderId="0" xfId="22" applyFont="1" applyFill="1">
      <alignment/>
      <protection/>
    </xf>
    <xf numFmtId="0" fontId="5" fillId="2" borderId="0" xfId="22" applyNumberFormat="1" applyFont="1" applyFill="1" applyBorder="1" applyAlignment="1">
      <alignment vertical="center"/>
      <protection/>
    </xf>
    <xf numFmtId="0" fontId="7" fillId="2" borderId="0" xfId="22" applyFont="1" applyFill="1" applyBorder="1" applyAlignment="1">
      <alignment horizontal="left"/>
      <protection/>
    </xf>
    <xf numFmtId="185" fontId="7" fillId="2" borderId="0" xfId="22" applyNumberFormat="1" applyFont="1" applyFill="1">
      <alignment/>
      <protection/>
    </xf>
    <xf numFmtId="0" fontId="7" fillId="2" borderId="0" xfId="22" applyFont="1" applyFill="1" applyBorder="1" applyAlignment="1">
      <alignment horizontal="right" vertical="center"/>
      <protection/>
    </xf>
    <xf numFmtId="0" fontId="5" fillId="2" borderId="2" xfId="22" applyNumberFormat="1" applyFont="1" applyFill="1" applyBorder="1" applyAlignment="1">
      <alignment vertical="center"/>
      <protection/>
    </xf>
    <xf numFmtId="0" fontId="5" fillId="2" borderId="2" xfId="22" applyFont="1" applyFill="1" applyBorder="1">
      <alignment/>
      <protection/>
    </xf>
    <xf numFmtId="0" fontId="7" fillId="2" borderId="0" xfId="22" applyFont="1" applyFill="1" applyBorder="1" applyAlignment="1">
      <alignment horizontal="right" vertical="justify"/>
      <protection/>
    </xf>
    <xf numFmtId="0" fontId="5" fillId="2" borderId="0" xfId="22" applyNumberFormat="1" applyFont="1" applyFill="1">
      <alignment/>
      <protection/>
    </xf>
    <xf numFmtId="0" fontId="5" fillId="2" borderId="0" xfId="0" applyFont="1" applyFill="1" applyBorder="1" applyAlignment="1">
      <alignment horizontal="left" vertical="center"/>
    </xf>
    <xf numFmtId="41" fontId="5" fillId="2" borderId="0" xfId="22" applyNumberFormat="1" applyFont="1" applyFill="1">
      <alignment/>
      <protection/>
    </xf>
    <xf numFmtId="185" fontId="5" fillId="2" borderId="0" xfId="22" applyNumberFormat="1" applyFont="1" applyFill="1" applyAlignment="1">
      <alignment horizontal="center"/>
      <protection/>
    </xf>
    <xf numFmtId="185" fontId="5" fillId="2" borderId="0" xfId="0" applyNumberFormat="1" applyFont="1" applyFill="1" applyAlignment="1">
      <alignment horizontal="left"/>
    </xf>
    <xf numFmtId="185" fontId="5" fillId="2" borderId="0" xfId="18" applyNumberFormat="1" applyFont="1" applyFill="1" applyAlignment="1">
      <alignment horizontal="center"/>
    </xf>
    <xf numFmtId="185" fontId="5" fillId="2" borderId="0" xfId="0" applyNumberFormat="1" applyFont="1" applyFill="1" applyBorder="1" applyAlignment="1">
      <alignment horizontal="left"/>
    </xf>
    <xf numFmtId="185" fontId="0" fillId="2" borderId="0" xfId="18" applyNumberFormat="1" applyFill="1" applyAlignment="1">
      <alignment horizontal="center"/>
    </xf>
    <xf numFmtId="0" fontId="5" fillId="2" borderId="0" xfId="22" applyFont="1" applyFill="1" applyAlignment="1">
      <alignment horizontal="left"/>
      <protection/>
    </xf>
    <xf numFmtId="0" fontId="5" fillId="2" borderId="2" xfId="22" applyNumberFormat="1" applyFont="1" applyFill="1" applyBorder="1" applyAlignment="1">
      <alignment horizontal="left"/>
      <protection/>
    </xf>
    <xf numFmtId="181" fontId="5" fillId="2" borderId="2" xfId="19" applyNumberFormat="1" applyFont="1" applyFill="1" applyBorder="1" applyAlignment="1">
      <alignment/>
    </xf>
    <xf numFmtId="181" fontId="5" fillId="2" borderId="2" xfId="22" applyNumberFormat="1" applyFont="1" applyFill="1" applyBorder="1">
      <alignment/>
      <protection/>
    </xf>
    <xf numFmtId="181" fontId="5" fillId="2" borderId="0" xfId="19" applyNumberFormat="1" applyFont="1" applyFill="1" applyBorder="1" applyAlignment="1">
      <alignment/>
    </xf>
    <xf numFmtId="185" fontId="0" fillId="2" borderId="0" xfId="18" applyNumberFormat="1" applyFont="1" applyFill="1" applyAlignment="1">
      <alignment/>
    </xf>
    <xf numFmtId="0" fontId="5" fillId="2" borderId="0" xfId="22" applyNumberFormat="1" applyFont="1" applyFill="1" applyBorder="1" applyAlignment="1">
      <alignment horizontal="left"/>
      <protection/>
    </xf>
    <xf numFmtId="181" fontId="5" fillId="2" borderId="0" xfId="22" applyNumberFormat="1" applyFont="1" applyFill="1" applyBorder="1">
      <alignment/>
      <protection/>
    </xf>
    <xf numFmtId="185" fontId="5" fillId="2" borderId="0" xfId="22" applyNumberFormat="1" applyFont="1" applyFill="1">
      <alignment/>
      <protection/>
    </xf>
    <xf numFmtId="0" fontId="22" fillId="2" borderId="0" xfId="22" applyFont="1" applyFill="1">
      <alignment/>
      <protection/>
    </xf>
    <xf numFmtId="3" fontId="5" fillId="2" borderId="0" xfId="22" applyNumberFormat="1" applyFont="1" applyFill="1">
      <alignment/>
      <protection/>
    </xf>
    <xf numFmtId="43" fontId="5" fillId="2" borderId="0" xfId="18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41" fontId="5" fillId="2" borderId="0" xfId="22" applyNumberFormat="1" applyFont="1" applyFill="1" applyBorder="1" applyAlignment="1">
      <alignment horizontal="left"/>
      <protection/>
    </xf>
    <xf numFmtId="174" fontId="5" fillId="2" borderId="0" xfId="19" applyNumberFormat="1" applyFont="1" applyFill="1" applyAlignment="1">
      <alignment/>
    </xf>
    <xf numFmtId="0" fontId="5" fillId="2" borderId="0" xfId="22" applyFont="1" applyFill="1" applyBorder="1" applyAlignment="1">
      <alignment horizontal="center"/>
      <protection/>
    </xf>
    <xf numFmtId="0" fontId="6" fillId="2" borderId="0" xfId="22" applyFont="1" applyFill="1">
      <alignment/>
      <protection/>
    </xf>
    <xf numFmtId="0" fontId="20" fillId="2" borderId="0" xfId="22" applyFont="1" applyFill="1">
      <alignment/>
      <protection/>
    </xf>
    <xf numFmtId="41" fontId="20" fillId="2" borderId="0" xfId="19" applyFont="1" applyFill="1" applyAlignment="1">
      <alignment/>
    </xf>
    <xf numFmtId="171" fontId="20" fillId="2" borderId="0" xfId="22" applyNumberFormat="1" applyFont="1" applyFill="1">
      <alignment/>
      <protection/>
    </xf>
    <xf numFmtId="0" fontId="9" fillId="2" borderId="0" xfId="33" applyNumberFormat="1" applyFont="1" applyFill="1" applyAlignment="1">
      <alignment vertical="top"/>
      <protection/>
    </xf>
    <xf numFmtId="3" fontId="5" fillId="2" borderId="0" xfId="18" applyNumberFormat="1" applyFont="1" applyFill="1" applyAlignment="1">
      <alignment horizontal="right" vertical="center"/>
    </xf>
    <xf numFmtId="3" fontId="5" fillId="2" borderId="0" xfId="18" applyNumberFormat="1" applyFont="1" applyFill="1" applyAlignment="1">
      <alignment/>
    </xf>
    <xf numFmtId="0" fontId="12" fillId="2" borderId="0" xfId="26" applyFont="1" applyFill="1" applyAlignment="1">
      <alignment/>
      <protection/>
    </xf>
    <xf numFmtId="0" fontId="6" fillId="2" borderId="0" xfId="0" applyFont="1" applyFill="1" applyAlignment="1">
      <alignment horizontal="right"/>
    </xf>
    <xf numFmtId="185" fontId="5" fillId="2" borderId="0" xfId="18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2" borderId="0" xfId="25" applyFont="1" applyFill="1">
      <alignment/>
      <protection/>
    </xf>
    <xf numFmtId="0" fontId="9" fillId="2" borderId="0" xfId="36" applyNumberFormat="1" applyFont="1" applyFill="1" applyAlignment="1">
      <alignment vertical="top"/>
      <protection/>
    </xf>
    <xf numFmtId="0" fontId="5" fillId="2" borderId="0" xfId="37" applyNumberFormat="1" applyFont="1" applyFill="1" applyBorder="1" applyAlignment="1">
      <alignment vertical="center" wrapText="1"/>
      <protection/>
    </xf>
    <xf numFmtId="0" fontId="9" fillId="2" borderId="0" xfId="24" applyFont="1" applyFill="1">
      <alignment/>
      <protection/>
    </xf>
    <xf numFmtId="0" fontId="5" fillId="2" borderId="0" xfId="21" applyFont="1" applyFill="1">
      <alignment/>
      <protection/>
    </xf>
    <xf numFmtId="0" fontId="5" fillId="2" borderId="2" xfId="21" applyFont="1" applyFill="1" applyBorder="1">
      <alignment/>
      <protection/>
    </xf>
    <xf numFmtId="0" fontId="5" fillId="2" borderId="0" xfId="21" applyFont="1" applyFill="1" applyAlignment="1">
      <alignment vertical="center"/>
      <protection/>
    </xf>
    <xf numFmtId="0" fontId="5" fillId="2" borderId="2" xfId="24" applyFont="1" applyFill="1" applyBorder="1" applyAlignment="1">
      <alignment horizontal="centerContinuous" vertical="center"/>
      <protection/>
    </xf>
    <xf numFmtId="0" fontId="5" fillId="2" borderId="2" xfId="24" applyFont="1" applyFill="1" applyBorder="1" applyAlignment="1">
      <alignment horizontal="right" vertical="center"/>
      <protection/>
    </xf>
    <xf numFmtId="0" fontId="5" fillId="2" borderId="2" xfId="21" applyFont="1" applyFill="1" applyBorder="1" applyAlignment="1">
      <alignment horizontal="right" vertical="center"/>
      <protection/>
    </xf>
    <xf numFmtId="3" fontId="5" fillId="2" borderId="0" xfId="18" applyNumberFormat="1" applyFont="1" applyFill="1" applyAlignment="1">
      <alignment horizontal="right"/>
    </xf>
    <xf numFmtId="171" fontId="5" fillId="2" borderId="0" xfId="18" applyNumberFormat="1" applyFont="1" applyFill="1" applyAlignment="1">
      <alignment horizontal="right"/>
    </xf>
    <xf numFmtId="0" fontId="12" fillId="2" borderId="0" xfId="21" applyFont="1" applyFill="1">
      <alignment/>
      <protection/>
    </xf>
    <xf numFmtId="3" fontId="12" fillId="2" borderId="0" xfId="18" applyNumberFormat="1" applyFont="1" applyFill="1" applyAlignment="1">
      <alignment/>
    </xf>
    <xf numFmtId="171" fontId="12" fillId="2" borderId="0" xfId="18" applyNumberFormat="1" applyFont="1" applyFill="1" applyAlignment="1">
      <alignment/>
    </xf>
    <xf numFmtId="0" fontId="6" fillId="2" borderId="0" xfId="21" applyFont="1" applyFill="1">
      <alignment/>
      <protection/>
    </xf>
    <xf numFmtId="3" fontId="6" fillId="2" borderId="0" xfId="18" applyNumberFormat="1" applyFont="1" applyFill="1" applyAlignment="1">
      <alignment/>
    </xf>
    <xf numFmtId="0" fontId="5" fillId="2" borderId="0" xfId="21" applyFont="1" applyFill="1" applyBorder="1">
      <alignment/>
      <protection/>
    </xf>
    <xf numFmtId="0" fontId="12" fillId="2" borderId="0" xfId="21" applyFont="1" applyFill="1" applyBorder="1" applyAlignment="1">
      <alignment vertical="center"/>
      <protection/>
    </xf>
    <xf numFmtId="3" fontId="5" fillId="2" borderId="0" xfId="37" applyNumberFormat="1" applyFont="1" applyFill="1">
      <alignment/>
      <protection/>
    </xf>
    <xf numFmtId="171" fontId="5" fillId="2" borderId="0" xfId="37" applyNumberFormat="1" applyFont="1" applyFill="1" applyAlignment="1">
      <alignment horizontal="right"/>
      <protection/>
    </xf>
    <xf numFmtId="171" fontId="5" fillId="2" borderId="0" xfId="37" applyNumberFormat="1" applyFont="1" applyFill="1" applyBorder="1" applyAlignment="1">
      <alignment horizontal="right"/>
      <protection/>
    </xf>
    <xf numFmtId="0" fontId="5" fillId="2" borderId="3" xfId="37" applyNumberFormat="1" applyFont="1" applyFill="1" applyBorder="1" applyAlignment="1">
      <alignment horizontal="center" vertical="center"/>
      <protection/>
    </xf>
    <xf numFmtId="171" fontId="5" fillId="2" borderId="2" xfId="37" applyNumberFormat="1" applyFont="1" applyFill="1" applyBorder="1" applyAlignment="1">
      <alignment horizontal="right" vertical="top"/>
      <protection/>
    </xf>
    <xf numFmtId="181" fontId="5" fillId="2" borderId="0" xfId="18" applyNumberFormat="1" applyFont="1" applyFill="1" applyAlignment="1">
      <alignment horizontal="right" vertical="center"/>
    </xf>
    <xf numFmtId="186" fontId="5" fillId="2" borderId="0" xfId="18" applyNumberFormat="1" applyFont="1" applyFill="1" applyAlignment="1">
      <alignment horizontal="right" vertical="center"/>
    </xf>
    <xf numFmtId="3" fontId="6" fillId="2" borderId="0" xfId="18" applyNumberFormat="1" applyFont="1" applyFill="1" applyAlignment="1">
      <alignment horizontal="right" vertical="center"/>
    </xf>
    <xf numFmtId="171" fontId="6" fillId="2" borderId="0" xfId="18" applyNumberFormat="1" applyFont="1" applyFill="1" applyAlignment="1">
      <alignment horizontal="right"/>
    </xf>
    <xf numFmtId="186" fontId="6" fillId="2" borderId="0" xfId="18" applyNumberFormat="1" applyFont="1" applyFill="1" applyAlignment="1">
      <alignment horizontal="right" vertical="center"/>
    </xf>
    <xf numFmtId="3" fontId="6" fillId="2" borderId="0" xfId="37" applyNumberFormat="1" applyFont="1" applyFill="1">
      <alignment/>
      <protection/>
    </xf>
    <xf numFmtId="181" fontId="6" fillId="2" borderId="0" xfId="18" applyNumberFormat="1" applyFont="1" applyFill="1" applyAlignment="1">
      <alignment horizontal="right" vertical="center"/>
    </xf>
    <xf numFmtId="3" fontId="6" fillId="2" borderId="0" xfId="18" applyNumberFormat="1" applyFont="1" applyFill="1" applyAlignment="1">
      <alignment horizontal="right"/>
    </xf>
    <xf numFmtId="3" fontId="6" fillId="2" borderId="0" xfId="19" applyNumberFormat="1" applyFont="1" applyFill="1" applyAlignment="1">
      <alignment horizontal="right" vertical="center"/>
    </xf>
    <xf numFmtId="171" fontId="6" fillId="2" borderId="0" xfId="37" applyNumberFormat="1" applyFont="1" applyFill="1" applyAlignment="1">
      <alignment horizontal="right"/>
      <protection/>
    </xf>
    <xf numFmtId="0" fontId="5" fillId="2" borderId="0" xfId="37" applyNumberFormat="1" applyFont="1" applyFill="1" applyAlignment="1">
      <alignment horizontal="left"/>
      <protection/>
    </xf>
    <xf numFmtId="185" fontId="5" fillId="2" borderId="0" xfId="18" applyNumberFormat="1" applyFont="1" applyFill="1" applyAlignment="1">
      <alignment horizontal="right" vertical="center"/>
    </xf>
    <xf numFmtId="0" fontId="5" fillId="2" borderId="0" xfId="37" applyNumberFormat="1" applyFont="1" applyFill="1" applyBorder="1" applyAlignment="1">
      <alignment vertical="center"/>
      <protection/>
    </xf>
    <xf numFmtId="186" fontId="5" fillId="2" borderId="0" xfId="18" applyNumberFormat="1" applyFont="1" applyFill="1" applyBorder="1" applyAlignment="1">
      <alignment horizontal="right" vertical="center"/>
    </xf>
    <xf numFmtId="3" fontId="5" fillId="2" borderId="0" xfId="18" applyNumberFormat="1" applyFont="1" applyFill="1" applyBorder="1" applyAlignment="1">
      <alignment horizontal="right" vertical="center"/>
    </xf>
    <xf numFmtId="186" fontId="5" fillId="2" borderId="0" xfId="18" applyNumberFormat="1" applyFont="1" applyFill="1" applyAlignment="1">
      <alignment vertical="center"/>
    </xf>
    <xf numFmtId="3" fontId="5" fillId="2" borderId="0" xfId="18" applyNumberFormat="1" applyFont="1" applyFill="1" applyAlignment="1">
      <alignment vertical="center"/>
    </xf>
    <xf numFmtId="0" fontId="6" fillId="2" borderId="0" xfId="37" applyNumberFormat="1" applyFont="1" applyFill="1" applyAlignment="1">
      <alignment horizontal="left"/>
      <protection/>
    </xf>
    <xf numFmtId="0" fontId="5" fillId="2" borderId="2" xfId="37" applyNumberFormat="1" applyFont="1" applyFill="1" applyBorder="1" applyAlignment="1">
      <alignment horizontal="left"/>
      <protection/>
    </xf>
    <xf numFmtId="3" fontId="5" fillId="2" borderId="2" xfId="19" applyNumberFormat="1" applyFont="1" applyFill="1" applyBorder="1" applyAlignment="1">
      <alignment horizontal="right" vertical="center"/>
    </xf>
    <xf numFmtId="171" fontId="5" fillId="2" borderId="2" xfId="18" applyNumberFormat="1" applyFont="1" applyFill="1" applyBorder="1" applyAlignment="1">
      <alignment horizontal="right" vertical="center"/>
    </xf>
    <xf numFmtId="185" fontId="5" fillId="2" borderId="2" xfId="18" applyNumberFormat="1" applyFont="1" applyFill="1" applyBorder="1" applyAlignment="1">
      <alignment horizontal="right" vertical="center"/>
    </xf>
    <xf numFmtId="3" fontId="5" fillId="2" borderId="2" xfId="18" applyNumberFormat="1" applyFont="1" applyFill="1" applyBorder="1" applyAlignment="1">
      <alignment horizontal="right" vertical="center"/>
    </xf>
    <xf numFmtId="171" fontId="5" fillId="2" borderId="2" xfId="19" applyNumberFormat="1" applyFont="1" applyFill="1" applyBorder="1" applyAlignment="1">
      <alignment horizontal="right" vertical="center"/>
    </xf>
    <xf numFmtId="41" fontId="5" fillId="2" borderId="2" xfId="19" applyFont="1" applyFill="1" applyBorder="1" applyAlignment="1">
      <alignment horizontal="right" vertical="center"/>
    </xf>
    <xf numFmtId="171" fontId="5" fillId="2" borderId="0" xfId="18" applyNumberFormat="1" applyFont="1" applyFill="1" applyAlignment="1">
      <alignment horizontal="right" vertical="center"/>
    </xf>
    <xf numFmtId="3" fontId="5" fillId="2" borderId="0" xfId="19" applyNumberFormat="1" applyFont="1" applyFill="1" applyAlignment="1">
      <alignment horizontal="right" vertical="center"/>
    </xf>
    <xf numFmtId="0" fontId="12" fillId="2" borderId="0" xfId="37" applyNumberFormat="1" applyFont="1" applyFill="1">
      <alignment/>
      <protection/>
    </xf>
    <xf numFmtId="171" fontId="6" fillId="2" borderId="0" xfId="18" applyNumberFormat="1" applyFont="1" applyFill="1" applyAlignment="1">
      <alignment horizontal="right" vertical="center"/>
    </xf>
    <xf numFmtId="185" fontId="6" fillId="2" borderId="0" xfId="18" applyNumberFormat="1" applyFont="1" applyFill="1" applyAlignment="1">
      <alignment horizontal="right" vertical="center"/>
    </xf>
    <xf numFmtId="0" fontId="5" fillId="2" borderId="0" xfId="37" applyNumberFormat="1" applyFont="1" applyFill="1" applyAlignment="1">
      <alignment horizontal="centerContinuous" vertical="center"/>
      <protection/>
    </xf>
    <xf numFmtId="3" fontId="5" fillId="2" borderId="0" xfId="37" applyNumberFormat="1" applyFont="1" applyFill="1" applyAlignment="1">
      <alignment horizontal="centerContinuous" vertical="center"/>
      <protection/>
    </xf>
    <xf numFmtId="171" fontId="5" fillId="2" borderId="0" xfId="37" applyNumberFormat="1" applyFont="1" applyFill="1" applyAlignment="1">
      <alignment horizontal="right" vertical="center"/>
      <protection/>
    </xf>
    <xf numFmtId="0" fontId="5" fillId="2" borderId="0" xfId="37" applyFont="1" applyFill="1" applyAlignment="1">
      <alignment horizontal="centerContinuous" vertical="center"/>
      <protection/>
    </xf>
    <xf numFmtId="3" fontId="5" fillId="2" borderId="0" xfId="37" applyNumberFormat="1" applyFont="1" applyFill="1" applyAlignment="1">
      <alignment vertical="center"/>
      <protection/>
    </xf>
    <xf numFmtId="0" fontId="5" fillId="2" borderId="0" xfId="37" applyNumberFormat="1" applyFont="1" applyFill="1" applyBorder="1" applyAlignment="1">
      <alignment horizontal="left"/>
      <protection/>
    </xf>
    <xf numFmtId="3" fontId="5" fillId="2" borderId="0" xfId="19" applyNumberFormat="1" applyFont="1" applyFill="1" applyBorder="1" applyAlignment="1">
      <alignment horizontal="right" vertical="center"/>
    </xf>
    <xf numFmtId="171" fontId="5" fillId="2" borderId="0" xfId="19" applyNumberFormat="1" applyFont="1" applyFill="1" applyBorder="1" applyAlignment="1">
      <alignment horizontal="right" vertical="center"/>
    </xf>
    <xf numFmtId="171" fontId="5" fillId="2" borderId="0" xfId="18" applyNumberFormat="1" applyFont="1" applyFill="1" applyBorder="1" applyAlignment="1">
      <alignment horizontal="right" vertical="center"/>
    </xf>
    <xf numFmtId="0" fontId="6" fillId="2" borderId="0" xfId="37" applyNumberFormat="1" applyFont="1" applyFill="1" applyBorder="1" applyAlignment="1">
      <alignment vertical="center" wrapText="1"/>
      <protection/>
    </xf>
    <xf numFmtId="3" fontId="6" fillId="2" borderId="0" xfId="19" applyNumberFormat="1" applyFont="1" applyFill="1" applyBorder="1" applyAlignment="1">
      <alignment horizontal="right" vertical="center"/>
    </xf>
    <xf numFmtId="171" fontId="6" fillId="2" borderId="0" xfId="19" applyNumberFormat="1" applyFont="1" applyFill="1" applyBorder="1" applyAlignment="1">
      <alignment horizontal="right" vertical="center"/>
    </xf>
    <xf numFmtId="41" fontId="6" fillId="2" borderId="0" xfId="19" applyFont="1" applyFill="1" applyBorder="1" applyAlignment="1">
      <alignment horizontal="right" vertical="center"/>
    </xf>
    <xf numFmtId="3" fontId="6" fillId="2" borderId="0" xfId="18" applyNumberFormat="1" applyFont="1" applyFill="1" applyBorder="1" applyAlignment="1">
      <alignment/>
    </xf>
    <xf numFmtId="3" fontId="6" fillId="2" borderId="0" xfId="18" applyNumberFormat="1" applyFont="1" applyFill="1" applyBorder="1" applyAlignment="1">
      <alignment horizontal="right" vertical="center"/>
    </xf>
    <xf numFmtId="171" fontId="6" fillId="2" borderId="0" xfId="18" applyNumberFormat="1" applyFont="1" applyFill="1" applyBorder="1" applyAlignment="1">
      <alignment horizontal="right" vertical="center"/>
    </xf>
    <xf numFmtId="3" fontId="5" fillId="2" borderId="0" xfId="37" applyNumberFormat="1" applyFont="1" applyFill="1" applyBorder="1">
      <alignment/>
      <protection/>
    </xf>
    <xf numFmtId="0" fontId="12" fillId="2" borderId="0" xfId="37" applyNumberFormat="1" applyFont="1" applyFill="1" applyBorder="1">
      <alignment/>
      <protection/>
    </xf>
    <xf numFmtId="171" fontId="5" fillId="2" borderId="0" xfId="19" applyNumberFormat="1" applyFont="1" applyFill="1" applyBorder="1" applyAlignment="1">
      <alignment horizontal="right"/>
    </xf>
    <xf numFmtId="3" fontId="5" fillId="2" borderId="0" xfId="37" applyNumberFormat="1" applyFont="1" applyFill="1" applyAlignment="1">
      <alignment horizontal="right"/>
      <protection/>
    </xf>
    <xf numFmtId="3" fontId="5" fillId="2" borderId="1" xfId="37" applyNumberFormat="1" applyFont="1" applyFill="1" applyBorder="1" applyAlignment="1">
      <alignment horizontal="right" vertical="center" wrapText="1"/>
      <protection/>
    </xf>
    <xf numFmtId="171" fontId="5" fillId="2" borderId="1" xfId="37" applyNumberFormat="1" applyFont="1" applyFill="1" applyBorder="1" applyAlignment="1">
      <alignment horizontal="right" vertical="center" wrapText="1"/>
      <protection/>
    </xf>
    <xf numFmtId="3" fontId="5" fillId="2" borderId="0" xfId="37" applyNumberFormat="1" applyFont="1" applyFill="1" applyAlignment="1">
      <alignment horizontal="right" wrapText="1"/>
      <protection/>
    </xf>
    <xf numFmtId="171" fontId="5" fillId="2" borderId="0" xfId="37" applyNumberFormat="1" applyFont="1" applyFill="1" applyAlignment="1">
      <alignment horizontal="right" wrapText="1"/>
      <protection/>
    </xf>
    <xf numFmtId="0" fontId="5" fillId="2" borderId="0" xfId="37" applyFont="1" applyFill="1" applyAlignment="1">
      <alignment wrapText="1"/>
      <protection/>
    </xf>
    <xf numFmtId="0" fontId="5" fillId="2" borderId="0" xfId="37" applyNumberFormat="1" applyFont="1" applyFill="1" applyAlignment="1">
      <alignment/>
      <protection/>
    </xf>
    <xf numFmtId="186" fontId="5" fillId="2" borderId="0" xfId="18" applyNumberFormat="1" applyFont="1" applyFill="1" applyAlignment="1">
      <alignment/>
    </xf>
    <xf numFmtId="186" fontId="6" fillId="2" borderId="0" xfId="18" applyNumberFormat="1" applyFont="1" applyFill="1" applyAlignment="1">
      <alignment/>
    </xf>
    <xf numFmtId="3" fontId="6" fillId="2" borderId="0" xfId="37" applyNumberFormat="1" applyFont="1" applyFill="1" applyAlignment="1">
      <alignment horizontal="right"/>
      <protection/>
    </xf>
    <xf numFmtId="0" fontId="6" fillId="2" borderId="0" xfId="37" applyNumberFormat="1" applyFont="1" applyFill="1" applyBorder="1" applyAlignment="1">
      <alignment vertical="center"/>
      <protection/>
    </xf>
    <xf numFmtId="3" fontId="6" fillId="2" borderId="0" xfId="37" applyNumberFormat="1" applyFont="1" applyFill="1" applyBorder="1" applyAlignment="1">
      <alignment horizontal="right" vertical="center"/>
      <protection/>
    </xf>
    <xf numFmtId="171" fontId="6" fillId="2" borderId="0" xfId="37" applyNumberFormat="1" applyFont="1" applyFill="1" applyBorder="1" applyAlignment="1">
      <alignment horizontal="right" vertical="center"/>
      <protection/>
    </xf>
    <xf numFmtId="171" fontId="6" fillId="2" borderId="0" xfId="37" applyNumberFormat="1" applyFont="1" applyFill="1" applyBorder="1" applyAlignment="1">
      <alignment vertical="center"/>
      <protection/>
    </xf>
    <xf numFmtId="3" fontId="5" fillId="2" borderId="0" xfId="37" applyNumberFormat="1" applyFont="1" applyFill="1" applyAlignment="1">
      <alignment horizontal="right" vertical="center"/>
      <protection/>
    </xf>
    <xf numFmtId="172" fontId="5" fillId="2" borderId="0" xfId="19" applyNumberFormat="1" applyFont="1" applyFill="1" applyAlignment="1">
      <alignment vertical="center"/>
    </xf>
    <xf numFmtId="172" fontId="6" fillId="2" borderId="0" xfId="19" applyNumberFormat="1" applyFont="1" applyFill="1" applyAlignment="1">
      <alignment vertical="center"/>
    </xf>
    <xf numFmtId="3" fontId="5" fillId="2" borderId="2" xfId="37" applyNumberFormat="1" applyFont="1" applyFill="1" applyBorder="1" applyAlignment="1">
      <alignment horizontal="right"/>
      <protection/>
    </xf>
    <xf numFmtId="171" fontId="5" fillId="2" borderId="2" xfId="37" applyNumberFormat="1" applyFont="1" applyFill="1" applyBorder="1" applyAlignment="1">
      <alignment horizontal="right"/>
      <protection/>
    </xf>
    <xf numFmtId="3" fontId="5" fillId="2" borderId="0" xfId="37" applyNumberFormat="1" applyFont="1" applyFill="1" applyBorder="1" applyAlignment="1">
      <alignment horizontal="right"/>
      <protection/>
    </xf>
    <xf numFmtId="181" fontId="5" fillId="2" borderId="0" xfId="37" applyNumberFormat="1" applyFont="1" applyFill="1" applyAlignment="1">
      <alignment horizontal="right"/>
      <protection/>
    </xf>
    <xf numFmtId="181" fontId="0" fillId="2" borderId="0" xfId="0" applyNumberFormat="1" applyFill="1" applyBorder="1" applyAlignment="1">
      <alignment horizontal="right" vertical="center" wrapText="1"/>
    </xf>
    <xf numFmtId="171" fontId="5" fillId="2" borderId="0" xfId="37" applyNumberFormat="1" applyFont="1" applyFill="1" applyBorder="1" applyAlignment="1">
      <alignment horizontal="right" vertical="top"/>
      <protection/>
    </xf>
    <xf numFmtId="0" fontId="5" fillId="2" borderId="0" xfId="37" applyNumberFormat="1" applyFont="1" applyFill="1" applyBorder="1" applyAlignment="1">
      <alignment vertical="top"/>
      <protection/>
    </xf>
    <xf numFmtId="171" fontId="5" fillId="2" borderId="0" xfId="37" applyNumberFormat="1" applyFont="1" applyFill="1" applyBorder="1" applyAlignment="1">
      <alignment horizontal="right" vertical="center"/>
      <protection/>
    </xf>
    <xf numFmtId="0" fontId="5" fillId="2" borderId="0" xfId="37" applyNumberFormat="1" applyFont="1" applyFill="1" applyBorder="1" applyAlignment="1">
      <alignment horizontal="right" vertical="center"/>
      <protection/>
    </xf>
    <xf numFmtId="171" fontId="0" fillId="2" borderId="0" xfId="0" applyNumberFormat="1" applyFill="1" applyBorder="1" applyAlignment="1">
      <alignment horizontal="right" vertical="center" wrapText="1"/>
    </xf>
    <xf numFmtId="181" fontId="5" fillId="2" borderId="0" xfId="18" applyNumberFormat="1" applyFont="1" applyFill="1" applyAlignment="1">
      <alignment horizontal="right"/>
    </xf>
    <xf numFmtId="181" fontId="5" fillId="2" borderId="0" xfId="37" applyNumberFormat="1" applyFont="1" applyFill="1" applyAlignment="1">
      <alignment horizontal="right" vertical="center"/>
      <protection/>
    </xf>
    <xf numFmtId="181" fontId="5" fillId="2" borderId="0" xfId="18" applyNumberFormat="1" applyFont="1" applyFill="1" applyBorder="1" applyAlignment="1">
      <alignment horizontal="right"/>
    </xf>
    <xf numFmtId="0" fontId="6" fillId="2" borderId="0" xfId="37" applyNumberFormat="1" applyFont="1" applyFill="1" applyBorder="1" applyAlignment="1">
      <alignment horizontal="left"/>
      <protection/>
    </xf>
    <xf numFmtId="181" fontId="6" fillId="2" borderId="0" xfId="18" applyNumberFormat="1" applyFont="1" applyFill="1" applyBorder="1" applyAlignment="1">
      <alignment horizontal="right"/>
    </xf>
    <xf numFmtId="171" fontId="6" fillId="2" borderId="0" xfId="18" applyNumberFormat="1" applyFont="1" applyFill="1" applyBorder="1" applyAlignment="1">
      <alignment horizontal="right"/>
    </xf>
    <xf numFmtId="181" fontId="20" fillId="2" borderId="2" xfId="37" applyNumberFormat="1" applyFont="1" applyFill="1" applyBorder="1" applyAlignment="1">
      <alignment horizontal="right"/>
      <protection/>
    </xf>
    <xf numFmtId="181" fontId="5" fillId="2" borderId="2" xfId="37" applyNumberFormat="1" applyFont="1" applyFill="1" applyBorder="1" applyAlignment="1">
      <alignment horizontal="right"/>
      <protection/>
    </xf>
    <xf numFmtId="181" fontId="5" fillId="2" borderId="0" xfId="37" applyNumberFormat="1" applyFont="1" applyFill="1" applyBorder="1" applyAlignment="1">
      <alignment horizontal="right"/>
      <protection/>
    </xf>
    <xf numFmtId="0" fontId="5" fillId="0" borderId="0" xfId="29" applyFont="1" applyFill="1">
      <alignment/>
      <protection/>
    </xf>
    <xf numFmtId="0" fontId="6" fillId="2" borderId="0" xfId="0" applyFont="1" applyFill="1" applyAlignment="1">
      <alignment vertical="center"/>
    </xf>
    <xf numFmtId="0" fontId="5" fillId="2" borderId="0" xfId="32" applyNumberFormat="1" applyFont="1" applyFill="1" applyAlignment="1">
      <alignment horizontal="justify"/>
      <protection/>
    </xf>
    <xf numFmtId="0" fontId="6" fillId="2" borderId="0" xfId="37" applyNumberFormat="1" applyFont="1" applyFill="1" applyAlignment="1">
      <alignment wrapText="1"/>
      <protection/>
    </xf>
    <xf numFmtId="0" fontId="5" fillId="2" borderId="0" xfId="37" applyFont="1" applyFill="1" applyAlignment="1">
      <alignment/>
      <protection/>
    </xf>
    <xf numFmtId="185" fontId="5" fillId="2" borderId="0" xfId="18" applyNumberFormat="1" applyFont="1" applyFill="1" applyAlignment="1">
      <alignment/>
    </xf>
    <xf numFmtId="3" fontId="6" fillId="2" borderId="0" xfId="0" applyNumberFormat="1" applyFont="1" applyFill="1" applyAlignment="1">
      <alignment vertical="center"/>
    </xf>
    <xf numFmtId="186" fontId="6" fillId="2" borderId="0" xfId="18" applyNumberFormat="1" applyFont="1" applyFill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171" fontId="6" fillId="2" borderId="0" xfId="37" applyNumberFormat="1" applyFont="1" applyFill="1">
      <alignment/>
      <protection/>
    </xf>
    <xf numFmtId="171" fontId="6" fillId="2" borderId="0" xfId="37" applyNumberFormat="1" applyFont="1" applyFill="1" applyBorder="1">
      <alignment/>
      <protection/>
    </xf>
    <xf numFmtId="0" fontId="6" fillId="2" borderId="0" xfId="26" applyFont="1" applyFill="1">
      <alignment/>
      <protection/>
    </xf>
    <xf numFmtId="0" fontId="5" fillId="2" borderId="1" xfId="21" applyFont="1" applyFill="1" applyBorder="1">
      <alignment/>
      <protection/>
    </xf>
    <xf numFmtId="185" fontId="6" fillId="2" borderId="0" xfId="37" applyNumberFormat="1" applyFont="1" applyFill="1" applyBorder="1">
      <alignment/>
      <protection/>
    </xf>
    <xf numFmtId="185" fontId="5" fillId="2" borderId="0" xfId="18" applyNumberFormat="1" applyFont="1" applyFill="1" applyBorder="1" applyAlignment="1">
      <alignment horizontal="right" vertical="center"/>
    </xf>
    <xf numFmtId="172" fontId="6" fillId="2" borderId="0" xfId="19" applyNumberFormat="1" applyFont="1" applyFill="1" applyAlignment="1">
      <alignment horizontal="right" vertical="center"/>
    </xf>
    <xf numFmtId="41" fontId="5" fillId="2" borderId="0" xfId="0" applyNumberFormat="1" applyFont="1" applyFill="1" applyAlignment="1">
      <alignment/>
    </xf>
    <xf numFmtId="183" fontId="6" fillId="2" borderId="0" xfId="18" applyNumberFormat="1" applyFont="1" applyFill="1" applyAlignment="1">
      <alignment horizontal="right" vertical="center"/>
    </xf>
    <xf numFmtId="0" fontId="5" fillId="2" borderId="0" xfId="36" applyNumberFormat="1" applyFont="1" applyFill="1" applyAlignment="1">
      <alignment/>
      <protection/>
    </xf>
    <xf numFmtId="192" fontId="5" fillId="2" borderId="0" xfId="36" applyNumberFormat="1" applyFont="1" applyFill="1">
      <alignment/>
      <protection/>
    </xf>
    <xf numFmtId="185" fontId="22" fillId="2" borderId="0" xfId="18" applyNumberFormat="1" applyFont="1" applyFill="1" applyAlignment="1">
      <alignment/>
    </xf>
    <xf numFmtId="185" fontId="7" fillId="2" borderId="0" xfId="18" applyNumberFormat="1" applyFont="1" applyFill="1" applyBorder="1" applyAlignment="1">
      <alignment horizontal="left"/>
    </xf>
    <xf numFmtId="43" fontId="6" fillId="2" borderId="0" xfId="18" applyFont="1" applyFill="1" applyAlignment="1">
      <alignment horizontal="right"/>
    </xf>
    <xf numFmtId="186" fontId="6" fillId="2" borderId="0" xfId="18" applyNumberFormat="1" applyFont="1" applyFill="1" applyAlignment="1">
      <alignment horizontal="right"/>
    </xf>
    <xf numFmtId="185" fontId="32" fillId="2" borderId="0" xfId="18" applyNumberFormat="1" applyFont="1" applyFill="1" applyAlignment="1">
      <alignment/>
    </xf>
    <xf numFmtId="186" fontId="5" fillId="2" borderId="0" xfId="21" applyNumberFormat="1" applyFont="1" applyFill="1">
      <alignment/>
      <protection/>
    </xf>
    <xf numFmtId="0" fontId="5" fillId="2" borderId="0" xfId="29" applyFont="1" applyFill="1" applyBorder="1" applyAlignment="1">
      <alignment horizontal="right" vertical="center"/>
      <protection/>
    </xf>
    <xf numFmtId="0" fontId="5" fillId="2" borderId="0" xfId="29" applyFont="1" applyFill="1" applyBorder="1" applyAlignment="1">
      <alignment vertical="center" wrapText="1"/>
      <protection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3" fontId="31" fillId="2" borderId="0" xfId="31" applyNumberFormat="1" applyFont="1" applyFill="1" applyBorder="1" applyAlignment="1">
      <alignment horizontal="right" vertical="center"/>
      <protection/>
    </xf>
    <xf numFmtId="0" fontId="31" fillId="2" borderId="0" xfId="31" applyFont="1" applyFill="1" applyBorder="1" applyAlignment="1">
      <alignment horizontal="right" vertical="center"/>
      <protection/>
    </xf>
    <xf numFmtId="0" fontId="5" fillId="0" borderId="0" xfId="29" applyFont="1" applyFill="1" applyBorder="1" applyAlignment="1">
      <alignment horizontal="right" vertical="center"/>
      <protection/>
    </xf>
    <xf numFmtId="1" fontId="5" fillId="2" borderId="0" xfId="22" applyNumberFormat="1" applyFont="1" applyFill="1">
      <alignment/>
      <protection/>
    </xf>
    <xf numFmtId="171" fontId="6" fillId="2" borderId="0" xfId="28" applyNumberFormat="1" applyFont="1" applyFill="1" applyBorder="1" applyAlignment="1">
      <alignment horizontal="right" vertical="center"/>
      <protection/>
    </xf>
    <xf numFmtId="0" fontId="5" fillId="2" borderId="2" xfId="37" applyNumberFormat="1" applyFont="1" applyFill="1" applyBorder="1" applyAlignment="1">
      <alignment horizontal="center" vertical="center"/>
      <protection/>
    </xf>
    <xf numFmtId="0" fontId="5" fillId="2" borderId="3" xfId="37" applyNumberFormat="1" applyFont="1" applyFill="1" applyBorder="1" applyAlignment="1">
      <alignment horizontal="center"/>
      <protection/>
    </xf>
    <xf numFmtId="0" fontId="5" fillId="2" borderId="2" xfId="37" applyNumberFormat="1" applyFont="1" applyFill="1" applyBorder="1" applyAlignment="1">
      <alignment horizontal="center"/>
      <protection/>
    </xf>
    <xf numFmtId="0" fontId="5" fillId="2" borderId="3" xfId="37" applyNumberFormat="1" applyFont="1" applyFill="1" applyBorder="1" applyAlignment="1">
      <alignment horizontal="center" vertical="center" wrapText="1"/>
      <protection/>
    </xf>
    <xf numFmtId="0" fontId="5" fillId="2" borderId="2" xfId="37" applyNumberFormat="1" applyFont="1" applyFill="1" applyBorder="1" applyAlignment="1">
      <alignment horizontal="center" vertical="center" wrapText="1"/>
      <protection/>
    </xf>
    <xf numFmtId="0" fontId="5" fillId="2" borderId="3" xfId="37" applyNumberFormat="1" applyFont="1" applyFill="1" applyBorder="1" applyAlignment="1">
      <alignment horizontal="center" vertical="top"/>
      <protection/>
    </xf>
    <xf numFmtId="0" fontId="5" fillId="2" borderId="2" xfId="37" applyNumberFormat="1" applyFont="1" applyFill="1" applyBorder="1" applyAlignment="1">
      <alignment horizontal="center" vertical="top"/>
      <protection/>
    </xf>
    <xf numFmtId="0" fontId="4" fillId="2" borderId="0" xfId="34" applyFont="1" applyFill="1" applyBorder="1" applyAlignment="1">
      <alignment vertical="center"/>
      <protection/>
    </xf>
    <xf numFmtId="0" fontId="4" fillId="2" borderId="0" xfId="34" applyFont="1" applyFill="1" applyAlignment="1">
      <alignment vertical="center"/>
      <protection/>
    </xf>
    <xf numFmtId="0" fontId="5" fillId="2" borderId="0" xfId="34" applyFont="1" applyFill="1" applyBorder="1" applyAlignment="1">
      <alignment horizontal="left" vertical="center"/>
      <protection/>
    </xf>
    <xf numFmtId="3" fontId="5" fillId="2" borderId="0" xfId="19" applyNumberFormat="1" applyFont="1" applyFill="1" applyBorder="1" applyAlignment="1">
      <alignment vertical="center"/>
    </xf>
    <xf numFmtId="0" fontId="4" fillId="2" borderId="0" xfId="34" applyNumberFormat="1" applyFont="1" applyFill="1" applyBorder="1" applyAlignment="1">
      <alignment vertical="center"/>
      <protection/>
    </xf>
    <xf numFmtId="180" fontId="5" fillId="2" borderId="0" xfId="19" applyNumberFormat="1" applyFont="1" applyFill="1" applyBorder="1" applyAlignment="1">
      <alignment vertical="center"/>
    </xf>
    <xf numFmtId="0" fontId="5" fillId="2" borderId="0" xfId="34" applyNumberFormat="1" applyFont="1" applyFill="1" applyBorder="1" applyAlignment="1">
      <alignment horizontal="left" vertical="center"/>
      <protection/>
    </xf>
    <xf numFmtId="0" fontId="9" fillId="2" borderId="0" xfId="34" applyFont="1" applyFill="1" applyAlignment="1">
      <alignment vertical="center"/>
      <protection/>
    </xf>
    <xf numFmtId="0" fontId="12" fillId="2" borderId="0" xfId="26" applyFont="1" applyFill="1" applyAlignment="1">
      <alignment vertical="center"/>
      <protection/>
    </xf>
    <xf numFmtId="0" fontId="4" fillId="2" borderId="0" xfId="26" applyFont="1" applyFill="1" applyAlignment="1">
      <alignment vertical="center"/>
      <protection/>
    </xf>
    <xf numFmtId="171" fontId="5" fillId="2" borderId="0" xfId="18" applyNumberFormat="1" applyFont="1" applyFill="1" applyAlignment="1">
      <alignment vertical="center"/>
    </xf>
    <xf numFmtId="0" fontId="5" fillId="0" borderId="0" xfId="24" applyFont="1" applyAlignment="1">
      <alignment vertical="center"/>
      <protection/>
    </xf>
    <xf numFmtId="185" fontId="5" fillId="0" borderId="0" xfId="18" applyNumberFormat="1" applyFont="1" applyAlignment="1">
      <alignment vertical="center"/>
    </xf>
    <xf numFmtId="3" fontId="5" fillId="0" borderId="0" xfId="19" applyNumberFormat="1" applyFont="1" applyAlignment="1">
      <alignment vertical="center"/>
    </xf>
    <xf numFmtId="185" fontId="5" fillId="0" borderId="0" xfId="18" applyNumberFormat="1" applyFont="1" applyAlignment="1">
      <alignment horizontal="right" vertical="center"/>
    </xf>
    <xf numFmtId="41" fontId="5" fillId="2" borderId="0" xfId="28" applyNumberFormat="1" applyFont="1" applyFill="1" applyBorder="1" applyAlignment="1">
      <alignment vertical="center"/>
      <protection/>
    </xf>
    <xf numFmtId="3" fontId="5" fillId="0" borderId="0" xfId="19" applyNumberFormat="1" applyFont="1" applyAlignment="1">
      <alignment horizontal="right" vertical="center"/>
    </xf>
    <xf numFmtId="3" fontId="6" fillId="0" borderId="0" xfId="19" applyNumberFormat="1" applyFont="1" applyAlignment="1">
      <alignment vertical="center"/>
    </xf>
    <xf numFmtId="171" fontId="7" fillId="2" borderId="0" xfId="28" applyNumberFormat="1" applyFont="1" applyFill="1" applyBorder="1" applyAlignment="1">
      <alignment vertical="center"/>
      <protection/>
    </xf>
    <xf numFmtId="3" fontId="6" fillId="2" borderId="0" xfId="21" applyNumberFormat="1" applyFont="1" applyFill="1">
      <alignment/>
      <protection/>
    </xf>
    <xf numFmtId="3" fontId="15" fillId="2" borderId="0" xfId="19" applyNumberFormat="1" applyFont="1" applyFill="1" applyBorder="1" applyAlignment="1">
      <alignment/>
    </xf>
    <xf numFmtId="3" fontId="13" fillId="2" borderId="2" xfId="19" applyNumberFormat="1" applyFont="1" applyFill="1" applyBorder="1" applyAlignment="1">
      <alignment horizontal="right" vertical="center"/>
    </xf>
    <xf numFmtId="3" fontId="13" fillId="2" borderId="0" xfId="19" applyNumberFormat="1" applyFont="1" applyFill="1" applyAlignment="1">
      <alignment/>
    </xf>
    <xf numFmtId="3" fontId="16" fillId="2" borderId="2" xfId="19" applyNumberFormat="1" applyFont="1" applyFill="1" applyBorder="1" applyAlignment="1">
      <alignment/>
    </xf>
    <xf numFmtId="3" fontId="13" fillId="0" borderId="0" xfId="19" applyNumberFormat="1" applyFont="1" applyFill="1" applyAlignment="1">
      <alignment/>
    </xf>
    <xf numFmtId="3" fontId="10" fillId="2" borderId="0" xfId="19" applyNumberFormat="1" applyFont="1" applyFill="1" applyBorder="1" applyAlignment="1">
      <alignment/>
    </xf>
    <xf numFmtId="3" fontId="5" fillId="2" borderId="0" xfId="19" applyNumberFormat="1" applyFont="1" applyFill="1" applyAlignment="1">
      <alignment/>
    </xf>
    <xf numFmtId="3" fontId="16" fillId="2" borderId="0" xfId="19" applyNumberFormat="1" applyFont="1" applyFill="1" applyAlignment="1">
      <alignment/>
    </xf>
    <xf numFmtId="3" fontId="5" fillId="0" borderId="0" xfId="19" applyNumberFormat="1" applyFont="1" applyFill="1" applyAlignment="1">
      <alignment/>
    </xf>
    <xf numFmtId="3" fontId="13" fillId="2" borderId="0" xfId="18" applyNumberFormat="1" applyFont="1" applyFill="1" applyAlignment="1">
      <alignment/>
    </xf>
    <xf numFmtId="3" fontId="16" fillId="2" borderId="0" xfId="18" applyNumberFormat="1" applyFont="1" applyFill="1" applyAlignment="1">
      <alignment/>
    </xf>
    <xf numFmtId="3" fontId="5" fillId="2" borderId="2" xfId="19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7" fillId="2" borderId="0" xfId="19" applyNumberFormat="1" applyFont="1" applyFill="1" applyAlignment="1">
      <alignment/>
    </xf>
    <xf numFmtId="3" fontId="9" fillId="2" borderId="0" xfId="19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13" fillId="2" borderId="4" xfId="19" applyNumberFormat="1" applyFont="1" applyFill="1" applyBorder="1" applyAlignment="1">
      <alignment/>
    </xf>
    <xf numFmtId="3" fontId="5" fillId="2" borderId="4" xfId="19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 horizontal="centerContinuous" vertical="center"/>
    </xf>
    <xf numFmtId="3" fontId="5" fillId="2" borderId="2" xfId="0" applyNumberFormat="1" applyFont="1" applyFill="1" applyBorder="1" applyAlignment="1">
      <alignment horizontal="center" vertical="center"/>
    </xf>
    <xf numFmtId="3" fontId="6" fillId="2" borderId="0" xfId="19" applyNumberFormat="1" applyFont="1" applyFill="1" applyAlignment="1">
      <alignment/>
    </xf>
    <xf numFmtId="3" fontId="13" fillId="2" borderId="2" xfId="19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13" fillId="2" borderId="0" xfId="19" applyNumberFormat="1" applyFont="1" applyFill="1" applyAlignment="1">
      <alignment/>
    </xf>
    <xf numFmtId="3" fontId="5" fillId="2" borderId="0" xfId="19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29" applyFont="1" applyFill="1" applyBorder="1" applyAlignment="1">
      <alignment horizontal="center" vertical="center"/>
      <protection/>
    </xf>
    <xf numFmtId="3" fontId="9" fillId="0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Continuous" vertical="center"/>
    </xf>
    <xf numFmtId="3" fontId="13" fillId="0" borderId="2" xfId="19" applyNumberFormat="1" applyFont="1" applyFill="1" applyBorder="1" applyAlignment="1">
      <alignment horizontal="right" vertical="center"/>
    </xf>
    <xf numFmtId="3" fontId="22" fillId="0" borderId="0" xfId="0" applyNumberFormat="1" applyFont="1" applyFill="1" applyAlignment="1">
      <alignment horizontal="right" vertical="center"/>
    </xf>
    <xf numFmtId="3" fontId="22" fillId="2" borderId="0" xfId="19" applyNumberFormat="1" applyFont="1" applyFill="1" applyAlignment="1">
      <alignment/>
    </xf>
    <xf numFmtId="3" fontId="16" fillId="0" borderId="0" xfId="19" applyNumberFormat="1" applyFont="1" applyFill="1" applyAlignment="1">
      <alignment/>
    </xf>
    <xf numFmtId="3" fontId="5" fillId="0" borderId="4" xfId="0" applyNumberFormat="1" applyFont="1" applyFill="1" applyBorder="1" applyAlignment="1">
      <alignment/>
    </xf>
    <xf numFmtId="3" fontId="16" fillId="0" borderId="2" xfId="19" applyNumberFormat="1" applyFont="1" applyFill="1" applyBorder="1" applyAlignment="1">
      <alignment/>
    </xf>
    <xf numFmtId="0" fontId="10" fillId="2" borderId="0" xfId="29" applyFont="1" applyFill="1" applyBorder="1" applyAlignment="1">
      <alignment horizontal="right" vertical="center"/>
      <protection/>
    </xf>
    <xf numFmtId="0" fontId="10" fillId="0" borderId="0" xfId="29" applyFont="1" applyFill="1" applyBorder="1" applyAlignment="1">
      <alignment horizontal="right" vertical="center"/>
      <protection/>
    </xf>
    <xf numFmtId="0" fontId="5" fillId="2" borderId="0" xfId="29" applyFont="1" applyFill="1" applyAlignment="1">
      <alignment vertical="center"/>
      <protection/>
    </xf>
    <xf numFmtId="0" fontId="5" fillId="0" borderId="0" xfId="29" applyFont="1" applyFill="1" applyAlignment="1">
      <alignment vertical="center"/>
      <protection/>
    </xf>
    <xf numFmtId="0" fontId="5" fillId="2" borderId="0" xfId="0" applyNumberFormat="1" applyFont="1" applyFill="1" applyAlignment="1">
      <alignment vertical="center"/>
    </xf>
    <xf numFmtId="3" fontId="16" fillId="2" borderId="0" xfId="19" applyNumberFormat="1" applyFont="1" applyFill="1" applyAlignment="1">
      <alignment vertical="center"/>
    </xf>
    <xf numFmtId="3" fontId="16" fillId="0" borderId="0" xfId="19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10" fillId="2" borderId="0" xfId="31" applyFont="1" applyFill="1" applyAlignment="1">
      <alignment vertical="center"/>
      <protection/>
    </xf>
    <xf numFmtId="0" fontId="5" fillId="2" borderId="0" xfId="31" applyFont="1" applyFill="1" applyAlignment="1">
      <alignment vertical="center"/>
      <protection/>
    </xf>
    <xf numFmtId="41" fontId="5" fillId="2" borderId="0" xfId="31" applyNumberFormat="1" applyFont="1" applyFill="1" applyBorder="1" applyAlignment="1">
      <alignment vertical="center"/>
      <protection/>
    </xf>
    <xf numFmtId="173" fontId="5" fillId="2" borderId="0" xfId="31" applyNumberFormat="1" applyFont="1" applyFill="1" applyBorder="1" applyAlignment="1">
      <alignment vertical="center"/>
      <protection/>
    </xf>
    <xf numFmtId="0" fontId="5" fillId="2" borderId="0" xfId="20" applyFont="1" applyFill="1" applyAlignment="1">
      <alignment vertical="center"/>
      <protection/>
    </xf>
    <xf numFmtId="41" fontId="6" fillId="2" borderId="0" xfId="19" applyFont="1" applyFill="1" applyBorder="1" applyAlignment="1">
      <alignment vertical="center"/>
    </xf>
    <xf numFmtId="41" fontId="6" fillId="2" borderId="0" xfId="31" applyNumberFormat="1" applyFont="1" applyFill="1" applyBorder="1" applyAlignment="1">
      <alignment vertical="center"/>
      <protection/>
    </xf>
    <xf numFmtId="173" fontId="6" fillId="2" borderId="0" xfId="31" applyNumberFormat="1" applyFont="1" applyFill="1" applyBorder="1" applyAlignment="1">
      <alignment vertical="center"/>
      <protection/>
    </xf>
    <xf numFmtId="41" fontId="6" fillId="2" borderId="0" xfId="31" applyNumberFormat="1" applyFont="1" applyFill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6" fillId="2" borderId="0" xfId="20" applyFont="1" applyFill="1" applyAlignment="1">
      <alignment vertical="center"/>
      <protection/>
    </xf>
    <xf numFmtId="0" fontId="7" fillId="2" borderId="0" xfId="20" applyFont="1" applyFill="1" applyAlignment="1">
      <alignment vertical="center"/>
      <protection/>
    </xf>
    <xf numFmtId="0" fontId="5" fillId="2" borderId="0" xfId="31" applyFont="1" applyFill="1" applyBorder="1" applyAlignment="1">
      <alignment vertical="center"/>
      <protection/>
    </xf>
    <xf numFmtId="41" fontId="5" fillId="2" borderId="0" xfId="19" applyFont="1" applyFill="1" applyAlignment="1">
      <alignment vertical="center"/>
    </xf>
    <xf numFmtId="41" fontId="5" fillId="2" borderId="0" xfId="31" applyNumberFormat="1" applyFont="1" applyFill="1" applyAlignment="1">
      <alignment vertical="center"/>
      <protection/>
    </xf>
    <xf numFmtId="43" fontId="5" fillId="2" borderId="0" xfId="18" applyFont="1" applyFill="1" applyAlignment="1">
      <alignment vertical="center"/>
    </xf>
    <xf numFmtId="0" fontId="6" fillId="2" borderId="0" xfId="31" applyFont="1" applyFill="1" applyBorder="1" applyAlignment="1">
      <alignment vertical="center"/>
      <protection/>
    </xf>
    <xf numFmtId="41" fontId="6" fillId="2" borderId="0" xfId="19" applyFont="1" applyFill="1" applyAlignment="1">
      <alignment vertical="center"/>
    </xf>
    <xf numFmtId="43" fontId="6" fillId="2" borderId="0" xfId="18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31" applyFont="1" applyFill="1" applyAlignment="1">
      <alignment horizontal="right" vertical="center"/>
      <protection/>
    </xf>
    <xf numFmtId="0" fontId="6" fillId="2" borderId="0" xfId="31" applyFont="1" applyFill="1" applyAlignment="1">
      <alignment horizontal="right" vertical="center"/>
      <protection/>
    </xf>
    <xf numFmtId="41" fontId="6" fillId="2" borderId="0" xfId="0" applyNumberFormat="1" applyFont="1" applyFill="1" applyAlignment="1">
      <alignment vertical="center"/>
    </xf>
    <xf numFmtId="0" fontId="5" fillId="2" borderId="2" xfId="31" applyFont="1" applyFill="1" applyBorder="1" applyAlignment="1">
      <alignment vertical="center"/>
      <protection/>
    </xf>
    <xf numFmtId="0" fontId="0" fillId="2" borderId="2" xfId="0" applyFont="1" applyFill="1" applyBorder="1" applyAlignment="1">
      <alignment vertical="center"/>
    </xf>
    <xf numFmtId="41" fontId="5" fillId="2" borderId="2" xfId="31" applyNumberFormat="1" applyFont="1" applyFill="1" applyBorder="1" applyAlignment="1">
      <alignment vertical="center"/>
      <protection/>
    </xf>
    <xf numFmtId="41" fontId="5" fillId="2" borderId="2" xfId="19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2" borderId="0" xfId="22" applyFont="1" applyFill="1" applyAlignment="1">
      <alignment vertical="center"/>
      <protection/>
    </xf>
    <xf numFmtId="0" fontId="5" fillId="2" borderId="0" xfId="22" applyFont="1" applyFill="1" applyBorder="1" applyAlignment="1">
      <alignment vertical="center"/>
      <protection/>
    </xf>
    <xf numFmtId="0" fontId="5" fillId="2" borderId="0" xfId="22" applyFont="1" applyFill="1" applyAlignment="1">
      <alignment vertical="center"/>
      <protection/>
    </xf>
    <xf numFmtId="0" fontId="24" fillId="2" borderId="0" xfId="0" applyFont="1" applyFill="1" applyBorder="1" applyAlignment="1">
      <alignment vertical="center"/>
    </xf>
    <xf numFmtId="171" fontId="6" fillId="2" borderId="0" xfId="41" applyNumberFormat="1" applyFont="1" applyFill="1" applyAlignment="1">
      <alignment vertical="center"/>
      <protection/>
    </xf>
    <xf numFmtId="0" fontId="5" fillId="2" borderId="0" xfId="29" applyFont="1" applyFill="1" applyAlignment="1">
      <alignment horizontal="left" vertical="center"/>
      <protection/>
    </xf>
    <xf numFmtId="3" fontId="5" fillId="0" borderId="0" xfId="18" applyNumberFormat="1" applyFont="1" applyFill="1" applyAlignment="1">
      <alignment vertical="center"/>
    </xf>
    <xf numFmtId="185" fontId="6" fillId="2" borderId="0" xfId="18" applyNumberFormat="1" applyFont="1" applyFill="1" applyAlignment="1">
      <alignment vertical="center"/>
    </xf>
    <xf numFmtId="3" fontId="5" fillId="0" borderId="0" xfId="18" applyNumberFormat="1" applyFont="1" applyFill="1" applyAlignment="1">
      <alignment horizontal="right" vertical="center"/>
    </xf>
    <xf numFmtId="3" fontId="5" fillId="2" borderId="0" xfId="29" applyNumberFormat="1" applyFont="1" applyFill="1" applyAlignment="1">
      <alignment horizontal="right" vertical="center"/>
      <protection/>
    </xf>
    <xf numFmtId="3" fontId="5" fillId="0" borderId="0" xfId="29" applyNumberFormat="1" applyFont="1" applyFill="1" applyAlignment="1">
      <alignment horizontal="right" vertical="center"/>
      <protection/>
    </xf>
    <xf numFmtId="181" fontId="6" fillId="2" borderId="0" xfId="29" applyNumberFormat="1" applyFont="1" applyFill="1" applyAlignment="1">
      <alignment horizontal="right" vertical="center"/>
      <protection/>
    </xf>
    <xf numFmtId="0" fontId="6" fillId="2" borderId="0" xfId="29" applyFont="1" applyFill="1" applyAlignment="1">
      <alignment vertical="center"/>
      <protection/>
    </xf>
    <xf numFmtId="3" fontId="6" fillId="2" borderId="0" xfId="29" applyNumberFormat="1" applyFont="1" applyFill="1" applyAlignment="1">
      <alignment horizontal="right" vertical="center"/>
      <protection/>
    </xf>
    <xf numFmtId="3" fontId="6" fillId="0" borderId="0" xfId="29" applyNumberFormat="1" applyFont="1" applyFill="1" applyAlignment="1">
      <alignment horizontal="right" vertical="center"/>
      <protection/>
    </xf>
    <xf numFmtId="181" fontId="5" fillId="2" borderId="0" xfId="29" applyNumberFormat="1" applyFont="1" applyFill="1" applyAlignment="1">
      <alignment horizontal="right" vertical="center"/>
      <protection/>
    </xf>
    <xf numFmtId="181" fontId="5" fillId="0" borderId="0" xfId="29" applyNumberFormat="1" applyFont="1" applyFill="1" applyAlignment="1">
      <alignment horizontal="right" vertical="center"/>
      <protection/>
    </xf>
    <xf numFmtId="171" fontId="5" fillId="2" borderId="0" xfId="29" applyNumberFormat="1" applyFont="1" applyFill="1" applyAlignment="1">
      <alignment vertical="center"/>
      <protection/>
    </xf>
    <xf numFmtId="183" fontId="5" fillId="2" borderId="0" xfId="0" applyNumberFormat="1" applyFont="1" applyFill="1" applyAlignment="1">
      <alignment vertical="center"/>
    </xf>
    <xf numFmtId="171" fontId="6" fillId="2" borderId="0" xfId="29" applyNumberFormat="1" applyFont="1" applyFill="1" applyAlignment="1">
      <alignment vertical="center"/>
      <protection/>
    </xf>
    <xf numFmtId="183" fontId="5" fillId="2" borderId="0" xfId="29" applyNumberFormat="1" applyFont="1" applyFill="1" applyAlignment="1">
      <alignment horizontal="right" vertical="center"/>
      <protection/>
    </xf>
    <xf numFmtId="183" fontId="6" fillId="2" borderId="0" xfId="29" applyNumberFormat="1" applyFont="1" applyFill="1" applyAlignment="1">
      <alignment horizontal="right" vertical="center"/>
      <protection/>
    </xf>
    <xf numFmtId="183" fontId="5" fillId="0" borderId="0" xfId="29" applyNumberFormat="1" applyFont="1" applyFill="1" applyAlignment="1">
      <alignment horizontal="right" vertical="center"/>
      <protection/>
    </xf>
    <xf numFmtId="183" fontId="6" fillId="2" borderId="0" xfId="0" applyNumberFormat="1" applyFont="1" applyFill="1" applyAlignment="1">
      <alignment vertical="center"/>
    </xf>
    <xf numFmtId="0" fontId="6" fillId="0" borderId="0" xfId="29" applyFont="1" applyFill="1" applyAlignment="1">
      <alignment vertical="center"/>
      <protection/>
    </xf>
    <xf numFmtId="3" fontId="6" fillId="2" borderId="0" xfId="18" applyNumberFormat="1" applyFont="1" applyFill="1" applyAlignment="1">
      <alignment vertical="center"/>
    </xf>
    <xf numFmtId="3" fontId="6" fillId="0" borderId="0" xfId="18" applyNumberFormat="1" applyFont="1" applyFill="1" applyAlignment="1">
      <alignment horizontal="right" vertical="center"/>
    </xf>
    <xf numFmtId="171" fontId="5" fillId="0" borderId="0" xfId="18" applyNumberFormat="1" applyFont="1" applyFill="1" applyAlignment="1">
      <alignment vertical="center"/>
    </xf>
    <xf numFmtId="186" fontId="5" fillId="2" borderId="0" xfId="0" applyNumberFormat="1" applyFont="1" applyFill="1" applyAlignment="1">
      <alignment vertical="center"/>
    </xf>
    <xf numFmtId="171" fontId="6" fillId="0" borderId="0" xfId="18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83" fontId="6" fillId="0" borderId="0" xfId="29" applyNumberFormat="1" applyFont="1" applyFill="1" applyBorder="1" applyAlignment="1">
      <alignment horizontal="right" vertical="center"/>
      <protection/>
    </xf>
    <xf numFmtId="0" fontId="12" fillId="2" borderId="0" xfId="29" applyFont="1" applyFill="1" applyBorder="1" applyAlignment="1">
      <alignment vertical="center"/>
      <protection/>
    </xf>
    <xf numFmtId="0" fontId="12" fillId="2" borderId="0" xfId="35" applyFont="1" applyFill="1" applyAlignment="1">
      <alignment vertical="center"/>
      <protection/>
    </xf>
    <xf numFmtId="186" fontId="6" fillId="2" borderId="0" xfId="0" applyNumberFormat="1" applyFont="1" applyFill="1" applyAlignment="1">
      <alignment vertical="center"/>
    </xf>
    <xf numFmtId="172" fontId="5" fillId="2" borderId="0" xfId="0" applyNumberFormat="1" applyFont="1" applyFill="1" applyAlignment="1">
      <alignment vertical="center"/>
    </xf>
    <xf numFmtId="192" fontId="5" fillId="2" borderId="0" xfId="0" applyNumberFormat="1" applyFont="1" applyFill="1" applyAlignment="1">
      <alignment vertical="center"/>
    </xf>
    <xf numFmtId="172" fontId="6" fillId="2" borderId="0" xfId="0" applyNumberFormat="1" applyFont="1" applyFill="1" applyAlignment="1">
      <alignment vertical="center"/>
    </xf>
    <xf numFmtId="0" fontId="12" fillId="2" borderId="0" xfId="33" applyNumberFormat="1" applyFont="1" applyFill="1" applyAlignment="1">
      <alignment vertical="center"/>
      <protection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9" fillId="2" borderId="0" xfId="29" applyFont="1" applyFill="1" applyAlignment="1">
      <alignment vertical="center"/>
      <protection/>
    </xf>
    <xf numFmtId="0" fontId="9" fillId="0" borderId="0" xfId="29" applyFont="1" applyFill="1" applyAlignment="1">
      <alignment vertical="center"/>
      <protection/>
    </xf>
    <xf numFmtId="183" fontId="5" fillId="2" borderId="0" xfId="19" applyNumberFormat="1" applyFont="1" applyFill="1" applyBorder="1" applyAlignment="1">
      <alignment/>
    </xf>
    <xf numFmtId="0" fontId="10" fillId="2" borderId="0" xfId="22" applyFont="1" applyFill="1" applyAlignment="1">
      <alignment horizontal="centerContinuous" vertical="center" wrapText="1"/>
      <protection/>
    </xf>
    <xf numFmtId="0" fontId="9" fillId="2" borderId="0" xfId="22" applyFont="1" applyFill="1" applyBorder="1" applyAlignment="1">
      <alignment/>
      <protection/>
    </xf>
    <xf numFmtId="0" fontId="10" fillId="2" borderId="0" xfId="22" applyFont="1" applyFill="1" applyAlignment="1">
      <alignment wrapText="1"/>
      <protection/>
    </xf>
    <xf numFmtId="0" fontId="9" fillId="2" borderId="0" xfId="22" applyFont="1" applyFill="1" applyAlignment="1">
      <alignment wrapText="1"/>
      <protection/>
    </xf>
    <xf numFmtId="0" fontId="18" fillId="2" borderId="0" xfId="22" applyFont="1" applyFill="1">
      <alignment/>
      <protection/>
    </xf>
    <xf numFmtId="0" fontId="10" fillId="2" borderId="2" xfId="22" applyFont="1" applyFill="1" applyBorder="1" applyAlignment="1">
      <alignment horizontal="centerContinuous" vertical="center" wrapText="1"/>
      <protection/>
    </xf>
    <xf numFmtId="0" fontId="5" fillId="2" borderId="1" xfId="23" applyNumberFormat="1" applyFont="1" applyFill="1" applyBorder="1" applyAlignment="1">
      <alignment horizontal="left" vertical="center" wrapText="1"/>
      <protection/>
    </xf>
    <xf numFmtId="0" fontId="5" fillId="2" borderId="1" xfId="22" applyFont="1" applyFill="1" applyBorder="1" applyAlignment="1">
      <alignment horizontal="right" vertical="center"/>
      <protection/>
    </xf>
    <xf numFmtId="0" fontId="5" fillId="2" borderId="1" xfId="22" applyFont="1" applyFill="1" applyBorder="1" applyAlignment="1">
      <alignment wrapText="1"/>
      <protection/>
    </xf>
    <xf numFmtId="0" fontId="7" fillId="2" borderId="0" xfId="22" applyFont="1" applyFill="1" applyBorder="1">
      <alignment/>
      <protection/>
    </xf>
    <xf numFmtId="0" fontId="4" fillId="2" borderId="0" xfId="22" applyFont="1" applyFill="1" applyBorder="1">
      <alignment/>
      <protection/>
    </xf>
    <xf numFmtId="0" fontId="4" fillId="2" borderId="0" xfId="22" applyFont="1" applyFill="1">
      <alignment/>
      <protection/>
    </xf>
    <xf numFmtId="171" fontId="5" fillId="2" borderId="0" xfId="23" applyNumberFormat="1" applyFont="1" applyFill="1" applyAlignment="1">
      <alignment vertical="center"/>
      <protection/>
    </xf>
    <xf numFmtId="16" fontId="5" fillId="2" borderId="0" xfId="22" applyNumberFormat="1" applyFont="1" applyFill="1" quotePrefix="1">
      <alignment/>
      <protection/>
    </xf>
    <xf numFmtId="171" fontId="5" fillId="2" borderId="0" xfId="22" applyNumberFormat="1" applyFont="1" applyFill="1">
      <alignment/>
      <protection/>
    </xf>
    <xf numFmtId="17" fontId="5" fillId="2" borderId="0" xfId="22" applyNumberFormat="1" applyFont="1" applyFill="1" quotePrefix="1">
      <alignment/>
      <protection/>
    </xf>
    <xf numFmtId="171" fontId="6" fillId="2" borderId="0" xfId="23" applyNumberFormat="1" applyFont="1" applyFill="1">
      <alignment/>
      <protection/>
    </xf>
    <xf numFmtId="0" fontId="5" fillId="2" borderId="0" xfId="23" applyFont="1" applyFill="1" applyAlignment="1">
      <alignment vertical="center"/>
      <protection/>
    </xf>
    <xf numFmtId="0" fontId="6" fillId="2" borderId="0" xfId="22" applyFont="1" applyFill="1" applyAlignment="1">
      <alignment vertical="center"/>
      <protection/>
    </xf>
    <xf numFmtId="171" fontId="6" fillId="2" borderId="0" xfId="19" applyNumberFormat="1" applyFont="1" applyFill="1" applyAlignment="1">
      <alignment horizontal="right" vertical="center"/>
    </xf>
    <xf numFmtId="171" fontId="6" fillId="2" borderId="0" xfId="23" applyNumberFormat="1" applyFont="1" applyFill="1" applyAlignment="1">
      <alignment vertical="center"/>
      <protection/>
    </xf>
    <xf numFmtId="0" fontId="6" fillId="2" borderId="0" xfId="23" applyFont="1" applyFill="1" applyAlignment="1">
      <alignment vertical="center"/>
      <protection/>
    </xf>
    <xf numFmtId="0" fontId="6" fillId="2" borderId="0" xfId="23" applyFont="1" applyFill="1" applyBorder="1" applyAlignment="1">
      <alignment vertical="center"/>
      <protection/>
    </xf>
    <xf numFmtId="171" fontId="6" fillId="2" borderId="0" xfId="19" applyNumberFormat="1" applyFont="1" applyFill="1" applyBorder="1" applyAlignment="1">
      <alignment horizontal="right" vertical="center"/>
    </xf>
    <xf numFmtId="0" fontId="5" fillId="2" borderId="2" xfId="23" applyFont="1" applyFill="1" applyBorder="1" applyAlignment="1">
      <alignment vertical="center"/>
      <protection/>
    </xf>
    <xf numFmtId="0" fontId="5" fillId="2" borderId="0" xfId="23" applyFont="1" applyFill="1">
      <alignment/>
      <protection/>
    </xf>
    <xf numFmtId="171" fontId="6" fillId="0" borderId="0" xfId="23" applyNumberFormat="1" applyFont="1" applyFill="1" applyAlignment="1">
      <alignment vertical="center"/>
      <protection/>
    </xf>
    <xf numFmtId="171" fontId="5" fillId="0" borderId="0" xfId="23" applyNumberFormat="1" applyFont="1" applyFill="1" applyAlignment="1">
      <alignment vertical="center"/>
      <protection/>
    </xf>
    <xf numFmtId="0" fontId="4" fillId="0" borderId="0" xfId="22" applyFont="1" applyFill="1">
      <alignment/>
      <protection/>
    </xf>
    <xf numFmtId="171" fontId="5" fillId="0" borderId="0" xfId="19" applyNumberFormat="1" applyFont="1" applyFill="1" applyAlignment="1">
      <alignment horizontal="right" vertical="center"/>
    </xf>
    <xf numFmtId="0" fontId="5" fillId="0" borderId="0" xfId="22" applyFont="1" applyFill="1">
      <alignment/>
      <protection/>
    </xf>
    <xf numFmtId="171" fontId="4" fillId="2" borderId="0" xfId="19" applyNumberFormat="1" applyFont="1" applyFill="1" applyAlignment="1">
      <alignment/>
    </xf>
    <xf numFmtId="171" fontId="4" fillId="2" borderId="0" xfId="19" applyNumberFormat="1" applyFont="1" applyFill="1" applyAlignment="1">
      <alignment horizontal="right"/>
    </xf>
    <xf numFmtId="171" fontId="4" fillId="2" borderId="0" xfId="22" applyNumberFormat="1" applyFont="1" applyFill="1">
      <alignment/>
      <protection/>
    </xf>
    <xf numFmtId="171" fontId="5" fillId="2" borderId="0" xfId="22" applyNumberFormat="1" applyFont="1" applyFill="1" applyAlignment="1">
      <alignment vertical="center"/>
      <protection/>
    </xf>
    <xf numFmtId="171" fontId="4" fillId="0" borderId="0" xfId="22" applyNumberFormat="1" applyFont="1" applyFill="1">
      <alignment/>
      <protection/>
    </xf>
    <xf numFmtId="171" fontId="4" fillId="2" borderId="0" xfId="22" applyNumberFormat="1" applyFont="1" applyFill="1" applyBorder="1">
      <alignment/>
      <protection/>
    </xf>
    <xf numFmtId="171" fontId="5" fillId="0" borderId="0" xfId="22" applyNumberFormat="1" applyFont="1" applyFill="1" applyAlignment="1">
      <alignment vertical="center"/>
      <protection/>
    </xf>
    <xf numFmtId="171" fontId="5" fillId="0" borderId="0" xfId="22" applyNumberFormat="1" applyFont="1" applyFill="1" applyAlignment="1">
      <alignment horizontal="right" vertical="center"/>
      <protection/>
    </xf>
    <xf numFmtId="0" fontId="12" fillId="2" borderId="0" xfId="36" applyNumberFormat="1" applyFont="1" applyFill="1" applyAlignment="1">
      <alignment vertical="center"/>
      <protection/>
    </xf>
    <xf numFmtId="0" fontId="5" fillId="2" borderId="2" xfId="29" applyFont="1" applyFill="1" applyBorder="1" applyAlignment="1">
      <alignment horizontal="right" vertical="center" wrapText="1"/>
      <protection/>
    </xf>
    <xf numFmtId="0" fontId="12" fillId="2" borderId="0" xfId="0" applyFont="1" applyFill="1" applyAlignment="1">
      <alignment vertical="center"/>
    </xf>
    <xf numFmtId="0" fontId="12" fillId="0" borderId="0" xfId="29" applyFont="1" applyFill="1" applyAlignment="1">
      <alignment horizontal="left" vertical="center"/>
      <protection/>
    </xf>
    <xf numFmtId="171" fontId="12" fillId="0" borderId="0" xfId="29" applyNumberFormat="1" applyFont="1" applyFill="1" applyAlignment="1">
      <alignment vertical="center"/>
      <protection/>
    </xf>
    <xf numFmtId="0" fontId="5" fillId="0" borderId="0" xfId="29" applyFont="1" applyFill="1" applyAlignment="1">
      <alignment horizontal="left" vertical="center"/>
      <protection/>
    </xf>
    <xf numFmtId="171" fontId="5" fillId="0" borderId="0" xfId="29" applyNumberFormat="1" applyFont="1" applyFill="1" applyAlignment="1">
      <alignment vertical="center"/>
      <protection/>
    </xf>
    <xf numFmtId="3" fontId="12" fillId="0" borderId="0" xfId="18" applyNumberFormat="1" applyFont="1" applyFill="1" applyAlignment="1">
      <alignment horizontal="right" vertical="center"/>
    </xf>
    <xf numFmtId="0" fontId="12" fillId="0" borderId="2" xfId="29" applyFont="1" applyFill="1" applyBorder="1" applyAlignment="1">
      <alignment horizontal="left" vertical="center"/>
      <protection/>
    </xf>
    <xf numFmtId="171" fontId="12" fillId="0" borderId="2" xfId="29" applyNumberFormat="1" applyFont="1" applyFill="1" applyBorder="1" applyAlignment="1">
      <alignment vertical="center"/>
      <protection/>
    </xf>
    <xf numFmtId="0" fontId="5" fillId="2" borderId="0" xfId="25" applyNumberFormat="1" applyFont="1" applyFill="1" applyAlignment="1">
      <alignment vertical="center"/>
      <protection/>
    </xf>
    <xf numFmtId="171" fontId="5" fillId="0" borderId="0" xfId="0" applyNumberFormat="1" applyFont="1" applyFill="1" applyAlignment="1">
      <alignment vertical="center"/>
    </xf>
    <xf numFmtId="171" fontId="6" fillId="0" borderId="0" xfId="0" applyNumberFormat="1" applyFont="1" applyFill="1" applyAlignment="1">
      <alignment vertical="center"/>
    </xf>
    <xf numFmtId="0" fontId="5" fillId="2" borderId="0" xfId="39" applyFont="1" applyFill="1" applyAlignment="1">
      <alignment vertical="center"/>
      <protection/>
    </xf>
    <xf numFmtId="0" fontId="5" fillId="2" borderId="0" xfId="39" applyFont="1" applyFill="1" applyBorder="1" applyAlignment="1">
      <alignment vertical="center"/>
      <protection/>
    </xf>
    <xf numFmtId="171" fontId="5" fillId="2" borderId="0" xfId="19" applyNumberFormat="1" applyFont="1" applyFill="1" applyBorder="1" applyAlignment="1">
      <alignment vertical="center"/>
    </xf>
    <xf numFmtId="0" fontId="5" fillId="2" borderId="0" xfId="39" applyNumberFormat="1" applyFont="1" applyFill="1" applyAlignment="1" quotePrefix="1">
      <alignment vertical="center"/>
      <protection/>
    </xf>
    <xf numFmtId="171" fontId="5" fillId="2" borderId="0" xfId="39" applyNumberFormat="1" applyFont="1" applyFill="1" applyAlignment="1">
      <alignment vertical="center"/>
      <protection/>
    </xf>
    <xf numFmtId="171" fontId="5" fillId="2" borderId="0" xfId="19" applyNumberFormat="1" applyFont="1" applyFill="1" applyAlignment="1">
      <alignment vertical="center"/>
    </xf>
    <xf numFmtId="0" fontId="5" fillId="2" borderId="0" xfId="39" applyNumberFormat="1" applyFont="1" applyFill="1" applyBorder="1" applyAlignment="1">
      <alignment vertical="center"/>
      <protection/>
    </xf>
    <xf numFmtId="49" fontId="12" fillId="2" borderId="0" xfId="0" applyNumberFormat="1" applyFont="1" applyFill="1" applyAlignment="1">
      <alignment vertical="center"/>
    </xf>
    <xf numFmtId="171" fontId="12" fillId="2" borderId="0" xfId="0" applyNumberFormat="1" applyFont="1" applyFill="1" applyAlignment="1">
      <alignment vertical="center"/>
    </xf>
    <xf numFmtId="0" fontId="6" fillId="2" borderId="0" xfId="30" applyNumberFormat="1" applyFont="1" applyFill="1" applyAlignment="1">
      <alignment vertical="center"/>
      <protection/>
    </xf>
    <xf numFmtId="171" fontId="5" fillId="0" borderId="0" xfId="0" applyNumberFormat="1" applyFont="1" applyFill="1" applyAlignment="1">
      <alignment vertical="center"/>
    </xf>
    <xf numFmtId="171" fontId="12" fillId="0" borderId="0" xfId="0" applyNumberFormat="1" applyFont="1" applyFill="1" applyAlignment="1">
      <alignment vertical="center"/>
    </xf>
    <xf numFmtId="1" fontId="5" fillId="2" borderId="0" xfId="19" applyNumberFormat="1" applyFont="1" applyFill="1" applyAlignment="1">
      <alignment horizontal="right"/>
    </xf>
    <xf numFmtId="171" fontId="5" fillId="2" borderId="0" xfId="37" applyNumberFormat="1" applyFont="1" applyFill="1" applyAlignment="1">
      <alignment/>
      <protection/>
    </xf>
    <xf numFmtId="171" fontId="6" fillId="2" borderId="0" xfId="37" applyNumberFormat="1" applyFont="1" applyFill="1" applyAlignment="1">
      <alignment/>
      <protection/>
    </xf>
    <xf numFmtId="0" fontId="5" fillId="2" borderId="0" xfId="19" applyNumberFormat="1" applyFont="1" applyFill="1" applyAlignment="1">
      <alignment horizontal="right"/>
    </xf>
    <xf numFmtId="0" fontId="5" fillId="2" borderId="0" xfId="27" applyNumberFormat="1" applyFont="1" applyFill="1" applyBorder="1" applyAlignment="1">
      <alignment horizontal="left" vertical="center"/>
      <protection/>
    </xf>
    <xf numFmtId="3" fontId="5" fillId="2" borderId="0" xfId="27" applyNumberFormat="1" applyFont="1" applyFill="1" applyAlignment="1">
      <alignment vertical="center"/>
      <protection/>
    </xf>
    <xf numFmtId="0" fontId="5" fillId="2" borderId="0" xfId="27" applyFont="1" applyFill="1" applyBorder="1" applyAlignment="1">
      <alignment horizontal="right" vertical="center"/>
      <protection/>
    </xf>
    <xf numFmtId="0" fontId="5" fillId="2" borderId="0" xfId="27" applyFont="1" applyFill="1" applyBorder="1" applyAlignment="1">
      <alignment horizontal="right" vertical="center" wrapText="1"/>
      <protection/>
    </xf>
    <xf numFmtId="0" fontId="7" fillId="2" borderId="0" xfId="27" applyNumberFormat="1" applyFont="1" applyFill="1" applyBorder="1" applyAlignment="1">
      <alignment vertical="center" wrapText="1"/>
      <protection/>
    </xf>
    <xf numFmtId="0" fontId="5" fillId="2" borderId="0" xfId="27" applyNumberFormat="1" applyFont="1" applyFill="1" applyAlignment="1">
      <alignment vertical="center"/>
      <protection/>
    </xf>
    <xf numFmtId="0" fontId="5" fillId="2" borderId="0" xfId="27" applyFont="1" applyFill="1" applyAlignment="1">
      <alignment vertical="center"/>
      <protection/>
    </xf>
    <xf numFmtId="0" fontId="5" fillId="2" borderId="0" xfId="32" applyNumberFormat="1" applyFont="1" applyFill="1" applyAlignment="1">
      <alignment horizontal="left" vertical="center" wrapText="1"/>
      <protection/>
    </xf>
    <xf numFmtId="0" fontId="6" fillId="2" borderId="0" xfId="27" applyNumberFormat="1" applyFont="1" applyFill="1" applyAlignment="1">
      <alignment horizontal="left" vertical="center"/>
      <protection/>
    </xf>
    <xf numFmtId="3" fontId="6" fillId="2" borderId="0" xfId="27" applyNumberFormat="1" applyFont="1" applyFill="1" applyAlignment="1">
      <alignment vertical="center"/>
      <protection/>
    </xf>
    <xf numFmtId="0" fontId="8" fillId="2" borderId="0" xfId="27" applyFont="1" applyFill="1" applyAlignment="1">
      <alignment vertical="center"/>
      <protection/>
    </xf>
    <xf numFmtId="0" fontId="5" fillId="2" borderId="0" xfId="27" applyNumberFormat="1" applyFont="1" applyFill="1" applyAlignment="1">
      <alignment horizontal="left" vertical="center"/>
      <protection/>
    </xf>
    <xf numFmtId="0" fontId="5" fillId="2" borderId="0" xfId="27" applyNumberFormat="1" applyFont="1" applyFill="1" applyAlignment="1">
      <alignment horizontal="right" vertical="center"/>
      <protection/>
    </xf>
    <xf numFmtId="171" fontId="6" fillId="2" borderId="0" xfId="18" applyNumberFormat="1" applyFont="1" applyFill="1" applyAlignment="1">
      <alignment vertical="center"/>
    </xf>
    <xf numFmtId="0" fontId="4" fillId="2" borderId="0" xfId="27" applyNumberFormat="1" applyFont="1" applyFill="1" applyAlignment="1">
      <alignment vertical="center"/>
      <protection/>
    </xf>
    <xf numFmtId="0" fontId="8" fillId="2" borderId="2" xfId="27" applyNumberFormat="1" applyFont="1" applyFill="1" applyBorder="1" applyAlignment="1">
      <alignment vertical="center"/>
      <protection/>
    </xf>
    <xf numFmtId="0" fontId="8" fillId="2" borderId="2" xfId="27" applyFont="1" applyFill="1" applyBorder="1" applyAlignment="1">
      <alignment vertical="center"/>
      <protection/>
    </xf>
    <xf numFmtId="171" fontId="8" fillId="2" borderId="2" xfId="27" applyNumberFormat="1" applyFont="1" applyFill="1" applyBorder="1" applyAlignment="1">
      <alignment vertical="center"/>
      <protection/>
    </xf>
    <xf numFmtId="0" fontId="5" fillId="2" borderId="1" xfId="27" applyNumberFormat="1" applyFont="1" applyFill="1" applyBorder="1" applyAlignment="1">
      <alignment vertical="center"/>
      <protection/>
    </xf>
    <xf numFmtId="0" fontId="5" fillId="2" borderId="1" xfId="27" applyFont="1" applyFill="1" applyBorder="1" applyAlignment="1">
      <alignment horizontal="right" vertical="center"/>
      <protection/>
    </xf>
    <xf numFmtId="0" fontId="5" fillId="2" borderId="1" xfId="27" applyFont="1" applyFill="1" applyBorder="1" applyAlignment="1">
      <alignment horizontal="right" vertical="center" wrapText="1"/>
      <protection/>
    </xf>
    <xf numFmtId="0" fontId="5" fillId="2" borderId="0" xfId="28" applyNumberFormat="1" applyFont="1" applyFill="1" applyAlignment="1">
      <alignment vertical="center"/>
      <protection/>
    </xf>
    <xf numFmtId="0" fontId="12" fillId="2" borderId="0" xfId="28" applyNumberFormat="1" applyFont="1" applyFill="1" applyAlignment="1">
      <alignment vertical="center"/>
      <protection/>
    </xf>
    <xf numFmtId="0" fontId="33" fillId="0" borderId="0" xfId="29" applyFont="1" applyFill="1" applyAlignment="1">
      <alignment vertical="center"/>
      <protection/>
    </xf>
    <xf numFmtId="0" fontId="5" fillId="0" borderId="2" xfId="29" applyFont="1" applyFill="1" applyBorder="1" applyAlignment="1">
      <alignment horizontal="right" vertical="center" wrapText="1"/>
      <protection/>
    </xf>
    <xf numFmtId="0" fontId="6" fillId="0" borderId="0" xfId="29" applyFont="1" applyFill="1" applyBorder="1" applyAlignment="1">
      <alignment vertical="center"/>
      <protection/>
    </xf>
    <xf numFmtId="0" fontId="5" fillId="2" borderId="0" xfId="26" applyFont="1" applyFill="1" applyAlignment="1">
      <alignment horizontal="left" vertical="center"/>
      <protection/>
    </xf>
    <xf numFmtId="179" fontId="5" fillId="2" borderId="0" xfId="19" applyNumberFormat="1" applyFont="1" applyFill="1" applyAlignment="1">
      <alignment horizontal="right" vertical="center"/>
    </xf>
    <xf numFmtId="0" fontId="6" fillId="2" borderId="0" xfId="26" applyFont="1" applyFill="1" applyAlignment="1">
      <alignment horizontal="left" vertical="center"/>
      <protection/>
    </xf>
    <xf numFmtId="179" fontId="6" fillId="2" borderId="0" xfId="19" applyNumberFormat="1" applyFont="1" applyFill="1" applyAlignment="1">
      <alignment horizontal="right" vertical="center"/>
    </xf>
    <xf numFmtId="41" fontId="6" fillId="2" borderId="0" xfId="26" applyNumberFormat="1" applyFont="1" applyFill="1" applyBorder="1" applyAlignment="1">
      <alignment vertical="center"/>
      <protection/>
    </xf>
    <xf numFmtId="0" fontId="7" fillId="2" borderId="0" xfId="26" applyFont="1" applyFill="1" applyAlignment="1">
      <alignment vertical="center"/>
      <protection/>
    </xf>
    <xf numFmtId="0" fontId="5" fillId="2" borderId="0" xfId="0" applyFont="1" applyFill="1" applyAlignment="1">
      <alignment vertical="center"/>
    </xf>
    <xf numFmtId="171" fontId="6" fillId="0" borderId="0" xfId="22" applyNumberFormat="1" applyFont="1" applyFill="1" applyAlignment="1">
      <alignment vertical="center"/>
      <protection/>
    </xf>
    <xf numFmtId="0" fontId="4" fillId="2" borderId="0" xfId="36" applyNumberFormat="1" applyFont="1" applyFill="1" applyAlignment="1">
      <alignment/>
      <protection/>
    </xf>
    <xf numFmtId="0" fontId="4" fillId="2" borderId="0" xfId="36" applyFont="1" applyFill="1" applyAlignment="1">
      <alignment/>
      <protection/>
    </xf>
    <xf numFmtId="0" fontId="5" fillId="2" borderId="0" xfId="36" applyFont="1" applyFill="1" applyAlignment="1">
      <alignment horizontal="center" vertical="center"/>
      <protection/>
    </xf>
    <xf numFmtId="0" fontId="7" fillId="2" borderId="0" xfId="36" applyFont="1" applyFill="1" applyAlignment="1">
      <alignment vertical="center"/>
      <protection/>
    </xf>
    <xf numFmtId="179" fontId="6" fillId="2" borderId="0" xfId="36" applyNumberFormat="1" applyFont="1" applyFill="1" applyAlignment="1">
      <alignment horizontal="right" vertical="center"/>
      <protection/>
    </xf>
    <xf numFmtId="185" fontId="31" fillId="2" borderId="0" xfId="18" applyNumberFormat="1" applyFont="1" applyFill="1" applyAlignment="1">
      <alignment vertical="center"/>
    </xf>
    <xf numFmtId="0" fontId="12" fillId="2" borderId="0" xfId="36" applyNumberFormat="1" applyFont="1" applyFill="1" applyAlignment="1">
      <alignment horizontal="left" vertical="center"/>
      <protection/>
    </xf>
    <xf numFmtId="3" fontId="12" fillId="2" borderId="0" xfId="18" applyNumberFormat="1" applyFont="1" applyFill="1" applyAlignment="1">
      <alignment vertical="center"/>
    </xf>
    <xf numFmtId="179" fontId="12" fillId="2" borderId="0" xfId="36" applyNumberFormat="1" applyFont="1" applyFill="1" applyAlignment="1">
      <alignment horizontal="right" vertical="center"/>
      <protection/>
    </xf>
    <xf numFmtId="185" fontId="12" fillId="2" borderId="0" xfId="18" applyNumberFormat="1" applyFont="1" applyFill="1" applyAlignment="1">
      <alignment vertical="center"/>
    </xf>
    <xf numFmtId="0" fontId="12" fillId="2" borderId="0" xfId="36" applyFont="1" applyFill="1" applyAlignment="1">
      <alignment vertical="center"/>
      <protection/>
    </xf>
    <xf numFmtId="186" fontId="7" fillId="2" borderId="0" xfId="18" applyNumberFormat="1" applyFont="1" applyFill="1" applyAlignment="1">
      <alignment vertical="center"/>
    </xf>
    <xf numFmtId="0" fontId="18" fillId="2" borderId="0" xfId="36" applyFont="1" applyFill="1" applyAlignment="1">
      <alignment vertical="center"/>
      <protection/>
    </xf>
    <xf numFmtId="0" fontId="8" fillId="2" borderId="0" xfId="36" applyFont="1" applyFill="1" applyAlignment="1">
      <alignment vertical="center"/>
      <protection/>
    </xf>
    <xf numFmtId="171" fontId="6" fillId="2" borderId="0" xfId="36" applyNumberFormat="1" applyFont="1" applyFill="1" applyAlignment="1">
      <alignment horizontal="right" vertical="center"/>
      <protection/>
    </xf>
    <xf numFmtId="0" fontId="5" fillId="2" borderId="0" xfId="36" applyFont="1" applyFill="1" applyAlignment="1">
      <alignment vertical="center"/>
      <protection/>
    </xf>
    <xf numFmtId="0" fontId="4" fillId="2" borderId="0" xfId="36" applyFont="1" applyFill="1" applyAlignment="1">
      <alignment vertical="center"/>
      <protection/>
    </xf>
    <xf numFmtId="171" fontId="6" fillId="2" borderId="0" xfId="36" applyNumberFormat="1" applyFont="1" applyFill="1" applyAlignment="1" quotePrefix="1">
      <alignment horizontal="right" vertical="center"/>
      <protection/>
    </xf>
    <xf numFmtId="3" fontId="6" fillId="2" borderId="0" xfId="36" applyNumberFormat="1" applyFont="1" applyFill="1" applyAlignment="1">
      <alignment vertical="center"/>
      <protection/>
    </xf>
    <xf numFmtId="0" fontId="5" fillId="2" borderId="0" xfId="36" applyNumberFormat="1" applyFont="1" applyFill="1" applyBorder="1" applyAlignment="1">
      <alignment vertical="center"/>
      <protection/>
    </xf>
    <xf numFmtId="3" fontId="5" fillId="2" borderId="0" xfId="36" applyNumberFormat="1" applyFont="1" applyFill="1" applyBorder="1" applyAlignment="1">
      <alignment horizontal="right" vertical="center"/>
      <protection/>
    </xf>
    <xf numFmtId="0" fontId="5" fillId="2" borderId="0" xfId="36" applyFont="1" applyFill="1" applyBorder="1" applyAlignment="1">
      <alignment horizontal="right" vertical="center"/>
      <protection/>
    </xf>
    <xf numFmtId="179" fontId="5" fillId="2" borderId="0" xfId="36" applyNumberFormat="1" applyFont="1" applyFill="1" applyBorder="1" applyAlignment="1">
      <alignment horizontal="right" vertical="center"/>
      <protection/>
    </xf>
    <xf numFmtId="186" fontId="12" fillId="2" borderId="0" xfId="18" applyNumberFormat="1" applyFont="1" applyFill="1" applyAlignment="1">
      <alignment vertical="center"/>
    </xf>
    <xf numFmtId="185" fontId="12" fillId="2" borderId="0" xfId="36" applyNumberFormat="1" applyFont="1" applyFill="1" applyAlignment="1">
      <alignment vertical="center"/>
      <protection/>
    </xf>
    <xf numFmtId="3" fontId="12" fillId="2" borderId="0" xfId="36" applyNumberFormat="1" applyFont="1" applyFill="1" applyAlignment="1">
      <alignment horizontal="right" vertical="center"/>
      <protection/>
    </xf>
    <xf numFmtId="0" fontId="12" fillId="2" borderId="0" xfId="36" applyFont="1" applyFill="1" applyAlignment="1">
      <alignment horizontal="right" vertical="center"/>
      <protection/>
    </xf>
    <xf numFmtId="185" fontId="18" fillId="2" borderId="0" xfId="36" applyNumberFormat="1" applyFont="1" applyFill="1" applyAlignment="1">
      <alignment vertical="center"/>
      <protection/>
    </xf>
    <xf numFmtId="185" fontId="5" fillId="2" borderId="0" xfId="36" applyNumberFormat="1" applyFont="1" applyFill="1" applyAlignment="1">
      <alignment vertical="center"/>
      <protection/>
    </xf>
    <xf numFmtId="3" fontId="6" fillId="2" borderId="0" xfId="36" applyNumberFormat="1" applyFont="1" applyFill="1" applyAlignment="1">
      <alignment horizontal="right" vertical="center"/>
      <protection/>
    </xf>
    <xf numFmtId="0" fontId="5" fillId="2" borderId="2" xfId="36" applyNumberFormat="1" applyFont="1" applyFill="1" applyBorder="1" applyAlignment="1">
      <alignment vertical="center"/>
      <protection/>
    </xf>
    <xf numFmtId="3" fontId="5" fillId="2" borderId="2" xfId="36" applyNumberFormat="1" applyFont="1" applyFill="1" applyBorder="1" applyAlignment="1">
      <alignment horizontal="right" vertical="center"/>
      <protection/>
    </xf>
    <xf numFmtId="0" fontId="12" fillId="2" borderId="0" xfId="36" applyNumberFormat="1" applyFont="1" applyFill="1" applyAlignment="1">
      <alignment horizontal="left" vertical="center" indent="4"/>
      <protection/>
    </xf>
    <xf numFmtId="0" fontId="5" fillId="2" borderId="0" xfId="38" applyNumberFormat="1" applyFont="1" applyFill="1" applyBorder="1" applyAlignment="1">
      <alignment horizontal="left" vertical="center"/>
      <protection/>
    </xf>
    <xf numFmtId="0" fontId="10" fillId="2" borderId="0" xfId="38" applyFont="1" applyFill="1" applyBorder="1">
      <alignment/>
      <protection/>
    </xf>
    <xf numFmtId="0" fontId="5" fillId="2" borderId="2" xfId="38" applyFont="1" applyFill="1" applyBorder="1">
      <alignment/>
      <protection/>
    </xf>
    <xf numFmtId="0" fontId="4" fillId="2" borderId="0" xfId="38" applyFont="1" applyFill="1">
      <alignment/>
      <protection/>
    </xf>
    <xf numFmtId="0" fontId="5" fillId="2" borderId="0" xfId="38" applyFont="1" applyFill="1" applyBorder="1" applyAlignment="1">
      <alignment horizontal="right" vertical="center"/>
      <protection/>
    </xf>
    <xf numFmtId="0" fontId="12" fillId="2" borderId="0" xfId="38" applyFont="1" applyFill="1" applyBorder="1" applyAlignment="1">
      <alignment horizontal="right" wrapText="1"/>
      <protection/>
    </xf>
    <xf numFmtId="0" fontId="6" fillId="2" borderId="0" xfId="38" applyFont="1" applyFill="1" applyBorder="1">
      <alignment/>
      <protection/>
    </xf>
    <xf numFmtId="0" fontId="6" fillId="2" borderId="2" xfId="38" applyFont="1" applyFill="1" applyBorder="1">
      <alignment/>
      <protection/>
    </xf>
    <xf numFmtId="186" fontId="6" fillId="2" borderId="2" xfId="38" applyNumberFormat="1" applyFont="1" applyFill="1" applyBorder="1">
      <alignment/>
      <protection/>
    </xf>
    <xf numFmtId="0" fontId="12" fillId="2" borderId="0" xfId="38" applyFont="1" applyFill="1" applyBorder="1">
      <alignment/>
      <protection/>
    </xf>
    <xf numFmtId="0" fontId="9" fillId="2" borderId="0" xfId="38" applyNumberFormat="1" applyFont="1" applyFill="1">
      <alignment/>
      <protection/>
    </xf>
    <xf numFmtId="0" fontId="5" fillId="2" borderId="0" xfId="38" applyFont="1" applyFill="1" applyBorder="1" applyAlignment="1">
      <alignment horizontal="right"/>
      <protection/>
    </xf>
    <xf numFmtId="0" fontId="4" fillId="2" borderId="2" xfId="38" applyFont="1" applyFill="1" applyBorder="1">
      <alignment/>
      <protection/>
    </xf>
    <xf numFmtId="186" fontId="6" fillId="2" borderId="2" xfId="0" applyNumberFormat="1" applyFont="1" applyFill="1" applyBorder="1" applyAlignment="1">
      <alignment/>
    </xf>
    <xf numFmtId="0" fontId="12" fillId="2" borderId="0" xfId="38" applyNumberFormat="1" applyFont="1" applyFill="1" applyAlignment="1">
      <alignment vertical="top"/>
      <protection/>
    </xf>
    <xf numFmtId="0" fontId="4" fillId="2" borderId="0" xfId="38" applyNumberFormat="1" applyFont="1" applyFill="1">
      <alignment/>
      <protection/>
    </xf>
    <xf numFmtId="171" fontId="12" fillId="0" borderId="0" xfId="42" applyNumberFormat="1" applyFont="1">
      <alignment/>
      <protection/>
    </xf>
    <xf numFmtId="171" fontId="12" fillId="0" borderId="0" xfId="42" applyNumberFormat="1" applyFont="1" applyAlignment="1">
      <alignment horizontal="right"/>
      <protection/>
    </xf>
    <xf numFmtId="171" fontId="21" fillId="0" borderId="0" xfId="0" applyNumberFormat="1" applyFont="1" applyFill="1" applyAlignment="1">
      <alignment horizontal="right" vertical="center"/>
    </xf>
    <xf numFmtId="0" fontId="12" fillId="2" borderId="0" xfId="39" applyFont="1" applyFill="1" applyBorder="1" applyAlignment="1">
      <alignment vertical="center"/>
      <protection/>
    </xf>
    <xf numFmtId="171" fontId="21" fillId="0" borderId="0" xfId="42" applyNumberFormat="1" applyFont="1">
      <alignment/>
      <protection/>
    </xf>
    <xf numFmtId="0" fontId="12" fillId="2" borderId="0" xfId="39" applyFont="1" applyFill="1" applyAlignment="1">
      <alignment vertical="center"/>
      <protection/>
    </xf>
    <xf numFmtId="0" fontId="5" fillId="2" borderId="0" xfId="38" applyNumberFormat="1" applyFont="1" applyFill="1" applyBorder="1" applyAlignment="1">
      <alignment horizontal="left"/>
      <protection/>
    </xf>
    <xf numFmtId="0" fontId="4" fillId="2" borderId="0" xfId="38" applyFont="1" applyFill="1" applyAlignment="1">
      <alignment/>
      <protection/>
    </xf>
    <xf numFmtId="0" fontId="5" fillId="2" borderId="0" xfId="38" applyFont="1" applyFill="1" applyBorder="1" applyAlignment="1">
      <alignment/>
      <protection/>
    </xf>
    <xf numFmtId="3" fontId="5" fillId="2" borderId="0" xfId="19" applyNumberFormat="1" applyFont="1" applyFill="1" applyBorder="1" applyAlignment="1">
      <alignment/>
    </xf>
    <xf numFmtId="171" fontId="12" fillId="2" borderId="0" xfId="38" applyNumberFormat="1" applyFont="1" applyFill="1" applyAlignment="1">
      <alignment/>
      <protection/>
    </xf>
    <xf numFmtId="0" fontId="6" fillId="2" borderId="0" xfId="38" applyFont="1" applyFill="1" applyBorder="1" applyAlignment="1">
      <alignment/>
      <protection/>
    </xf>
    <xf numFmtId="3" fontId="6" fillId="2" borderId="0" xfId="18" applyNumberFormat="1" applyFont="1" applyFill="1" applyBorder="1" applyAlignment="1">
      <alignment/>
    </xf>
    <xf numFmtId="171" fontId="21" fillId="2" borderId="0" xfId="38" applyNumberFormat="1" applyFont="1" applyFill="1" applyAlignment="1">
      <alignment/>
      <protection/>
    </xf>
    <xf numFmtId="0" fontId="5" fillId="2" borderId="2" xfId="38" applyFont="1" applyFill="1" applyBorder="1" applyAlignment="1">
      <alignment/>
      <protection/>
    </xf>
    <xf numFmtId="0" fontId="6" fillId="2" borderId="0" xfId="0" applyFont="1" applyFill="1" applyAlignment="1">
      <alignment/>
    </xf>
    <xf numFmtId="0" fontId="6" fillId="2" borderId="0" xfId="0" applyNumberFormat="1" applyFont="1" applyFill="1" applyAlignment="1">
      <alignment/>
    </xf>
    <xf numFmtId="0" fontId="5" fillId="2" borderId="0" xfId="35" applyFont="1" applyFill="1" applyBorder="1" applyAlignment="1">
      <alignment horizontal="left"/>
      <protection/>
    </xf>
    <xf numFmtId="41" fontId="5" fillId="2" borderId="0" xfId="19" applyFont="1" applyFill="1" applyBorder="1" applyAlignment="1">
      <alignment/>
    </xf>
    <xf numFmtId="41" fontId="5" fillId="2" borderId="0" xfId="35" applyNumberFormat="1" applyFont="1" applyFill="1" applyAlignment="1">
      <alignment/>
      <protection/>
    </xf>
    <xf numFmtId="0" fontId="7" fillId="2" borderId="0" xfId="35" applyFont="1" applyFill="1" applyAlignment="1">
      <alignment/>
      <protection/>
    </xf>
    <xf numFmtId="0" fontId="5" fillId="2" borderId="0" xfId="38" applyNumberFormat="1" applyFont="1" applyFill="1" applyBorder="1" applyAlignment="1">
      <alignment/>
      <protection/>
    </xf>
    <xf numFmtId="0" fontId="5" fillId="2" borderId="0" xfId="38" applyFont="1" applyFill="1" applyAlignment="1">
      <alignment/>
      <protection/>
    </xf>
    <xf numFmtId="0" fontId="6" fillId="2" borderId="0" xfId="38" applyNumberFormat="1" applyFont="1" applyFill="1" applyBorder="1" applyAlignment="1">
      <alignment/>
      <protection/>
    </xf>
    <xf numFmtId="3" fontId="6" fillId="2" borderId="0" xfId="0" applyNumberFormat="1" applyFont="1" applyFill="1" applyAlignment="1">
      <alignment/>
    </xf>
    <xf numFmtId="0" fontId="8" fillId="2" borderId="0" xfId="38" applyFont="1" applyFill="1" applyAlignment="1">
      <alignment/>
      <protection/>
    </xf>
    <xf numFmtId="0" fontId="6" fillId="2" borderId="0" xfId="30" applyNumberFormat="1" applyFont="1" applyFill="1" applyBorder="1" applyAlignment="1">
      <alignment vertical="center"/>
      <protection/>
    </xf>
    <xf numFmtId="0" fontId="6" fillId="2" borderId="0" xfId="30" applyNumberFormat="1" applyFont="1" applyFill="1" applyAlignment="1">
      <alignment/>
      <protection/>
    </xf>
    <xf numFmtId="0" fontId="4" fillId="2" borderId="0" xfId="32" applyNumberFormat="1" applyFont="1" applyFill="1" applyAlignment="1">
      <alignment/>
      <protection/>
    </xf>
    <xf numFmtId="172" fontId="4" fillId="2" borderId="0" xfId="19" applyNumberFormat="1" applyFont="1" applyFill="1" applyAlignment="1">
      <alignment/>
    </xf>
    <xf numFmtId="0" fontId="4" fillId="2" borderId="0" xfId="32" applyFont="1" applyFill="1" applyAlignment="1">
      <alignment/>
      <protection/>
    </xf>
    <xf numFmtId="0" fontId="5" fillId="2" borderId="0" xfId="32" applyFont="1" applyFill="1" applyAlignment="1">
      <alignment/>
      <protection/>
    </xf>
    <xf numFmtId="3" fontId="6" fillId="2" borderId="0" xfId="32" applyNumberFormat="1" applyFont="1" applyFill="1" applyAlignment="1">
      <alignment/>
      <protection/>
    </xf>
    <xf numFmtId="0" fontId="6" fillId="2" borderId="0" xfId="32" applyFont="1" applyFill="1" applyAlignment="1">
      <alignment/>
      <protection/>
    </xf>
    <xf numFmtId="171" fontId="6" fillId="2" borderId="0" xfId="32" applyNumberFormat="1" applyFont="1" applyFill="1" applyAlignment="1">
      <alignment/>
      <protection/>
    </xf>
    <xf numFmtId="3" fontId="5" fillId="0" borderId="0" xfId="0" applyNumberFormat="1" applyFont="1" applyAlignment="1">
      <alignment/>
    </xf>
    <xf numFmtId="41" fontId="6" fillId="2" borderId="0" xfId="32" applyNumberFormat="1" applyFont="1" applyFill="1" applyAlignment="1">
      <alignment/>
      <protection/>
    </xf>
    <xf numFmtId="0" fontId="5" fillId="0" borderId="0" xfId="0" applyFont="1" applyAlignment="1">
      <alignment/>
    </xf>
    <xf numFmtId="41" fontId="6" fillId="2" borderId="0" xfId="19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1" fontId="21" fillId="2" borderId="0" xfId="32" applyNumberFormat="1" applyFont="1" applyFill="1" applyAlignment="1">
      <alignment/>
      <protection/>
    </xf>
    <xf numFmtId="0" fontId="21" fillId="2" borderId="0" xfId="32" applyFont="1" applyFill="1" applyAlignment="1">
      <alignment/>
      <protection/>
    </xf>
    <xf numFmtId="171" fontId="21" fillId="2" borderId="0" xfId="32" applyNumberFormat="1" applyFont="1" applyFill="1" applyAlignment="1">
      <alignment/>
      <protection/>
    </xf>
    <xf numFmtId="0" fontId="5" fillId="2" borderId="0" xfId="32" applyNumberFormat="1" applyFont="1" applyFill="1" applyBorder="1" applyAlignment="1">
      <alignment horizontal="left"/>
      <protection/>
    </xf>
    <xf numFmtId="41" fontId="5" fillId="2" borderId="0" xfId="32" applyNumberFormat="1" applyFont="1" applyFill="1" applyAlignment="1">
      <alignment/>
      <protection/>
    </xf>
    <xf numFmtId="171" fontId="5" fillId="2" borderId="0" xfId="19" applyNumberFormat="1" applyFont="1" applyFill="1" applyAlignment="1">
      <alignment/>
    </xf>
    <xf numFmtId="171" fontId="5" fillId="2" borderId="0" xfId="32" applyNumberFormat="1" applyFont="1" applyFill="1" applyAlignment="1">
      <alignment/>
      <protection/>
    </xf>
    <xf numFmtId="171" fontId="6" fillId="2" borderId="0" xfId="19" applyNumberFormat="1" applyFont="1" applyFill="1" applyAlignment="1">
      <alignment/>
    </xf>
    <xf numFmtId="171" fontId="4" fillId="2" borderId="0" xfId="32" applyNumberFormat="1" applyFont="1" applyFill="1" applyAlignment="1">
      <alignment/>
      <protection/>
    </xf>
    <xf numFmtId="172" fontId="6" fillId="2" borderId="0" xfId="19" applyNumberFormat="1" applyFont="1" applyFill="1" applyAlignment="1">
      <alignment/>
    </xf>
    <xf numFmtId="172" fontId="5" fillId="2" borderId="0" xfId="19" applyNumberFormat="1" applyFont="1" applyFill="1" applyAlignment="1">
      <alignment/>
    </xf>
    <xf numFmtId="186" fontId="6" fillId="0" borderId="0" xfId="18" applyNumberFormat="1" applyFont="1" applyAlignment="1">
      <alignment/>
    </xf>
    <xf numFmtId="171" fontId="6" fillId="2" borderId="0" xfId="32" applyNumberFormat="1" applyFont="1" applyFill="1" applyAlignment="1">
      <alignment horizontal="right"/>
      <protection/>
    </xf>
    <xf numFmtId="0" fontId="5" fillId="2" borderId="0" xfId="35" applyFont="1" applyFill="1" applyAlignment="1">
      <alignment vertical="center"/>
      <protection/>
    </xf>
    <xf numFmtId="0" fontId="12" fillId="2" borderId="0" xfId="23" applyFont="1" applyFill="1" applyAlignment="1">
      <alignment vertical="center"/>
      <protection/>
    </xf>
    <xf numFmtId="171" fontId="12" fillId="2" borderId="0" xfId="19" applyNumberFormat="1" applyFont="1" applyFill="1" applyAlignment="1">
      <alignment horizontal="right" vertical="center"/>
    </xf>
    <xf numFmtId="171" fontId="12" fillId="2" borderId="0" xfId="23" applyNumberFormat="1" applyFont="1" applyFill="1" applyAlignment="1">
      <alignment vertical="center"/>
      <protection/>
    </xf>
    <xf numFmtId="0" fontId="5" fillId="2" borderId="0" xfId="36" applyNumberFormat="1" applyFont="1" applyFill="1" applyAlignment="1">
      <alignment vertical="center"/>
      <protection/>
    </xf>
    <xf numFmtId="179" fontId="5" fillId="2" borderId="0" xfId="36" applyNumberFormat="1" applyFont="1" applyFill="1" applyAlignment="1">
      <alignment horizontal="right" vertical="center"/>
      <protection/>
    </xf>
    <xf numFmtId="185" fontId="34" fillId="2" borderId="0" xfId="18" applyNumberFormat="1" applyFont="1" applyFill="1" applyAlignment="1">
      <alignment vertical="center"/>
    </xf>
    <xf numFmtId="171" fontId="5" fillId="2" borderId="0" xfId="36" applyNumberFormat="1" applyFont="1" applyFill="1" applyAlignment="1">
      <alignment horizontal="right" vertical="center"/>
      <protection/>
    </xf>
    <xf numFmtId="3" fontId="5" fillId="2" borderId="0" xfId="36" applyNumberFormat="1" applyFont="1" applyFill="1" applyAlignment="1">
      <alignment horizontal="right" vertical="center"/>
      <protection/>
    </xf>
    <xf numFmtId="0" fontId="0" fillId="0" borderId="0" xfId="0" applyFont="1" applyAlignment="1">
      <alignment/>
    </xf>
    <xf numFmtId="0" fontId="5" fillId="2" borderId="0" xfId="22" applyFont="1" applyFill="1" applyBorder="1" applyAlignment="1">
      <alignment horizontal="right" vertical="center"/>
      <protection/>
    </xf>
    <xf numFmtId="0" fontId="5" fillId="2" borderId="3" xfId="22" applyFont="1" applyFill="1" applyBorder="1" applyAlignment="1">
      <alignment horizontal="right" vertical="center"/>
      <protection/>
    </xf>
    <xf numFmtId="0" fontId="5" fillId="2" borderId="2" xfId="22" applyFont="1" applyFill="1" applyBorder="1" applyAlignment="1">
      <alignment horizontal="right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3" xfId="31" applyFont="1" applyFill="1" applyBorder="1" applyAlignment="1">
      <alignment horizontal="centerContinuous" vertical="center"/>
      <protection/>
    </xf>
    <xf numFmtId="0" fontId="9" fillId="2" borderId="0" xfId="22" applyFont="1" applyFill="1" applyAlignment="1">
      <alignment vertical="top" wrapText="1"/>
      <protection/>
    </xf>
    <xf numFmtId="0" fontId="5" fillId="2" borderId="1" xfId="36" applyNumberFormat="1" applyFont="1" applyFill="1" applyBorder="1" applyAlignment="1">
      <alignment horizontal="right" vertical="center" wrapText="1"/>
      <protection/>
    </xf>
    <xf numFmtId="0" fontId="5" fillId="2" borderId="2" xfId="36" applyNumberFormat="1" applyFont="1" applyFill="1" applyBorder="1" applyAlignment="1">
      <alignment horizontal="right" vertical="center"/>
      <protection/>
    </xf>
    <xf numFmtId="0" fontId="5" fillId="2" borderId="0" xfId="32" applyNumberFormat="1" applyFont="1" applyFill="1" applyAlignment="1">
      <alignment horizontal="left" wrapText="1"/>
      <protection/>
    </xf>
    <xf numFmtId="0" fontId="5" fillId="2" borderId="0" xfId="32" applyNumberFormat="1" applyFont="1" applyFill="1" applyAlignment="1">
      <alignment wrapText="1"/>
      <protection/>
    </xf>
    <xf numFmtId="0" fontId="9" fillId="2" borderId="0" xfId="37" applyNumberFormat="1" applyFont="1" applyFill="1" applyAlignment="1">
      <alignment vertical="center"/>
      <protection/>
    </xf>
    <xf numFmtId="0" fontId="5" fillId="2" borderId="2" xfId="37" applyNumberFormat="1" applyFont="1" applyFill="1" applyBorder="1" applyAlignment="1">
      <alignment horizontal="right" vertical="center"/>
      <protection/>
    </xf>
    <xf numFmtId="0" fontId="9" fillId="2" borderId="0" xfId="28" applyNumberFormat="1" applyFont="1" applyFill="1">
      <alignment/>
      <protection/>
    </xf>
    <xf numFmtId="0" fontId="11" fillId="2" borderId="0" xfId="38" applyNumberFormat="1" applyFont="1" applyFill="1" applyBorder="1">
      <alignment/>
      <protection/>
    </xf>
    <xf numFmtId="0" fontId="5" fillId="2" borderId="2" xfId="35" applyNumberFormat="1" applyFont="1" applyFill="1" applyBorder="1" applyAlignment="1">
      <alignment horizontal="right" vertical="center" wrapText="1"/>
      <protection/>
    </xf>
    <xf numFmtId="171" fontId="5" fillId="2" borderId="0" xfId="38" applyNumberFormat="1" applyFont="1" applyFill="1" applyAlignment="1">
      <alignment/>
      <protection/>
    </xf>
    <xf numFmtId="171" fontId="6" fillId="2" borderId="0" xfId="38" applyNumberFormat="1" applyFont="1" applyFill="1" applyAlignment="1">
      <alignment/>
      <protection/>
    </xf>
    <xf numFmtId="0" fontId="9" fillId="2" borderId="0" xfId="39" applyFont="1" applyFill="1" applyAlignment="1">
      <alignment vertical="center"/>
      <protection/>
    </xf>
    <xf numFmtId="0" fontId="12" fillId="2" borderId="0" xfId="39" applyFont="1" applyFill="1" applyBorder="1">
      <alignment/>
      <protection/>
    </xf>
    <xf numFmtId="0" fontId="5" fillId="2" borderId="3" xfId="37" applyNumberFormat="1" applyFont="1" applyFill="1" applyBorder="1" applyAlignment="1">
      <alignment horizontal="right" vertical="center" wrapText="1"/>
      <protection/>
    </xf>
    <xf numFmtId="0" fontId="5" fillId="2" borderId="3" xfId="32" applyNumberFormat="1" applyFont="1" applyFill="1" applyBorder="1" applyAlignment="1">
      <alignment horizontal="left" vertical="center" wrapText="1"/>
      <protection/>
    </xf>
    <xf numFmtId="0" fontId="5" fillId="2" borderId="2" xfId="32" applyNumberFormat="1" applyFont="1" applyFill="1" applyBorder="1" applyAlignment="1">
      <alignment horizontal="left" vertical="center" wrapText="1"/>
      <protection/>
    </xf>
    <xf numFmtId="0" fontId="5" fillId="2" borderId="0" xfId="36" applyFont="1" applyFill="1" applyAlignment="1">
      <alignment horizontal="center" vertical="center"/>
      <protection/>
    </xf>
    <xf numFmtId="0" fontId="5" fillId="2" borderId="3" xfId="36" applyNumberFormat="1" applyFont="1" applyFill="1" applyBorder="1" applyAlignment="1">
      <alignment horizontal="left" vertical="center" wrapText="1"/>
      <protection/>
    </xf>
    <xf numFmtId="0" fontId="5" fillId="2" borderId="2" xfId="36" applyNumberFormat="1" applyFont="1" applyFill="1" applyBorder="1" applyAlignment="1">
      <alignment horizontal="left" vertical="center" wrapText="1"/>
      <protection/>
    </xf>
    <xf numFmtId="0" fontId="5" fillId="2" borderId="1" xfId="36" applyNumberFormat="1" applyFont="1" applyFill="1" applyBorder="1" applyAlignment="1">
      <alignment horizontal="center" vertical="center"/>
      <protection/>
    </xf>
    <xf numFmtId="172" fontId="5" fillId="2" borderId="1" xfId="19" applyNumberFormat="1" applyFont="1" applyFill="1" applyBorder="1" applyAlignment="1">
      <alignment horizontal="center" vertical="center"/>
    </xf>
    <xf numFmtId="172" fontId="5" fillId="2" borderId="0" xfId="19" applyNumberFormat="1" applyFont="1" applyFill="1" applyAlignment="1">
      <alignment horizontal="center"/>
    </xf>
    <xf numFmtId="0" fontId="5" fillId="2" borderId="0" xfId="32" applyNumberFormat="1" applyFont="1" applyFill="1" applyAlignment="1">
      <alignment horizontal="center"/>
      <protection/>
    </xf>
    <xf numFmtId="0" fontId="5" fillId="2" borderId="3" xfId="22" applyFont="1" applyFill="1" applyBorder="1" applyAlignment="1">
      <alignment horizontal="center" vertical="center"/>
      <protection/>
    </xf>
    <xf numFmtId="0" fontId="5" fillId="2" borderId="0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right" vertical="center" wrapText="1"/>
      <protection/>
    </xf>
    <xf numFmtId="0" fontId="0" fillId="2" borderId="2" xfId="0" applyFill="1" applyBorder="1" applyAlignment="1">
      <alignment horizontal="right" vertical="center" wrapText="1"/>
    </xf>
    <xf numFmtId="0" fontId="5" fillId="2" borderId="3" xfId="22" applyNumberFormat="1" applyFont="1" applyFill="1" applyBorder="1" applyAlignment="1">
      <alignment vertical="center"/>
      <protection/>
    </xf>
    <xf numFmtId="0" fontId="5" fillId="2" borderId="0" xfId="22" applyNumberFormat="1" applyFont="1" applyFill="1" applyBorder="1" applyAlignment="1">
      <alignment vertical="center"/>
      <protection/>
    </xf>
    <xf numFmtId="0" fontId="5" fillId="2" borderId="2" xfId="22" applyNumberFormat="1" applyFont="1" applyFill="1" applyBorder="1" applyAlignment="1">
      <alignment vertical="center"/>
      <protection/>
    </xf>
    <xf numFmtId="0" fontId="5" fillId="2" borderId="1" xfId="22" applyFont="1" applyFill="1" applyBorder="1" applyAlignment="1">
      <alignment horizontal="center" vertical="center"/>
      <protection/>
    </xf>
    <xf numFmtId="0" fontId="0" fillId="2" borderId="0" xfId="0" applyFill="1" applyAlignment="1">
      <alignment horizontal="right" vertical="center" wrapText="1"/>
    </xf>
    <xf numFmtId="0" fontId="5" fillId="2" borderId="0" xfId="22" applyFont="1" applyFill="1" applyBorder="1" applyAlignment="1">
      <alignment horizontal="right" vertical="center" wrapText="1"/>
      <protection/>
    </xf>
    <xf numFmtId="0" fontId="5" fillId="2" borderId="2" xfId="22" applyFont="1" applyFill="1" applyBorder="1" applyAlignment="1">
      <alignment horizontal="right" vertical="center" wrapText="1"/>
      <protection/>
    </xf>
    <xf numFmtId="0" fontId="5" fillId="2" borderId="3" xfId="3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5" fillId="2" borderId="3" xfId="31" applyFont="1" applyFill="1" applyBorder="1" applyAlignment="1">
      <alignment horizontal="right" vertical="center" wrapText="1"/>
      <protection/>
    </xf>
    <xf numFmtId="41" fontId="5" fillId="2" borderId="1" xfId="19" applyFont="1" applyFill="1" applyBorder="1" applyAlignment="1">
      <alignment horizontal="center" vertical="center"/>
    </xf>
    <xf numFmtId="0" fontId="5" fillId="2" borderId="0" xfId="22" applyFont="1" applyFill="1" applyAlignment="1">
      <alignment horizontal="left" vertical="center"/>
      <protection/>
    </xf>
    <xf numFmtId="0" fontId="5" fillId="2" borderId="3" xfId="38" applyNumberFormat="1" applyFont="1" applyFill="1" applyBorder="1" applyAlignment="1">
      <alignment horizontal="left" vertical="center" wrapText="1"/>
      <protection/>
    </xf>
    <xf numFmtId="0" fontId="5" fillId="2" borderId="2" xfId="38" applyNumberFormat="1" applyFont="1" applyFill="1" applyBorder="1" applyAlignment="1">
      <alignment horizontal="left" vertical="center"/>
      <protection/>
    </xf>
    <xf numFmtId="0" fontId="5" fillId="2" borderId="3" xfId="38" applyFont="1" applyFill="1" applyBorder="1" applyAlignment="1">
      <alignment horizontal="right" vertical="center"/>
      <protection/>
    </xf>
    <xf numFmtId="0" fontId="5" fillId="2" borderId="2" xfId="38" applyFont="1" applyFill="1" applyBorder="1" applyAlignment="1">
      <alignment horizontal="right" vertical="center"/>
      <protection/>
    </xf>
    <xf numFmtId="0" fontId="12" fillId="2" borderId="3" xfId="38" applyFont="1" applyFill="1" applyBorder="1" applyAlignment="1">
      <alignment horizontal="right" wrapText="1"/>
      <protection/>
    </xf>
    <xf numFmtId="0" fontId="12" fillId="2" borderId="2" xfId="38" applyFont="1" applyFill="1" applyBorder="1" applyAlignment="1">
      <alignment horizontal="right" wrapText="1"/>
      <protection/>
    </xf>
    <xf numFmtId="0" fontId="5" fillId="2" borderId="0" xfId="37" applyNumberFormat="1" applyFont="1" applyFill="1" applyAlignment="1">
      <alignment horizontal="center"/>
      <protection/>
    </xf>
    <xf numFmtId="0" fontId="7" fillId="2" borderId="0" xfId="37" applyNumberFormat="1" applyFont="1" applyFill="1" applyAlignment="1">
      <alignment horizontal="center" vertical="center"/>
      <protection/>
    </xf>
    <xf numFmtId="0" fontId="5" fillId="2" borderId="0" xfId="37" applyNumberFormat="1" applyFont="1" applyFill="1" applyAlignment="1">
      <alignment horizontal="center" vertical="center"/>
      <protection/>
    </xf>
    <xf numFmtId="0" fontId="5" fillId="2" borderId="3" xfId="37" applyNumberFormat="1" applyFont="1" applyFill="1" applyBorder="1" applyAlignment="1">
      <alignment vertical="center" wrapText="1"/>
      <protection/>
    </xf>
    <xf numFmtId="0" fontId="5" fillId="2" borderId="0" xfId="37" applyNumberFormat="1" applyFont="1" applyFill="1" applyBorder="1" applyAlignment="1">
      <alignment vertical="center" wrapText="1"/>
      <protection/>
    </xf>
    <xf numFmtId="0" fontId="5" fillId="2" borderId="2" xfId="37" applyNumberFormat="1" applyFont="1" applyFill="1" applyBorder="1" applyAlignment="1">
      <alignment vertical="center" wrapText="1"/>
      <protection/>
    </xf>
    <xf numFmtId="0" fontId="7" fillId="2" borderId="0" xfId="37" applyNumberFormat="1" applyFont="1" applyFill="1" applyAlignment="1">
      <alignment horizontal="center"/>
      <protection/>
    </xf>
    <xf numFmtId="0" fontId="5" fillId="2" borderId="1" xfId="26" applyNumberFormat="1" applyFont="1" applyFill="1" applyBorder="1" applyAlignment="1">
      <alignment horizontal="center" vertical="center"/>
      <protection/>
    </xf>
    <xf numFmtId="0" fontId="5" fillId="2" borderId="0" xfId="26" applyFont="1" applyFill="1" applyAlignment="1">
      <alignment horizontal="center" vertical="center"/>
      <protection/>
    </xf>
    <xf numFmtId="0" fontId="5" fillId="2" borderId="0" xfId="26" applyFont="1" applyFill="1" applyBorder="1" applyAlignment="1">
      <alignment horizontal="center" vertical="center"/>
      <protection/>
    </xf>
    <xf numFmtId="0" fontId="5" fillId="2" borderId="3" xfId="26" applyNumberFormat="1" applyFont="1" applyFill="1" applyBorder="1" applyAlignment="1">
      <alignment horizontal="left" vertical="center"/>
      <protection/>
    </xf>
    <xf numFmtId="0" fontId="5" fillId="2" borderId="2" xfId="26" applyNumberFormat="1" applyFont="1" applyFill="1" applyBorder="1" applyAlignment="1">
      <alignment horizontal="left" vertical="center"/>
      <protection/>
    </xf>
    <xf numFmtId="0" fontId="5" fillId="2" borderId="0" xfId="27" applyNumberFormat="1" applyFont="1" applyFill="1" applyBorder="1" applyAlignment="1">
      <alignment horizontal="center" vertical="center"/>
      <protection/>
    </xf>
    <xf numFmtId="0" fontId="5" fillId="2" borderId="0" xfId="27" applyNumberFormat="1" applyFont="1" applyFill="1" applyAlignment="1">
      <alignment horizontal="center" vertical="center"/>
      <protection/>
    </xf>
    <xf numFmtId="0" fontId="5" fillId="2" borderId="0" xfId="28" applyFont="1" applyFill="1" applyBorder="1" applyAlignment="1">
      <alignment horizontal="center"/>
      <protection/>
    </xf>
    <xf numFmtId="0" fontId="5" fillId="2" borderId="0" xfId="28" applyFont="1" applyFill="1" applyBorder="1" applyAlignment="1">
      <alignment horizontal="center" vertical="center"/>
      <protection/>
    </xf>
    <xf numFmtId="0" fontId="5" fillId="2" borderId="1" xfId="24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37" applyNumberFormat="1" applyFont="1" applyFill="1" applyBorder="1" applyAlignment="1">
      <alignment horizontal="left" vertical="center" wrapText="1"/>
      <protection/>
    </xf>
    <xf numFmtId="0" fontId="5" fillId="2" borderId="2" xfId="37" applyNumberFormat="1" applyFont="1" applyFill="1" applyBorder="1" applyAlignment="1">
      <alignment horizontal="left" vertical="center" wrapText="1"/>
      <protection/>
    </xf>
    <xf numFmtId="0" fontId="5" fillId="2" borderId="1" xfId="37" applyNumberFormat="1" applyFont="1" applyFill="1" applyBorder="1" applyAlignment="1">
      <alignment horizontal="center" vertical="center"/>
      <protection/>
    </xf>
    <xf numFmtId="181" fontId="5" fillId="2" borderId="1" xfId="37" applyNumberFormat="1" applyFont="1" applyFill="1" applyBorder="1" applyAlignment="1">
      <alignment horizontal="center" vertical="center"/>
      <protection/>
    </xf>
    <xf numFmtId="0" fontId="5" fillId="2" borderId="1" xfId="37" applyNumberFormat="1" applyFont="1" applyFill="1" applyBorder="1" applyAlignment="1">
      <alignment horizontal="center" vertical="center" wrapText="1"/>
      <protection/>
    </xf>
    <xf numFmtId="0" fontId="5" fillId="2" borderId="0" xfId="37" applyFont="1" applyFill="1" applyAlignment="1">
      <alignment horizontal="center"/>
      <protection/>
    </xf>
    <xf numFmtId="0" fontId="13" fillId="2" borderId="1" xfId="19" applyNumberFormat="1" applyFont="1" applyFill="1" applyBorder="1" applyAlignment="1">
      <alignment horizontal="center" vertical="center"/>
    </xf>
    <xf numFmtId="3" fontId="13" fillId="2" borderId="1" xfId="19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1" fontId="5" fillId="2" borderId="0" xfId="29" applyNumberFormat="1" applyFont="1" applyFill="1" applyAlignment="1">
      <alignment horizontal="center" vertical="center"/>
      <protection/>
    </xf>
    <xf numFmtId="0" fontId="5" fillId="2" borderId="0" xfId="29" applyFont="1" applyFill="1" applyBorder="1" applyAlignment="1">
      <alignment horizontal="center" vertical="center"/>
      <protection/>
    </xf>
    <xf numFmtId="0" fontId="5" fillId="2" borderId="3" xfId="29" applyFont="1" applyFill="1" applyBorder="1" applyAlignment="1">
      <alignment horizontal="left" vertical="center" wrapText="1"/>
      <protection/>
    </xf>
    <xf numFmtId="0" fontId="5" fillId="2" borderId="2" xfId="29" applyFont="1" applyFill="1" applyBorder="1" applyAlignment="1">
      <alignment horizontal="left" vertical="center" wrapText="1"/>
      <protection/>
    </xf>
    <xf numFmtId="0" fontId="5" fillId="2" borderId="0" xfId="41" applyFont="1" applyFill="1" applyBorder="1" applyAlignment="1">
      <alignment horizontal="left" vertical="center"/>
      <protection/>
    </xf>
    <xf numFmtId="0" fontId="5" fillId="2" borderId="0" xfId="41" applyFont="1" applyFill="1" applyAlignment="1">
      <alignment horizontal="left" vertical="center"/>
      <protection/>
    </xf>
    <xf numFmtId="0" fontId="5" fillId="2" borderId="0" xfId="38" applyNumberFormat="1" applyFont="1" applyFill="1" applyBorder="1" applyAlignment="1">
      <alignment horizontal="left" vertical="center"/>
      <protection/>
    </xf>
    <xf numFmtId="0" fontId="5" fillId="2" borderId="3" xfId="35" applyNumberFormat="1" applyFont="1" applyFill="1" applyBorder="1" applyAlignment="1">
      <alignment horizontal="left" vertical="center"/>
      <protection/>
    </xf>
    <xf numFmtId="0" fontId="5" fillId="2" borderId="2" xfId="35" applyNumberFormat="1" applyFont="1" applyFill="1" applyBorder="1" applyAlignment="1">
      <alignment horizontal="left" vertical="center"/>
      <protection/>
    </xf>
    <xf numFmtId="0" fontId="5" fillId="2" borderId="1" xfId="35" applyNumberFormat="1" applyFont="1" applyFill="1" applyBorder="1" applyAlignment="1">
      <alignment horizontal="center" vertical="center"/>
      <protection/>
    </xf>
    <xf numFmtId="0" fontId="5" fillId="2" borderId="3" xfId="35" applyNumberFormat="1" applyFont="1" applyFill="1" applyBorder="1" applyAlignment="1">
      <alignment horizontal="right" vertical="center"/>
      <protection/>
    </xf>
    <xf numFmtId="0" fontId="5" fillId="2" borderId="2" xfId="35" applyNumberFormat="1" applyFont="1" applyFill="1" applyBorder="1" applyAlignment="1">
      <alignment horizontal="right" vertical="center"/>
      <protection/>
    </xf>
    <xf numFmtId="0" fontId="5" fillId="2" borderId="3" xfId="38" applyFont="1" applyFill="1" applyBorder="1" applyAlignment="1">
      <alignment horizontal="right" vertical="center" wrapText="1"/>
      <protection/>
    </xf>
    <xf numFmtId="0" fontId="5" fillId="2" borderId="2" xfId="38" applyFont="1" applyFill="1" applyBorder="1" applyAlignment="1">
      <alignment horizontal="right" vertical="center" wrapText="1"/>
      <protection/>
    </xf>
    <xf numFmtId="0" fontId="5" fillId="2" borderId="0" xfId="33" applyFont="1" applyFill="1" applyAlignment="1">
      <alignment horizontal="center" vertical="center"/>
      <protection/>
    </xf>
    <xf numFmtId="0" fontId="5" fillId="2" borderId="0" xfId="33" applyNumberFormat="1" applyFont="1" applyFill="1" applyAlignment="1">
      <alignment horizontal="center" vertical="center"/>
      <protection/>
    </xf>
  </cellXfs>
  <cellStyles count="33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6-10" xfId="20"/>
    <cellStyle name="Normale_808" xfId="21"/>
    <cellStyle name="Normale_CAP 6 - 1-9" xfId="22"/>
    <cellStyle name="Normale_CAP_6" xfId="23"/>
    <cellStyle name="Normale_ore mediaset" xfId="24"/>
    <cellStyle name="Normale_Progtav_televisione" xfId="25"/>
    <cellStyle name="Normale_tav 4.43" xfId="26"/>
    <cellStyle name="Normale_tav 4.44" xfId="27"/>
    <cellStyle name="Normale_tav 4.45" xfId="28"/>
    <cellStyle name="Normale_tav 4.46" xfId="29"/>
    <cellStyle name="Normale_tav.5.7" xfId="30"/>
    <cellStyle name="Normale_tav_6_10" xfId="31"/>
    <cellStyle name="Normale_tav4.35" xfId="32"/>
    <cellStyle name="Normale_tav4.36" xfId="33"/>
    <cellStyle name="Normale_tav4.37" xfId="34"/>
    <cellStyle name="Normale_tav4.38" xfId="35"/>
    <cellStyle name="Normale_tav4.41" xfId="36"/>
    <cellStyle name="Normale_tav4.42" xfId="37"/>
    <cellStyle name="Normale_tav6.13 e tav6.30" xfId="38"/>
    <cellStyle name="Normale_tav6.34" xfId="39"/>
    <cellStyle name="Normale_Tav6-13--6-34" xfId="40"/>
    <cellStyle name="Normale_Tavola 6.26" xfId="41"/>
    <cellStyle name="Normale_Tavole Multiscopo 2003_lettura" xfId="42"/>
    <cellStyle name="Percent" xfId="43"/>
    <cellStyle name="Currency" xfId="44"/>
    <cellStyle name="Valuta (0)_da 4.8 a 4.10" xfId="45"/>
    <cellStyle name="Currency [0]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15</xdr:col>
      <xdr:colOff>19050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71525" y="0"/>
          <a:ext cx="5029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Cinema: giorni di spettacolo nei locali aperti al pubblico, biglietti venduti e  spesa del pubblico per tipo di comune - Anni 1999-2004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(biglietti venduti in migliaia; spesa del pubblico in euro)</a:t>
          </a:r>
        </a:p>
      </xdr:txBody>
    </xdr:sp>
    <xdr:clientData/>
  </xdr:twoCellAnchor>
  <xdr:twoCellAnchor>
    <xdr:from>
      <xdr:col>0</xdr:col>
      <xdr:colOff>152400</xdr:colOff>
      <xdr:row>18</xdr:row>
      <xdr:rowOff>9525</xdr:rowOff>
    </xdr:from>
    <xdr:to>
      <xdr:col>15</xdr:col>
      <xdr:colOff>0</xdr:colOff>
      <xdr:row>21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400" y="2495550"/>
          <a:ext cx="5629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sono ottenuti rapportando i valori correnti di ciascun anno ai rispettivi indici dei prezzi al consumo dell'intera collettività nazionale con base 1995=100.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7</xdr:col>
      <xdr:colOff>9525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0"/>
          <a:ext cx="5010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di spettacolo e culturali acquistati dalla Rai per paese di acquisto e tipo di programma - Anni 2003-2004</a:t>
          </a:r>
        </a:p>
      </xdr:txBody>
    </xdr:sp>
    <xdr:clientData/>
  </xdr:twoCellAnchor>
  <xdr:twoCellAnchor>
    <xdr:from>
      <xdr:col>0</xdr:col>
      <xdr:colOff>0</xdr:colOff>
      <xdr:row>39</xdr:row>
      <xdr:rowOff>95250</xdr:rowOff>
    </xdr:from>
    <xdr:to>
      <xdr:col>7</xdr:col>
      <xdr:colOff>0</xdr:colOff>
      <xdr:row>41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514850"/>
          <a:ext cx="5791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Elaborazioni Istat su dati  Rai - Radiotelevisione italiana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7</xdr:col>
      <xdr:colOff>1076325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809625" y="0"/>
          <a:ext cx="4981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Ore di trasmissione televisiva di Mediaset per canale e tipo di programma - Anno 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11</xdr:col>
      <xdr:colOff>400050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43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 trasmissione televisiva di La7 per tipo di produzione e di programma - Anni 2003-2004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11</xdr:col>
      <xdr:colOff>400050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0"/>
          <a:ext cx="4867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culturali e di spettacolo di La7 per tipo di produzione e di programma - Anni 2003-2004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20</xdr:col>
      <xdr:colOff>295275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0"/>
          <a:ext cx="4905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eteroprodotti culturali e di spettacolo di La7 per paese di produzione - Anni 2003-2004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7515225"/>
          <a:ext cx="575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Abbonamenti cumulativi a televisione e radioaudizioni. Sono compresi gli abbonamenti speciali, pari a 157.560 nel 2004.
</a:t>
          </a:r>
        </a:p>
      </xdr:txBody>
    </xdr:sp>
    <xdr:clientData/>
  </xdr:twoCellAnchor>
  <xdr:twoCellAnchor>
    <xdr:from>
      <xdr:col>0</xdr:col>
      <xdr:colOff>123825</xdr:colOff>
      <xdr:row>71</xdr:row>
      <xdr:rowOff>0</xdr:rowOff>
    </xdr:from>
    <xdr:to>
      <xdr:col>5</xdr:col>
      <xdr:colOff>1114425</xdr:colOff>
      <xdr:row>71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3825" y="7515225"/>
          <a:ext cx="561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</a:t>
          </a:r>
        </a:p>
      </xdr:txBody>
    </xdr:sp>
    <xdr:clientData/>
  </xdr:twoCellAnchor>
  <xdr:twoCellAnchor>
    <xdr:from>
      <xdr:col>0</xdr:col>
      <xdr:colOff>28575</xdr:colOff>
      <xdr:row>71</xdr:row>
      <xdr:rowOff>0</xdr:rowOff>
    </xdr:from>
    <xdr:to>
      <xdr:col>5</xdr:col>
      <xdr:colOff>1019175</xdr:colOff>
      <xdr:row>71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" y="7515225"/>
          <a:ext cx="561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</a:t>
          </a:r>
        </a:p>
      </xdr:txBody>
    </xdr:sp>
    <xdr:clientData/>
  </xdr:twoCellAnchor>
  <xdr:twoCellAnchor>
    <xdr:from>
      <xdr:col>0</xdr:col>
      <xdr:colOff>171450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71450" y="7515225"/>
          <a:ext cx="559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il calcolo degli indicatori sono stati utilizzati: per gli abbonamenti in totale, i dati sulla popolazione media al  2004; per gli abbonamenti ad uso privato il numero medio delle famiglie  allo stesso anno.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104775</xdr:rowOff>
    </xdr:from>
    <xdr:to>
      <xdr:col>6</xdr:col>
      <xdr:colOff>0</xdr:colOff>
      <xdr:row>70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362825"/>
          <a:ext cx="5772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Abbonamenti cumulativi a televisione e radioaudizioni. Sono compresi gli abbonamenti speciali, pari a 157.560 nel 2004.
</a:t>
          </a:r>
        </a:p>
      </xdr:txBody>
    </xdr:sp>
    <xdr:clientData/>
  </xdr:twoCellAnchor>
  <xdr:twoCellAnchor>
    <xdr:from>
      <xdr:col>0</xdr:col>
      <xdr:colOff>123825</xdr:colOff>
      <xdr:row>71</xdr:row>
      <xdr:rowOff>0</xdr:rowOff>
    </xdr:from>
    <xdr:to>
      <xdr:col>5</xdr:col>
      <xdr:colOff>1114425</xdr:colOff>
      <xdr:row>71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3825" y="7486650"/>
          <a:ext cx="562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</a:t>
          </a:r>
        </a:p>
      </xdr:txBody>
    </xdr:sp>
    <xdr:clientData/>
  </xdr:twoCellAnchor>
  <xdr:twoCellAnchor>
    <xdr:from>
      <xdr:col>0</xdr:col>
      <xdr:colOff>28575</xdr:colOff>
      <xdr:row>71</xdr:row>
      <xdr:rowOff>0</xdr:rowOff>
    </xdr:from>
    <xdr:to>
      <xdr:col>5</xdr:col>
      <xdr:colOff>1019175</xdr:colOff>
      <xdr:row>71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7486650"/>
          <a:ext cx="562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</a:t>
          </a:r>
        </a:p>
      </xdr:txBody>
    </xdr:sp>
    <xdr:clientData/>
  </xdr:twoCellAnchor>
  <xdr:twoCellAnchor>
    <xdr:from>
      <xdr:col>0</xdr:col>
      <xdr:colOff>123825</xdr:colOff>
      <xdr:row>71</xdr:row>
      <xdr:rowOff>0</xdr:rowOff>
    </xdr:from>
    <xdr:to>
      <xdr:col>5</xdr:col>
      <xdr:colOff>1047750</xdr:colOff>
      <xdr:row>73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486650"/>
          <a:ext cx="5562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il calcolo degli indicatori sono stati utilizzati: per gli abbonamenti in totale, i dati sulla popolazione media al  2004; per gli abbonamenti ad uso privato il numero medio delle famiglie allo stesso anno.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0</xdr:rowOff>
    </xdr:from>
    <xdr:to>
      <xdr:col>6</xdr:col>
      <xdr:colOff>9525</xdr:colOff>
      <xdr:row>71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7591425"/>
          <a:ext cx="578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Tavola 6.22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segue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- Abbonamenti alla Rai per capoluogo di provincia - Anno 2003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1123950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78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Tavola 6.22 -  Abbonamenti alla Rai per capoluogo di provincia  - Anno 2003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9525</xdr:colOff>
      <xdr:row>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0"/>
          <a:ext cx="5781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Tavola 6.17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segue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- Abbonamenti alla Rai per capoluogo di provincia - Anno 2004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123825</xdr:colOff>
      <xdr:row>72</xdr:row>
      <xdr:rowOff>0</xdr:rowOff>
    </xdr:from>
    <xdr:to>
      <xdr:col>5</xdr:col>
      <xdr:colOff>1114425</xdr:colOff>
      <xdr:row>74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" y="7496175"/>
          <a:ext cx="5648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il calcolo degli indicatori sono stati utilizzati: per gli abbonamenti in totale, i dati sulla popolazione media al 2004; per gli abbonamenti  ad uso privato il numero medio delle famiglie allo stesso anno.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9525</xdr:rowOff>
    </xdr:from>
    <xdr:to>
      <xdr:col>9</xdr:col>
      <xdr:colOff>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9525"/>
          <a:ext cx="5019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Ascolto medio dei programmi televisivi per fascia oraria , rete e canale - Anni 2003-2004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(ascolto medio in migliaia di spettatori e share in valori percentuali)</a:t>
          </a:r>
        </a:p>
      </xdr:txBody>
    </xdr:sp>
    <xdr:clientData/>
  </xdr:twoCellAnchor>
  <xdr:twoCellAnchor>
    <xdr:from>
      <xdr:col>0</xdr:col>
      <xdr:colOff>161925</xdr:colOff>
      <xdr:row>68</xdr:row>
      <xdr:rowOff>0</xdr:rowOff>
    </xdr:from>
    <xdr:to>
      <xdr:col>9</xdr:col>
      <xdr:colOff>0</xdr:colOff>
      <xdr:row>70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6943725"/>
          <a:ext cx="5629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L'ascolto medio è calcolato come media aritmetica semplice del numero di individui che hanno visto almeno un minuto di un evento editoriale o pubblicitario, per minuto  (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Σ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Expanded Minutes of viewing / Duration of event in min.)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7</xdr:col>
      <xdr:colOff>695325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5010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cinema, per tipo di comune e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euro)</a:t>
          </a:r>
        </a:p>
      </xdr:txBody>
    </xdr:sp>
    <xdr:clientData/>
  </xdr:twoCellAnchor>
  <xdr:twoCellAnchor>
    <xdr:from>
      <xdr:col>1</xdr:col>
      <xdr:colOff>123825</xdr:colOff>
      <xdr:row>82</xdr:row>
      <xdr:rowOff>0</xdr:rowOff>
    </xdr:from>
    <xdr:to>
      <xdr:col>7</xdr:col>
      <xdr:colOff>647700</xdr:colOff>
      <xdr:row>82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7639050"/>
          <a:ext cx="448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 di comune e provincia - Anno 2003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euro)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73</xdr:row>
      <xdr:rowOff>9525</xdr:rowOff>
    </xdr:from>
    <xdr:to>
      <xdr:col>5</xdr:col>
      <xdr:colOff>723900</xdr:colOff>
      <xdr:row>75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6886575"/>
          <a:ext cx="5629275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Quota percentuale di persone di 3 anni e più che hanno dichiarato di avere l'abitudine di guardare la televisione tutti i giorni o almeno qualche giorno alla settimana. I dati per titolo di studio sono calcolati per la popolazione di 6 anni e più.</a:t>
          </a:r>
        </a:p>
      </xdr:txBody>
    </xdr:sp>
    <xdr:clientData/>
  </xdr:twoCellAnchor>
  <xdr:twoCellAnchor>
    <xdr:from>
      <xdr:col>0</xdr:col>
      <xdr:colOff>171450</xdr:colOff>
      <xdr:row>75</xdr:row>
      <xdr:rowOff>9525</xdr:rowOff>
    </xdr:from>
    <xdr:to>
      <xdr:col>6</xdr:col>
      <xdr:colOff>0</xdr:colOff>
      <xdr:row>78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7115175"/>
          <a:ext cx="5610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104775</xdr:rowOff>
    </xdr:from>
    <xdr:to>
      <xdr:col>7</xdr:col>
      <xdr:colOff>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3876675"/>
          <a:ext cx="5657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I dati della serie storica sono stati revisionati e aggiornati sulla base dell'effettiva operatività delle emittenti in ciascun anno. </a:t>
          </a:r>
        </a:p>
      </xdr:txBody>
    </xdr:sp>
    <xdr:clientData/>
  </xdr:twoCellAnchor>
  <xdr:twoCellAnchor>
    <xdr:from>
      <xdr:col>0</xdr:col>
      <xdr:colOff>114300</xdr:colOff>
      <xdr:row>35</xdr:row>
      <xdr:rowOff>0</xdr:rowOff>
    </xdr:from>
    <xdr:to>
      <xdr:col>3</xdr:col>
      <xdr:colOff>609600</xdr:colOff>
      <xdr:row>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400050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I dati della serie storica sono stati revisionati e aggiornati sulla base dell'effettiva operatività delle emittenze in ciascun anno. </a:t>
          </a:r>
        </a:p>
      </xdr:txBody>
    </xdr:sp>
    <xdr:clientData/>
  </xdr:twoCellAnchor>
  <xdr:twoCellAnchor>
    <xdr:from>
      <xdr:col>0</xdr:col>
      <xdr:colOff>790575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90575" y="4000500"/>
          <a:ext cx="498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Impianti trasmittenti della rete radiofonica per tipo di trasmissione - Anni 2000-2004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al 31 dicembre)</a:t>
          </a:r>
        </a:p>
      </xdr:txBody>
    </xdr:sp>
    <xdr:clientData/>
  </xdr:twoCellAnchor>
  <xdr:twoCellAnchor>
    <xdr:from>
      <xdr:col>0</xdr:col>
      <xdr:colOff>800100</xdr:colOff>
      <xdr:row>39</xdr:row>
      <xdr:rowOff>0</xdr:rowOff>
    </xdr:from>
    <xdr:to>
      <xdr:col>7</xdr:col>
      <xdr:colOff>47625</xdr:colOff>
      <xdr:row>40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00100" y="4562475"/>
          <a:ext cx="501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Impianti trasmittenti della rete radiofonica per tipo di trasmissione - Anni 2000- 2004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5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72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radiofonica della Rai sulle reti nazionali per canale e tipo di programma - Anno 2004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5</xdr:col>
      <xdr:colOff>781050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0"/>
          <a:ext cx="4895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ascoltano la radio per sesso, classe d'età, titolo di studio, regione e tipo di comune - Anni 1999-2003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  <xdr:twoCellAnchor>
    <xdr:from>
      <xdr:col>0</xdr:col>
      <xdr:colOff>152400</xdr:colOff>
      <xdr:row>73</xdr:row>
      <xdr:rowOff>9525</xdr:rowOff>
    </xdr:from>
    <xdr:to>
      <xdr:col>5</xdr:col>
      <xdr:colOff>800100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7229475"/>
          <a:ext cx="5629275" cy="952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Persone di 3 anni e più che hanno dichiarato di avere l'abitudine di ascoltare la radio tutti i giorni o almeno qualche giorno alla settimana. </a:t>
          </a:r>
        </a:p>
      </xdr:txBody>
    </xdr:sp>
    <xdr:clientData/>
  </xdr:twoCellAnchor>
  <xdr:twoCellAnchor>
    <xdr:from>
      <xdr:col>0</xdr:col>
      <xdr:colOff>171450</xdr:colOff>
      <xdr:row>74</xdr:row>
      <xdr:rowOff>9525</xdr:rowOff>
    </xdr:from>
    <xdr:to>
      <xdr:col>5</xdr:col>
      <xdr:colOff>800100</xdr:colOff>
      <xdr:row>77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7334250"/>
          <a:ext cx="5610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cinema, per tipo di comune e provincia - Anno 2003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euro)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8</xdr:col>
      <xdr:colOff>9525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0" y="0"/>
          <a:ext cx="4562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cinema, per tipo  di comune e provincia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(giorni di spettacolo e biglietti venduti per 100.000 abitanti; spesa per abitante in euro)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5</xdr:col>
      <xdr:colOff>666750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0"/>
          <a:ext cx="49815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si sono recate al cinema nei 12 mesi precedenti  l'intervista per sesso, classe d'età, titolo di studio, regione e tipo di comune - Anni 1999-2003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 </a:t>
          </a:r>
        </a:p>
      </xdr:txBody>
    </xdr:sp>
    <xdr:clientData/>
  </xdr:twoCellAnchor>
  <xdr:twoCellAnchor>
    <xdr:from>
      <xdr:col>0</xdr:col>
      <xdr:colOff>161925</xdr:colOff>
      <xdr:row>72</xdr:row>
      <xdr:rowOff>0</xdr:rowOff>
    </xdr:from>
    <xdr:to>
      <xdr:col>6</xdr:col>
      <xdr:colOff>19050</xdr:colOff>
      <xdr:row>75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6705600"/>
          <a:ext cx="5648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847725</xdr:colOff>
      <xdr:row>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753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6.4 - Emittenti televisive locali per regione e ripartizione geografica - Anni 2000-2004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142875</xdr:colOff>
      <xdr:row>33</xdr:row>
      <xdr:rowOff>104775</xdr:rowOff>
    </xdr:from>
    <xdr:to>
      <xdr:col>6</xdr:col>
      <xdr:colOff>838200</xdr:colOff>
      <xdr:row>36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3924300"/>
          <a:ext cx="5600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della serie storica sono stati revisionati e aggiornati sulla base dell'effettiva operatività delle emittenti in ciascun anno.</a:t>
          </a:r>
        </a:p>
      </xdr:txBody>
    </xdr:sp>
    <xdr:clientData/>
  </xdr:twoCellAnchor>
  <xdr:twoCellAnchor>
    <xdr:from>
      <xdr:col>0</xdr:col>
      <xdr:colOff>142875</xdr:colOff>
      <xdr:row>51</xdr:row>
      <xdr:rowOff>104775</xdr:rowOff>
    </xdr:from>
    <xdr:to>
      <xdr:col>6</xdr:col>
      <xdr:colOff>19050</xdr:colOff>
      <xdr:row>53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6038850"/>
          <a:ext cx="4781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A partire dall'anno 1999,  il numero di ripetitori delle reti Rai comprende anche il numero di trasmettitori.
</a:t>
          </a:r>
        </a:p>
      </xdr:txBody>
    </xdr:sp>
    <xdr:clientData/>
  </xdr:twoCellAnchor>
  <xdr:twoCellAnchor>
    <xdr:from>
      <xdr:col>0</xdr:col>
      <xdr:colOff>142875</xdr:colOff>
      <xdr:row>53</xdr:row>
      <xdr:rowOff>0</xdr:rowOff>
    </xdr:from>
    <xdr:to>
      <xdr:col>6</xdr:col>
      <xdr:colOff>847725</xdr:colOff>
      <xdr:row>55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6162675"/>
          <a:ext cx="5610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Impianti per la trasmissione del programma francese e svizzero nella Valle d'Aosta, impianti regionali per la trasmissione di programmi per minoranze etniche e impianti digitale terrestre.
</a:t>
          </a:r>
        </a:p>
      </xdr:txBody>
    </xdr:sp>
    <xdr:clientData/>
  </xdr:twoCellAnchor>
  <xdr:twoCellAnchor>
    <xdr:from>
      <xdr:col>0</xdr:col>
      <xdr:colOff>142875</xdr:colOff>
      <xdr:row>51</xdr:row>
      <xdr:rowOff>104775</xdr:rowOff>
    </xdr:from>
    <xdr:to>
      <xdr:col>6</xdr:col>
      <xdr:colOff>19050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" y="6038850"/>
          <a:ext cx="4781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A partire dall'anno 1999,  il numero di ripetitori delle reti Rai comprende anche il numero di trasmettitori.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0</xdr:rowOff>
    </xdr:from>
    <xdr:to>
      <xdr:col>4</xdr:col>
      <xdr:colOff>819150</xdr:colOff>
      <xdr:row>56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477000"/>
          <a:ext cx="572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elaborazioni Istat su dati Rai
 (a) Di cui: 727 ore in tedesco, 81 in francese, 45 in ladino, 242 in sloveno.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4</xdr:col>
      <xdr:colOff>819150</xdr:colOff>
      <xdr:row>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0"/>
          <a:ext cx="5029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Ore di trasmissione televisiva della Rai per canale, tipo di rete e di programma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1143000</xdr:colOff>
      <xdr:row>32</xdr:row>
      <xdr:rowOff>0</xdr:rowOff>
    </xdr:from>
    <xdr:to>
      <xdr:col>4</xdr:col>
      <xdr:colOff>819150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0" y="37242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Ore di trasmissione televisiva della Rai per canale, tipo di rete e  di programma 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142875</xdr:colOff>
      <xdr:row>51</xdr:row>
      <xdr:rowOff>9525</xdr:rowOff>
    </xdr:from>
    <xdr:to>
      <xdr:col>4</xdr:col>
      <xdr:colOff>771525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5829300"/>
          <a:ext cx="55721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Nella nuova classificazione per macrogeneri, telegiornali, rassegne complementari, telecronache, servizi speciali, inchieste e documentari, musica classica e balletto, prosa, rubriche di attualità, rubriche culturali, programmi educativi per adulti e programmi scolastici sono confluiti nella voce "programmi informativo/ culturali e di pubblica utilità". I "programmi politico-parlamentari" comprendono, invece, servizi parlamentari e tribune; "intrattenimento e programmi per bambini" comprende intrattenimento leggero e cartoni.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12</xdr:col>
      <xdr:colOff>9525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5010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televisiva della Rai per canale,  tipo di trasmissione e di produzione - Anni 2003-2004</a:t>
          </a:r>
        </a:p>
      </xdr:txBody>
    </xdr:sp>
    <xdr:clientData/>
  </xdr:twoCellAnchor>
  <xdr:twoCellAnchor>
    <xdr:from>
      <xdr:col>0</xdr:col>
      <xdr:colOff>152400</xdr:colOff>
      <xdr:row>39</xdr:row>
      <xdr:rowOff>104775</xdr:rowOff>
    </xdr:from>
    <xdr:to>
      <xdr:col>11</xdr:col>
      <xdr:colOff>495300</xdr:colOff>
      <xdr:row>42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4695825"/>
          <a:ext cx="5572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Sono comprese le ore di prima trasmissione dei programmi televisivi informativo-culturali e di pubblica utilità, pari a 8.929  ore nel 2003 e 9.048  ore nel 2004.
</a:t>
          </a:r>
        </a:p>
      </xdr:txBody>
    </xdr:sp>
    <xdr:clientData/>
  </xdr:twoCellAnchor>
  <xdr:twoCellAnchor>
    <xdr:from>
      <xdr:col>0</xdr:col>
      <xdr:colOff>133350</xdr:colOff>
      <xdr:row>37</xdr:row>
      <xdr:rowOff>0</xdr:rowOff>
    </xdr:from>
    <xdr:to>
      <xdr:col>11</xdr:col>
      <xdr:colOff>523875</xdr:colOff>
      <xdr:row>40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3350" y="4352925"/>
          <a:ext cx="5619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Include convenzionalmente i programmi informativi, compresi i telegiornali, i quali anche quando prevedono apporti di produzioni estere (prevalentemente scambi con l'estero) sono caratterizzati da un consistente tasso di rielaborazione da parte delle redazioni e delle  loro strutture produttive.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11</xdr:col>
      <xdr:colOff>476250</xdr:colOff>
      <xdr:row>37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4238625"/>
          <a:ext cx="5705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Elaborazioni Istat su dati  Rai - Radiotelevisione italiana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20</xdr:col>
      <xdr:colOff>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0"/>
          <a:ext cx="5324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di spettacolo e culturali della Rai per tipo di produzione, canale e tipo di programma - Anni 2003-2004 </a:t>
          </a:r>
        </a:p>
      </xdr:txBody>
    </xdr:sp>
    <xdr:clientData/>
  </xdr:twoCellAnchor>
  <xdr:twoCellAnchor>
    <xdr:from>
      <xdr:col>0</xdr:col>
      <xdr:colOff>0</xdr:colOff>
      <xdr:row>51</xdr:row>
      <xdr:rowOff>57150</xdr:rowOff>
    </xdr:from>
    <xdr:to>
      <xdr:col>11</xdr:col>
      <xdr:colOff>285750</xdr:colOff>
      <xdr:row>53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7296150"/>
          <a:ext cx="391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elaborazioni Istat su dati  Rai - Radiotelevisione italiana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11</xdr:col>
      <xdr:colOff>514350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05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di spettacolo e culturali acquistati dalla Rai  per canale e paese di acquisto - Anni 2003-2004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W40"/>
  <sheetViews>
    <sheetView showGridLines="0" zoomScaleSheetLayoutView="100" workbookViewId="0" topLeftCell="A1">
      <selection activeCell="Q36" sqref="Q36"/>
    </sheetView>
  </sheetViews>
  <sheetFormatPr defaultColWidth="9.59765625" defaultRowHeight="10.5"/>
  <cols>
    <col min="1" max="1" width="7.796875" style="355" customWidth="1"/>
    <col min="2" max="2" width="2" style="355" customWidth="1"/>
    <col min="3" max="3" width="10.19921875" style="290" customWidth="1"/>
    <col min="4" max="4" width="9" style="290" customWidth="1"/>
    <col min="5" max="5" width="12.796875" style="290" customWidth="1"/>
    <col min="6" max="6" width="1" style="290" customWidth="1"/>
    <col min="7" max="7" width="10.3984375" style="290" customWidth="1"/>
    <col min="8" max="8" width="9" style="290" customWidth="1"/>
    <col min="9" max="9" width="12" style="290" customWidth="1"/>
    <col min="10" max="10" width="1.19921875" style="290" customWidth="1"/>
    <col min="11" max="11" width="10" style="290" customWidth="1"/>
    <col min="12" max="12" width="9.19921875" style="290" customWidth="1"/>
    <col min="13" max="13" width="1" style="290" customWidth="1"/>
    <col min="14" max="14" width="12.796875" style="290" customWidth="1"/>
    <col min="15" max="15" width="13" style="290" customWidth="1"/>
    <col min="16" max="16" width="17.19921875" style="290" customWidth="1"/>
    <col min="17" max="17" width="24.19921875" style="290" customWidth="1"/>
    <col min="18" max="18" width="16.3984375" style="290" customWidth="1"/>
    <col min="19" max="19" width="12" style="290" customWidth="1"/>
    <col min="20" max="16384" width="12.796875" style="290" customWidth="1"/>
  </cols>
  <sheetData>
    <row r="1" spans="1:18" s="335" customFormat="1" ht="12" customHeight="1">
      <c r="A1" s="335" t="s">
        <v>211</v>
      </c>
      <c r="R1" s="336"/>
    </row>
    <row r="2" spans="17:18" s="335" customFormat="1" ht="12" customHeight="1">
      <c r="Q2" s="337"/>
      <c r="R2" s="338"/>
    </row>
    <row r="3" s="335" customFormat="1" ht="12" customHeight="1">
      <c r="R3" s="339"/>
    </row>
    <row r="4" spans="1:17" s="288" customFormat="1" ht="9" customHeight="1">
      <c r="A4" s="340"/>
      <c r="B4" s="340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341"/>
      <c r="Q4" s="342"/>
    </row>
    <row r="5" spans="1:17" s="347" customFormat="1" ht="17.25" customHeight="1">
      <c r="A5" s="951" t="s">
        <v>135</v>
      </c>
      <c r="B5" s="343"/>
      <c r="C5" s="344" t="s">
        <v>205</v>
      </c>
      <c r="D5" s="344"/>
      <c r="E5" s="344"/>
      <c r="F5" s="345"/>
      <c r="G5" s="344" t="s">
        <v>204</v>
      </c>
      <c r="H5" s="344"/>
      <c r="I5" s="344"/>
      <c r="J5" s="946"/>
      <c r="K5" s="344" t="s">
        <v>129</v>
      </c>
      <c r="L5" s="344"/>
      <c r="M5" s="344"/>
      <c r="N5" s="344"/>
      <c r="O5" s="344"/>
      <c r="P5" s="346"/>
      <c r="Q5" s="346"/>
    </row>
    <row r="6" spans="1:18" s="347" customFormat="1" ht="16.5" customHeight="1">
      <c r="A6" s="952"/>
      <c r="B6" s="348"/>
      <c r="C6" s="949" t="s">
        <v>256</v>
      </c>
      <c r="D6" s="949" t="s">
        <v>257</v>
      </c>
      <c r="E6" s="949" t="s">
        <v>206</v>
      </c>
      <c r="F6" s="917"/>
      <c r="G6" s="949" t="s">
        <v>256</v>
      </c>
      <c r="H6" s="949" t="s">
        <v>257</v>
      </c>
      <c r="I6" s="949" t="s">
        <v>206</v>
      </c>
      <c r="J6" s="947"/>
      <c r="K6" s="949" t="s">
        <v>256</v>
      </c>
      <c r="L6" s="949" t="s">
        <v>257</v>
      </c>
      <c r="M6" s="918"/>
      <c r="N6" s="954" t="s">
        <v>206</v>
      </c>
      <c r="O6" s="954"/>
      <c r="P6" s="349"/>
      <c r="Q6" s="528"/>
      <c r="R6" s="350"/>
    </row>
    <row r="7" spans="1:17" s="347" customFormat="1" ht="12" customHeight="1">
      <c r="A7" s="952"/>
      <c r="B7" s="348"/>
      <c r="C7" s="955"/>
      <c r="D7" s="956"/>
      <c r="E7" s="955"/>
      <c r="F7" s="917"/>
      <c r="G7" s="955"/>
      <c r="H7" s="956"/>
      <c r="I7" s="955"/>
      <c r="J7" s="947"/>
      <c r="K7" s="955"/>
      <c r="L7" s="956"/>
      <c r="M7" s="917"/>
      <c r="N7" s="949" t="s">
        <v>258</v>
      </c>
      <c r="O7" s="949" t="s">
        <v>360</v>
      </c>
      <c r="P7" s="351"/>
      <c r="Q7" s="351"/>
    </row>
    <row r="8" spans="1:17" s="347" customFormat="1" ht="15" customHeight="1">
      <c r="A8" s="953"/>
      <c r="B8" s="352"/>
      <c r="C8" s="950"/>
      <c r="D8" s="957"/>
      <c r="E8" s="950"/>
      <c r="F8" s="919"/>
      <c r="G8" s="950"/>
      <c r="H8" s="957"/>
      <c r="I8" s="950"/>
      <c r="J8" s="948"/>
      <c r="K8" s="950"/>
      <c r="L8" s="957"/>
      <c r="M8" s="920"/>
      <c r="N8" s="950"/>
      <c r="O8" s="950"/>
      <c r="P8" s="354"/>
      <c r="Q8" s="354"/>
    </row>
    <row r="9" ht="9" customHeight="1">
      <c r="R9" s="107"/>
    </row>
    <row r="10" spans="1:23" ht="9" customHeight="1">
      <c r="A10" s="215">
        <v>1999</v>
      </c>
      <c r="B10" s="215"/>
      <c r="C10" s="385">
        <v>387158</v>
      </c>
      <c r="D10" s="385">
        <v>62913</v>
      </c>
      <c r="E10" s="385">
        <v>338997660.4502471</v>
      </c>
      <c r="F10" s="385"/>
      <c r="G10" s="385">
        <v>340737</v>
      </c>
      <c r="H10" s="385">
        <v>41208</v>
      </c>
      <c r="I10" s="385">
        <v>193931114.97879943</v>
      </c>
      <c r="J10" s="385"/>
      <c r="K10" s="385">
        <v>727895</v>
      </c>
      <c r="L10" s="385">
        <v>104122</v>
      </c>
      <c r="M10" s="385"/>
      <c r="N10" s="385">
        <v>532928775.4290466</v>
      </c>
      <c r="O10" s="385">
        <v>484921542.70158917</v>
      </c>
      <c r="P10" s="357"/>
      <c r="Q10" s="357"/>
      <c r="R10" s="358"/>
      <c r="S10" s="359"/>
      <c r="T10" s="357"/>
      <c r="U10" s="357"/>
      <c r="V10" s="357"/>
      <c r="W10" s="357"/>
    </row>
    <row r="11" spans="1:23" ht="9" customHeight="1">
      <c r="A11" s="356">
        <v>2000</v>
      </c>
      <c r="B11" s="356"/>
      <c r="C11" s="385">
        <v>420253</v>
      </c>
      <c r="D11" s="385">
        <v>61526</v>
      </c>
      <c r="E11" s="385">
        <v>333882679.43</v>
      </c>
      <c r="F11" s="385"/>
      <c r="G11" s="385">
        <v>379645</v>
      </c>
      <c r="H11" s="385">
        <v>39385</v>
      </c>
      <c r="I11" s="385">
        <v>195534819.73000002</v>
      </c>
      <c r="J11" s="385"/>
      <c r="K11" s="385">
        <v>799898</v>
      </c>
      <c r="L11" s="385">
        <v>100911</v>
      </c>
      <c r="M11" s="385">
        <v>1054831</v>
      </c>
      <c r="N11" s="385">
        <v>529417499.16</v>
      </c>
      <c r="O11" s="385">
        <v>469758206.8855368</v>
      </c>
      <c r="P11" s="357"/>
      <c r="Q11" s="357"/>
      <c r="R11" s="360"/>
      <c r="S11" s="361"/>
      <c r="T11" s="357"/>
      <c r="U11" s="357"/>
      <c r="V11" s="357"/>
      <c r="W11" s="357"/>
    </row>
    <row r="12" spans="1:23" ht="9" customHeight="1">
      <c r="A12" s="356">
        <v>2001</v>
      </c>
      <c r="B12" s="356"/>
      <c r="C12" s="385">
        <v>439729</v>
      </c>
      <c r="D12" s="385">
        <v>63422</v>
      </c>
      <c r="E12" s="385">
        <v>351055965.8</v>
      </c>
      <c r="F12" s="385"/>
      <c r="G12" s="385">
        <v>437911</v>
      </c>
      <c r="H12" s="385">
        <v>46547.189885470005</v>
      </c>
      <c r="I12" s="385">
        <v>238443264.45</v>
      </c>
      <c r="J12" s="385"/>
      <c r="K12" s="385">
        <v>877640</v>
      </c>
      <c r="L12" s="385">
        <v>109969.18988547</v>
      </c>
      <c r="M12" s="385"/>
      <c r="N12" s="385">
        <v>589499230.25</v>
      </c>
      <c r="O12" s="385">
        <v>508627463.54616046</v>
      </c>
      <c r="P12" s="357"/>
      <c r="Q12" s="357"/>
      <c r="R12" s="362"/>
      <c r="S12" s="359"/>
      <c r="T12" s="357"/>
      <c r="U12" s="357"/>
      <c r="V12" s="357"/>
      <c r="W12" s="357"/>
    </row>
    <row r="13" spans="1:23" ht="9" customHeight="1">
      <c r="A13" s="356">
        <v>2002</v>
      </c>
      <c r="B13" s="356"/>
      <c r="C13" s="385">
        <v>468325</v>
      </c>
      <c r="D13" s="385">
        <v>60308</v>
      </c>
      <c r="E13" s="385">
        <v>348499229</v>
      </c>
      <c r="F13" s="385"/>
      <c r="G13" s="385">
        <v>513562</v>
      </c>
      <c r="H13" s="385">
        <v>51185</v>
      </c>
      <c r="I13" s="385">
        <v>280885450</v>
      </c>
      <c r="J13" s="385"/>
      <c r="K13" s="385">
        <v>981887</v>
      </c>
      <c r="L13" s="385">
        <v>111493</v>
      </c>
      <c r="M13" s="385"/>
      <c r="N13" s="385">
        <v>629384679</v>
      </c>
      <c r="O13" s="385">
        <v>529785083.3333333</v>
      </c>
      <c r="Q13" s="357"/>
      <c r="R13" s="107"/>
      <c r="S13" s="361"/>
      <c r="T13" s="229"/>
      <c r="U13" s="357"/>
      <c r="V13" s="357"/>
      <c r="W13" s="357"/>
    </row>
    <row r="14" spans="1:23" ht="9" customHeight="1">
      <c r="A14" s="363">
        <v>2003</v>
      </c>
      <c r="B14" s="363"/>
      <c r="C14" s="386">
        <v>505375</v>
      </c>
      <c r="D14" s="386">
        <v>55564</v>
      </c>
      <c r="E14" s="386">
        <v>324709018.59</v>
      </c>
      <c r="F14" s="386">
        <v>0</v>
      </c>
      <c r="G14" s="386">
        <v>568849</v>
      </c>
      <c r="H14" s="386">
        <v>49466</v>
      </c>
      <c r="I14" s="386">
        <v>283854573.70000005</v>
      </c>
      <c r="J14" s="386"/>
      <c r="K14" s="386">
        <f>C14+G14</f>
        <v>1074224</v>
      </c>
      <c r="L14" s="386">
        <f>D14+H14</f>
        <v>105030</v>
      </c>
      <c r="M14" s="386"/>
      <c r="N14" s="386">
        <f>E14+I14</f>
        <v>608563592.29</v>
      </c>
      <c r="O14" s="386">
        <v>499231823.0434782</v>
      </c>
      <c r="P14" s="357"/>
      <c r="R14" s="107"/>
      <c r="S14" s="361"/>
      <c r="T14" s="229"/>
      <c r="U14" s="357"/>
      <c r="V14" s="357"/>
      <c r="W14" s="357"/>
    </row>
    <row r="15" spans="1:23" ht="9" customHeight="1">
      <c r="A15" s="363">
        <v>2004</v>
      </c>
      <c r="B15" s="290"/>
      <c r="C15" s="386">
        <v>530449</v>
      </c>
      <c r="D15" s="386">
        <v>58206</v>
      </c>
      <c r="E15" s="386">
        <v>337537427.03999996</v>
      </c>
      <c r="F15" s="373"/>
      <c r="G15" s="386">
        <v>617491</v>
      </c>
      <c r="H15" s="386">
        <v>55009</v>
      </c>
      <c r="I15" s="386">
        <v>317890106.91999996</v>
      </c>
      <c r="J15" s="373"/>
      <c r="K15" s="373">
        <v>1147940</v>
      </c>
      <c r="L15" s="373">
        <v>113215</v>
      </c>
      <c r="M15" s="373">
        <v>655427533.9599999</v>
      </c>
      <c r="N15" s="373">
        <v>655427533.9599999</v>
      </c>
      <c r="O15" s="386">
        <v>526447818.441767</v>
      </c>
      <c r="Q15" s="357"/>
      <c r="R15" s="107"/>
      <c r="S15" s="361"/>
      <c r="T15" s="229"/>
      <c r="U15" s="357"/>
      <c r="V15" s="357"/>
      <c r="W15" s="357"/>
    </row>
    <row r="16" spans="1:23" ht="9" customHeight="1">
      <c r="A16" s="364"/>
      <c r="B16" s="364"/>
      <c r="C16" s="365"/>
      <c r="D16" s="365"/>
      <c r="E16" s="365"/>
      <c r="F16" s="366"/>
      <c r="G16" s="366"/>
      <c r="H16" s="366"/>
      <c r="I16" s="366"/>
      <c r="J16" s="366"/>
      <c r="K16" s="353"/>
      <c r="L16" s="353"/>
      <c r="M16" s="353"/>
      <c r="N16" s="353"/>
      <c r="O16" s="365"/>
      <c r="P16" s="367"/>
      <c r="Q16" s="367"/>
      <c r="S16" s="368"/>
      <c r="T16" s="368"/>
      <c r="U16" s="357"/>
      <c r="V16" s="357"/>
      <c r="W16" s="357"/>
    </row>
    <row r="17" spans="1:23" ht="9" customHeight="1">
      <c r="A17" s="369"/>
      <c r="B17" s="369"/>
      <c r="C17" s="367"/>
      <c r="D17" s="367"/>
      <c r="E17" s="367"/>
      <c r="F17" s="370"/>
      <c r="G17" s="370"/>
      <c r="H17" s="370"/>
      <c r="I17" s="370"/>
      <c r="J17" s="370"/>
      <c r="K17" s="701"/>
      <c r="L17" s="367"/>
      <c r="M17" s="367"/>
      <c r="N17" s="367"/>
      <c r="O17" s="367"/>
      <c r="P17" s="367"/>
      <c r="Q17" s="367"/>
      <c r="R17" s="357"/>
      <c r="S17" s="107"/>
      <c r="T17" s="220"/>
      <c r="U17" s="357"/>
      <c r="V17" s="107"/>
      <c r="W17" s="371"/>
    </row>
    <row r="18" spans="1:18" ht="9" customHeight="1">
      <c r="A18" s="330" t="s">
        <v>418</v>
      </c>
      <c r="B18" s="330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146"/>
      <c r="R18" s="372"/>
    </row>
    <row r="19" spans="1:16" ht="9" customHeight="1">
      <c r="A19" s="355" t="s">
        <v>252</v>
      </c>
      <c r="P19" s="373"/>
    </row>
    <row r="20" spans="17:18" ht="9" customHeight="1">
      <c r="Q20" s="220"/>
      <c r="R20" s="374"/>
    </row>
    <row r="21" ht="9" customHeight="1">
      <c r="R21" s="107"/>
    </row>
    <row r="22" spans="1:17" ht="9">
      <c r="A22" s="376"/>
      <c r="B22" s="376"/>
      <c r="C22" s="357"/>
      <c r="D22" s="362"/>
      <c r="E22" s="359"/>
      <c r="F22" s="357"/>
      <c r="G22" s="357"/>
      <c r="H22" s="357"/>
      <c r="I22" s="357"/>
      <c r="J22" s="357"/>
      <c r="K22" s="377"/>
      <c r="L22" s="331"/>
      <c r="M22" s="331"/>
      <c r="N22" s="357"/>
      <c r="O22" s="357"/>
      <c r="P22" s="357"/>
      <c r="Q22" s="357"/>
    </row>
    <row r="23" spans="1:17" ht="9">
      <c r="A23" s="375"/>
      <c r="B23" s="375"/>
      <c r="D23" s="107"/>
      <c r="E23" s="361"/>
      <c r="F23" s="155"/>
      <c r="G23" s="229"/>
      <c r="H23" s="357"/>
      <c r="I23" s="357"/>
      <c r="J23" s="357"/>
      <c r="K23" s="378"/>
      <c r="L23" s="373"/>
      <c r="M23" s="379"/>
      <c r="N23" s="357"/>
      <c r="O23" s="357"/>
      <c r="P23" s="357"/>
      <c r="Q23" s="357"/>
    </row>
    <row r="24" spans="1:19" ht="9">
      <c r="A24" s="376"/>
      <c r="B24" s="376"/>
      <c r="D24" s="107"/>
      <c r="E24" s="368"/>
      <c r="F24" s="357"/>
      <c r="G24" s="368"/>
      <c r="H24" s="357"/>
      <c r="I24" s="357"/>
      <c r="J24" s="357"/>
      <c r="K24" s="368"/>
      <c r="L24" s="380"/>
      <c r="M24" s="380"/>
      <c r="N24" s="523"/>
      <c r="O24" s="523"/>
      <c r="P24" s="523"/>
      <c r="Q24" s="523"/>
      <c r="R24" s="523"/>
      <c r="S24" s="523"/>
    </row>
    <row r="25" spans="1:11" ht="9">
      <c r="A25" s="376"/>
      <c r="B25" s="376"/>
      <c r="C25" s="309"/>
      <c r="D25" s="161"/>
      <c r="J25" s="523">
        <v>317890106.91999996</v>
      </c>
      <c r="K25" s="220"/>
    </row>
    <row r="26" spans="5:14" ht="9">
      <c r="E26" s="381"/>
      <c r="F26" s="381"/>
      <c r="G26" s="382"/>
      <c r="H26" s="549"/>
      <c r="I26" s="383"/>
      <c r="J26" s="381"/>
      <c r="K26" s="220"/>
      <c r="L26" s="381"/>
      <c r="M26" s="381"/>
      <c r="N26" s="383"/>
    </row>
    <row r="27" spans="5:11" ht="9">
      <c r="E27" s="107"/>
      <c r="K27" s="220"/>
    </row>
    <row r="28" spans="4:8" ht="9">
      <c r="D28" s="107"/>
      <c r="E28" s="107"/>
      <c r="G28" s="381"/>
      <c r="H28" s="381"/>
    </row>
    <row r="29" ht="9">
      <c r="G29" s="220"/>
    </row>
    <row r="38" spans="4:9" ht="9">
      <c r="D38" s="381"/>
      <c r="E38" s="382"/>
      <c r="F38" s="383"/>
      <c r="G38" s="220"/>
      <c r="H38" s="220"/>
      <c r="I38" s="383"/>
    </row>
    <row r="39" spans="1:10" ht="9">
      <c r="A39" s="138"/>
      <c r="B39" s="138"/>
      <c r="C39" s="138"/>
      <c r="D39" s="138"/>
      <c r="E39" s="138"/>
      <c r="F39" s="138"/>
      <c r="G39" s="138"/>
      <c r="H39" s="138"/>
      <c r="I39" s="138"/>
      <c r="J39" s="138"/>
    </row>
    <row r="40" spans="1:10" ht="9">
      <c r="A40" s="138"/>
      <c r="B40" s="138"/>
      <c r="C40" s="138"/>
      <c r="D40" s="138"/>
      <c r="E40" s="138"/>
      <c r="F40" s="138"/>
      <c r="G40" s="138"/>
      <c r="H40" s="138"/>
      <c r="I40" s="138"/>
      <c r="J40" s="138"/>
    </row>
    <row r="63" ht="8.25" customHeight="1"/>
  </sheetData>
  <mergeCells count="13">
    <mergeCell ref="L6:L8"/>
    <mergeCell ref="E6:E8"/>
    <mergeCell ref="I6:I8"/>
    <mergeCell ref="J5:J8"/>
    <mergeCell ref="N7:N8"/>
    <mergeCell ref="O7:O8"/>
    <mergeCell ref="A5:A8"/>
    <mergeCell ref="N6:O6"/>
    <mergeCell ref="C6:C8"/>
    <mergeCell ref="D6:D8"/>
    <mergeCell ref="G6:G8"/>
    <mergeCell ref="H6:H8"/>
    <mergeCell ref="K6:K8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1"/>
  <dimension ref="A1:G49"/>
  <sheetViews>
    <sheetView showGridLines="0" workbookViewId="0" topLeftCell="A1">
      <selection activeCell="J16" sqref="J16"/>
    </sheetView>
  </sheetViews>
  <sheetFormatPr defaultColWidth="9.59765625" defaultRowHeight="10.5"/>
  <cols>
    <col min="1" max="1" width="47.19921875" style="238" customWidth="1"/>
    <col min="2" max="7" width="12.3984375" style="234" customWidth="1"/>
    <col min="8" max="16384" width="9.59765625" style="234" customWidth="1"/>
  </cols>
  <sheetData>
    <row r="1" s="231" customFormat="1" ht="15" customHeight="1">
      <c r="A1" s="230" t="s">
        <v>330</v>
      </c>
    </row>
    <row r="2" s="231" customFormat="1" ht="12" customHeight="1"/>
    <row r="3" spans="1:7" ht="9" customHeight="1">
      <c r="A3" s="232"/>
      <c r="B3" s="233"/>
      <c r="C3" s="233"/>
      <c r="D3" s="233"/>
      <c r="E3" s="233"/>
      <c r="F3" s="233"/>
      <c r="G3" s="233"/>
    </row>
    <row r="4" spans="1:7" ht="12.75" customHeight="1">
      <c r="A4" s="788" t="s">
        <v>177</v>
      </c>
      <c r="B4" s="789" t="s">
        <v>141</v>
      </c>
      <c r="C4" s="789" t="s">
        <v>280</v>
      </c>
      <c r="D4" s="789" t="s">
        <v>425</v>
      </c>
      <c r="E4" s="790" t="s">
        <v>142</v>
      </c>
      <c r="F4" s="790" t="s">
        <v>143</v>
      </c>
      <c r="G4" s="789" t="s">
        <v>129</v>
      </c>
    </row>
    <row r="5" spans="1:7" s="237" customFormat="1" ht="9" customHeight="1">
      <c r="A5" s="770"/>
      <c r="B5" s="772"/>
      <c r="C5" s="772"/>
      <c r="D5" s="772"/>
      <c r="E5" s="773"/>
      <c r="F5" s="773"/>
      <c r="G5" s="772"/>
    </row>
    <row r="6" spans="1:7" s="237" customFormat="1" ht="9" customHeight="1">
      <c r="A6" s="982" t="s">
        <v>269</v>
      </c>
      <c r="B6" s="982"/>
      <c r="C6" s="982"/>
      <c r="D6" s="982"/>
      <c r="E6" s="982"/>
      <c r="F6" s="982"/>
      <c r="G6" s="982"/>
    </row>
    <row r="7" spans="1:7" s="237" customFormat="1" ht="7.5" customHeight="1">
      <c r="A7" s="774"/>
      <c r="B7" s="235"/>
      <c r="C7" s="235"/>
      <c r="D7" s="235"/>
      <c r="E7" s="236"/>
      <c r="F7" s="236"/>
      <c r="G7" s="235"/>
    </row>
    <row r="8" spans="1:7" s="237" customFormat="1" ht="9" customHeight="1">
      <c r="A8" s="983" t="s">
        <v>424</v>
      </c>
      <c r="B8" s="983"/>
      <c r="C8" s="983"/>
      <c r="D8" s="983"/>
      <c r="E8" s="983"/>
      <c r="F8" s="983"/>
      <c r="G8" s="983"/>
    </row>
    <row r="9" s="776" customFormat="1" ht="7.5" customHeight="1">
      <c r="A9" s="775"/>
    </row>
    <row r="10" spans="1:7" s="237" customFormat="1" ht="9" customHeight="1">
      <c r="A10" s="253" t="s">
        <v>130</v>
      </c>
      <c r="B10" s="432">
        <v>243</v>
      </c>
      <c r="C10" s="432">
        <v>206</v>
      </c>
      <c r="D10" s="432">
        <v>345</v>
      </c>
      <c r="E10" s="432">
        <v>51</v>
      </c>
      <c r="F10" s="432">
        <v>73</v>
      </c>
      <c r="G10" s="771">
        <v>918</v>
      </c>
    </row>
    <row r="11" spans="1:7" s="237" customFormat="1" ht="9" customHeight="1">
      <c r="A11" s="286" t="s">
        <v>267</v>
      </c>
      <c r="B11" s="432">
        <v>73</v>
      </c>
      <c r="C11" s="432">
        <v>365</v>
      </c>
      <c r="D11" s="432">
        <v>740</v>
      </c>
      <c r="E11" s="385" t="s">
        <v>132</v>
      </c>
      <c r="F11" s="432">
        <v>20</v>
      </c>
      <c r="G11" s="771">
        <v>1198</v>
      </c>
    </row>
    <row r="12" spans="1:7" s="237" customFormat="1" ht="9" customHeight="1">
      <c r="A12" s="777" t="s">
        <v>283</v>
      </c>
      <c r="B12" s="432">
        <v>14</v>
      </c>
      <c r="C12" s="432">
        <v>251</v>
      </c>
      <c r="D12" s="432">
        <v>194</v>
      </c>
      <c r="E12" s="432">
        <v>45</v>
      </c>
      <c r="F12" s="432">
        <v>21</v>
      </c>
      <c r="G12" s="771">
        <v>525</v>
      </c>
    </row>
    <row r="13" spans="1:7" s="780" customFormat="1" ht="9" customHeight="1">
      <c r="A13" s="778" t="s">
        <v>129</v>
      </c>
      <c r="B13" s="681">
        <v>330</v>
      </c>
      <c r="C13" s="681">
        <v>822</v>
      </c>
      <c r="D13" s="681">
        <v>1279</v>
      </c>
      <c r="E13" s="681">
        <v>96</v>
      </c>
      <c r="F13" s="681">
        <v>114</v>
      </c>
      <c r="G13" s="779">
        <v>2641</v>
      </c>
    </row>
    <row r="14" spans="1:7" s="237" customFormat="1" ht="9" customHeight="1">
      <c r="A14" s="253"/>
      <c r="B14" s="59"/>
      <c r="C14" s="59"/>
      <c r="D14" s="59"/>
      <c r="E14" s="59"/>
      <c r="F14" s="59"/>
      <c r="G14" s="59"/>
    </row>
    <row r="15" spans="1:7" s="237" customFormat="1" ht="7.5" customHeight="1">
      <c r="A15" s="781"/>
      <c r="B15" s="782"/>
      <c r="C15" s="782"/>
      <c r="D15" s="782"/>
      <c r="E15" s="782"/>
      <c r="F15" s="782"/>
      <c r="G15" s="782"/>
    </row>
    <row r="16" spans="1:7" s="237" customFormat="1" ht="9" customHeight="1">
      <c r="A16" s="983" t="s">
        <v>133</v>
      </c>
      <c r="B16" s="983"/>
      <c r="C16" s="983"/>
      <c r="D16" s="983"/>
      <c r="E16" s="983"/>
      <c r="F16" s="983"/>
      <c r="G16" s="983"/>
    </row>
    <row r="17" spans="1:7" s="237" customFormat="1" ht="7.5" customHeight="1">
      <c r="A17" s="781"/>
      <c r="B17" s="782"/>
      <c r="C17" s="782"/>
      <c r="D17" s="782"/>
      <c r="E17" s="782"/>
      <c r="F17" s="782"/>
      <c r="G17" s="782"/>
    </row>
    <row r="18" spans="1:7" s="237" customFormat="1" ht="9" customHeight="1">
      <c r="A18" s="253" t="s">
        <v>130</v>
      </c>
      <c r="B18" s="568">
        <v>26.470588235294116</v>
      </c>
      <c r="C18" s="568">
        <v>22.4400871459695</v>
      </c>
      <c r="D18" s="568">
        <v>37.58169934640523</v>
      </c>
      <c r="E18" s="568">
        <v>5.555555555555555</v>
      </c>
      <c r="F18" s="568">
        <v>7.952069716775599</v>
      </c>
      <c r="G18" s="568">
        <v>100</v>
      </c>
    </row>
    <row r="19" spans="1:7" s="237" customFormat="1" ht="9" customHeight="1">
      <c r="A19" s="286" t="s">
        <v>267</v>
      </c>
      <c r="B19" s="568">
        <v>6.093489148580968</v>
      </c>
      <c r="C19" s="568">
        <v>30.467445742904843</v>
      </c>
      <c r="D19" s="568">
        <v>61.769616026711184</v>
      </c>
      <c r="E19" s="441" t="s">
        <v>132</v>
      </c>
      <c r="F19" s="568">
        <v>1.669449081803005</v>
      </c>
      <c r="G19" s="568">
        <v>100</v>
      </c>
    </row>
    <row r="20" spans="1:7" s="237" customFormat="1" ht="8.25" customHeight="1">
      <c r="A20" s="777" t="s">
        <v>283</v>
      </c>
      <c r="B20" s="568">
        <v>2.6666666666666665</v>
      </c>
      <c r="C20" s="568">
        <v>47.80952380952381</v>
      </c>
      <c r="D20" s="568">
        <v>36.95238095238095</v>
      </c>
      <c r="E20" s="568">
        <v>8.571428571428571</v>
      </c>
      <c r="F20" s="568">
        <v>4</v>
      </c>
      <c r="G20" s="568">
        <v>100</v>
      </c>
    </row>
    <row r="21" spans="1:7" s="237" customFormat="1" ht="9" customHeight="1">
      <c r="A21" s="778" t="s">
        <v>129</v>
      </c>
      <c r="B21" s="783">
        <v>12.495266944339265</v>
      </c>
      <c r="C21" s="783">
        <v>31.124574024990533</v>
      </c>
      <c r="D21" s="783">
        <v>48.428625520636125</v>
      </c>
      <c r="E21" s="783">
        <v>3.6349867474441497</v>
      </c>
      <c r="F21" s="783">
        <v>4.316546762589928</v>
      </c>
      <c r="G21" s="783">
        <v>100</v>
      </c>
    </row>
    <row r="22" spans="1:7" s="237" customFormat="1" ht="9" customHeight="1">
      <c r="A22" s="778"/>
      <c r="B22" s="783"/>
      <c r="C22" s="783"/>
      <c r="D22" s="783"/>
      <c r="E22" s="783"/>
      <c r="F22" s="783"/>
      <c r="G22" s="783"/>
    </row>
    <row r="23" spans="1:7" s="237" customFormat="1" ht="9" customHeight="1">
      <c r="A23" s="778"/>
      <c r="B23" s="783"/>
      <c r="C23" s="783"/>
      <c r="D23" s="783"/>
      <c r="E23" s="783"/>
      <c r="F23" s="783"/>
      <c r="G23" s="783"/>
    </row>
    <row r="24" spans="1:7" s="776" customFormat="1" ht="9" customHeight="1">
      <c r="A24" s="982" t="s">
        <v>338</v>
      </c>
      <c r="B24" s="982"/>
      <c r="C24" s="982"/>
      <c r="D24" s="982"/>
      <c r="E24" s="982"/>
      <c r="F24" s="982"/>
      <c r="G24" s="982"/>
    </row>
    <row r="25" s="237" customFormat="1" ht="7.5" customHeight="1">
      <c r="A25" s="784"/>
    </row>
    <row r="26" spans="1:7" s="237" customFormat="1" ht="9" customHeight="1">
      <c r="A26" s="983" t="s">
        <v>422</v>
      </c>
      <c r="B26" s="983"/>
      <c r="C26" s="983"/>
      <c r="D26" s="983"/>
      <c r="E26" s="983"/>
      <c r="F26" s="983"/>
      <c r="G26" s="983"/>
    </row>
    <row r="27" s="237" customFormat="1" ht="7.5" customHeight="1">
      <c r="A27" s="784"/>
    </row>
    <row r="28" spans="1:7" s="237" customFormat="1" ht="9" customHeight="1">
      <c r="A28" s="253" t="s">
        <v>130</v>
      </c>
      <c r="B28" s="432">
        <v>318</v>
      </c>
      <c r="C28" s="432">
        <v>133</v>
      </c>
      <c r="D28" s="432">
        <v>383</v>
      </c>
      <c r="E28" s="432">
        <v>17</v>
      </c>
      <c r="F28" s="432">
        <v>24</v>
      </c>
      <c r="G28" s="432">
        <v>875</v>
      </c>
    </row>
    <row r="29" spans="1:7" s="237" customFormat="1" ht="9" customHeight="1">
      <c r="A29" s="286" t="s">
        <v>267</v>
      </c>
      <c r="B29" s="432">
        <v>211</v>
      </c>
      <c r="C29" s="432">
        <v>287</v>
      </c>
      <c r="D29" s="432">
        <v>810</v>
      </c>
      <c r="E29" s="385" t="s">
        <v>132</v>
      </c>
      <c r="F29" s="432">
        <v>105</v>
      </c>
      <c r="G29" s="432">
        <v>1413</v>
      </c>
    </row>
    <row r="30" spans="1:7" s="237" customFormat="1" ht="9" customHeight="1">
      <c r="A30" s="777" t="s">
        <v>283</v>
      </c>
      <c r="B30" s="432">
        <v>6</v>
      </c>
      <c r="C30" s="432">
        <v>178</v>
      </c>
      <c r="D30" s="432">
        <v>251</v>
      </c>
      <c r="E30" s="432">
        <v>63</v>
      </c>
      <c r="F30" s="432">
        <v>124</v>
      </c>
      <c r="G30" s="432">
        <v>622</v>
      </c>
    </row>
    <row r="31" spans="1:7" s="780" customFormat="1" ht="9" customHeight="1">
      <c r="A31" s="778" t="s">
        <v>129</v>
      </c>
      <c r="B31" s="681">
        <v>535</v>
      </c>
      <c r="C31" s="681">
        <v>598</v>
      </c>
      <c r="D31" s="681">
        <v>1444</v>
      </c>
      <c r="E31" s="681">
        <v>80</v>
      </c>
      <c r="F31" s="681">
        <v>253</v>
      </c>
      <c r="G31" s="681">
        <v>2910</v>
      </c>
    </row>
    <row r="32" spans="1:7" s="237" customFormat="1" ht="7.5" customHeight="1">
      <c r="A32" s="781"/>
      <c r="B32" s="782"/>
      <c r="C32" s="782"/>
      <c r="D32" s="782"/>
      <c r="E32" s="782"/>
      <c r="F32" s="782"/>
      <c r="G32" s="782"/>
    </row>
    <row r="33" spans="1:7" s="237" customFormat="1" ht="9" customHeight="1">
      <c r="A33" s="983" t="s">
        <v>133</v>
      </c>
      <c r="B33" s="983"/>
      <c r="C33" s="983"/>
      <c r="D33" s="983"/>
      <c r="E33" s="983"/>
      <c r="F33" s="983"/>
      <c r="G33" s="983"/>
    </row>
    <row r="34" spans="1:7" s="237" customFormat="1" ht="7.5" customHeight="1">
      <c r="A34" s="781"/>
      <c r="B34" s="782"/>
      <c r="C34" s="782"/>
      <c r="D34" s="782"/>
      <c r="E34" s="782"/>
      <c r="F34" s="782"/>
      <c r="G34" s="782"/>
    </row>
    <row r="35" spans="1:7" s="237" customFormat="1" ht="6" customHeight="1">
      <c r="A35" s="253" t="s">
        <v>130</v>
      </c>
      <c r="B35" s="568">
        <v>36.34285714285714</v>
      </c>
      <c r="C35" s="568">
        <v>15.2</v>
      </c>
      <c r="D35" s="568">
        <v>43.77142857142857</v>
      </c>
      <c r="E35" s="568">
        <v>1.9428571428571428</v>
      </c>
      <c r="F35" s="568">
        <v>2.742857142857143</v>
      </c>
      <c r="G35" s="568">
        <v>100</v>
      </c>
    </row>
    <row r="36" spans="1:7" s="237" customFormat="1" ht="9" customHeight="1">
      <c r="A36" s="286" t="s">
        <v>267</v>
      </c>
      <c r="B36" s="568">
        <v>14.932767162066526</v>
      </c>
      <c r="C36" s="568">
        <v>20.311394196744516</v>
      </c>
      <c r="D36" s="568">
        <v>57.32484076433121</v>
      </c>
      <c r="E36" s="441" t="s">
        <v>132</v>
      </c>
      <c r="F36" s="568">
        <v>7.43099787685775</v>
      </c>
      <c r="G36" s="568">
        <v>100</v>
      </c>
    </row>
    <row r="37" spans="1:7" s="237" customFormat="1" ht="9" customHeight="1">
      <c r="A37" s="777" t="s">
        <v>283</v>
      </c>
      <c r="B37" s="568">
        <v>0.9646302250803859</v>
      </c>
      <c r="C37" s="568">
        <v>28.617363344051448</v>
      </c>
      <c r="D37" s="568">
        <v>40.353697749196144</v>
      </c>
      <c r="E37" s="568">
        <v>10.128617363344052</v>
      </c>
      <c r="F37" s="568">
        <v>19.935691318327976</v>
      </c>
      <c r="G37" s="568">
        <v>100</v>
      </c>
    </row>
    <row r="38" spans="1:7" s="237" customFormat="1" ht="9" customHeight="1">
      <c r="A38" s="778" t="s">
        <v>129</v>
      </c>
      <c r="B38" s="568">
        <v>18.38487972508591</v>
      </c>
      <c r="C38" s="568">
        <v>20.54982817869416</v>
      </c>
      <c r="D38" s="568">
        <v>49.62199312714777</v>
      </c>
      <c r="E38" s="568">
        <v>2.7491408934707904</v>
      </c>
      <c r="F38" s="568">
        <v>8.694158075601374</v>
      </c>
      <c r="G38" s="783">
        <v>100</v>
      </c>
    </row>
    <row r="39" spans="1:7" s="237" customFormat="1" ht="9" customHeight="1">
      <c r="A39" s="785"/>
      <c r="B39" s="786"/>
      <c r="C39" s="786"/>
      <c r="D39" s="786"/>
      <c r="E39" s="786"/>
      <c r="F39" s="786"/>
      <c r="G39" s="787"/>
    </row>
    <row r="40" s="237" customFormat="1" ht="9" customHeight="1">
      <c r="A40" s="784"/>
    </row>
    <row r="41" s="567" customFormat="1" ht="9" customHeight="1"/>
    <row r="42" spans="1:7" ht="9" customHeight="1">
      <c r="A42" s="113"/>
      <c r="B42" s="113"/>
      <c r="C42" s="114"/>
      <c r="D42" s="114"/>
      <c r="E42" s="114"/>
      <c r="F42" s="17"/>
      <c r="G42" s="17"/>
    </row>
    <row r="43" spans="2:7" ht="9" customHeight="1">
      <c r="B43" s="25"/>
      <c r="C43" s="25"/>
      <c r="D43" s="25"/>
      <c r="E43" s="25"/>
      <c r="F43" s="17"/>
      <c r="G43" s="239"/>
    </row>
    <row r="44" spans="2:7" ht="9" customHeight="1">
      <c r="B44" s="17"/>
      <c r="C44" s="17"/>
      <c r="D44" s="17"/>
      <c r="E44" s="17"/>
      <c r="F44" s="17"/>
      <c r="G44" s="239"/>
    </row>
    <row r="45" spans="2:7" ht="9" customHeight="1">
      <c r="B45" s="17"/>
      <c r="C45" s="17"/>
      <c r="D45" s="17"/>
      <c r="E45" s="17"/>
      <c r="F45" s="17"/>
      <c r="G45" s="239"/>
    </row>
    <row r="46" spans="2:7" ht="9" customHeight="1">
      <c r="B46" s="17"/>
      <c r="C46" s="17"/>
      <c r="D46" s="17"/>
      <c r="E46" s="17"/>
      <c r="F46" s="17"/>
      <c r="G46" s="239"/>
    </row>
    <row r="47" spans="2:7" ht="9" customHeight="1">
      <c r="B47" s="17"/>
      <c r="C47" s="17"/>
      <c r="D47" s="17"/>
      <c r="E47" s="17"/>
      <c r="F47" s="17"/>
      <c r="G47" s="239"/>
    </row>
    <row r="48" spans="2:7" ht="12.75">
      <c r="B48" s="17"/>
      <c r="C48" s="17"/>
      <c r="D48" s="17"/>
      <c r="E48" s="17"/>
      <c r="F48" s="17"/>
      <c r="G48" s="239"/>
    </row>
    <row r="49" spans="2:7" ht="12.75">
      <c r="B49" s="13"/>
      <c r="C49" s="13"/>
      <c r="D49" s="13"/>
      <c r="E49" s="13"/>
      <c r="F49" s="13"/>
      <c r="G49" s="240"/>
    </row>
  </sheetData>
  <mergeCells count="6">
    <mergeCell ref="A6:G6"/>
    <mergeCell ref="A33:G33"/>
    <mergeCell ref="A24:G24"/>
    <mergeCell ref="A8:G8"/>
    <mergeCell ref="A16:G16"/>
    <mergeCell ref="A26:G26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&amp;10 138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"/>
  <dimension ref="A1:BJ83"/>
  <sheetViews>
    <sheetView showGridLines="0" workbookViewId="0" topLeftCell="A1">
      <selection activeCell="A7" sqref="A7:U7"/>
    </sheetView>
  </sheetViews>
  <sheetFormatPr defaultColWidth="9.59765625" defaultRowHeight="10.5"/>
  <cols>
    <col min="1" max="1" width="27.59765625" style="46" customWidth="1"/>
    <col min="2" max="2" width="22.796875" style="44" customWidth="1"/>
    <col min="3" max="3" width="1" style="44" customWidth="1"/>
    <col min="4" max="4" width="22.796875" style="44" customWidth="1"/>
    <col min="5" max="5" width="1" style="44" customWidth="1"/>
    <col min="6" max="6" width="22.796875" style="44" customWidth="1"/>
    <col min="7" max="7" width="1" style="44" customWidth="1"/>
    <col min="8" max="8" width="22.796875" style="44" customWidth="1"/>
    <col min="9" max="9" width="10.796875" style="45" bestFit="1" customWidth="1"/>
    <col min="10" max="62" width="9.59765625" style="45" customWidth="1"/>
    <col min="63" max="16384" width="9.59765625" style="44" customWidth="1"/>
  </cols>
  <sheetData>
    <row r="1" ht="12" customHeight="1">
      <c r="A1" s="929" t="s">
        <v>408</v>
      </c>
    </row>
    <row r="2" ht="12" customHeight="1">
      <c r="A2" s="929"/>
    </row>
    <row r="3" ht="7.5" customHeight="1"/>
    <row r="4" spans="1:62" s="50" customFormat="1" ht="10.5" customHeight="1">
      <c r="A4" s="47" t="s">
        <v>177</v>
      </c>
      <c r="B4" s="48" t="s">
        <v>154</v>
      </c>
      <c r="C4" s="48"/>
      <c r="D4" s="48" t="s">
        <v>155</v>
      </c>
      <c r="E4" s="48"/>
      <c r="F4" s="48" t="s">
        <v>156</v>
      </c>
      <c r="G4" s="48"/>
      <c r="H4" s="48" t="s">
        <v>129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s="50" customFormat="1" ht="3.75" customHeight="1">
      <c r="A5" s="51"/>
      <c r="B5" s="52"/>
      <c r="C5" s="53"/>
      <c r="D5" s="53"/>
      <c r="E5" s="53"/>
      <c r="F5" s="53"/>
      <c r="G5" s="53"/>
      <c r="H5" s="53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1:62" s="50" customFormat="1" ht="8.25" customHeight="1">
      <c r="A6" s="983" t="s">
        <v>422</v>
      </c>
      <c r="B6" s="983"/>
      <c r="C6" s="983"/>
      <c r="D6" s="983"/>
      <c r="E6" s="983"/>
      <c r="F6" s="983"/>
      <c r="G6" s="983"/>
      <c r="H6" s="983"/>
      <c r="I6" s="54"/>
      <c r="J6" s="54"/>
      <c r="K6" s="54"/>
      <c r="L6" s="54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s="50" customFormat="1" ht="3.75" customHeight="1">
      <c r="A7" s="55"/>
      <c r="B7" s="56"/>
      <c r="C7" s="57"/>
      <c r="D7" s="57"/>
      <c r="E7" s="57"/>
      <c r="F7" s="57"/>
      <c r="G7" s="57"/>
      <c r="H7" s="57"/>
      <c r="I7" s="49"/>
      <c r="J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s="50" customFormat="1" ht="7.5" customHeight="1">
      <c r="A8" s="569" t="s">
        <v>130</v>
      </c>
      <c r="B8" s="570">
        <v>862</v>
      </c>
      <c r="C8" s="570"/>
      <c r="D8" s="570">
        <v>1062</v>
      </c>
      <c r="E8" s="570"/>
      <c r="F8" s="570">
        <v>2177</v>
      </c>
      <c r="G8" s="570"/>
      <c r="H8" s="571">
        <v>4101</v>
      </c>
      <c r="I8" s="49"/>
      <c r="J8" s="49"/>
      <c r="K8" s="571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s="50" customFormat="1" ht="7.5" customHeight="1">
      <c r="A9" s="569" t="s">
        <v>426</v>
      </c>
      <c r="B9" s="570">
        <v>343</v>
      </c>
      <c r="C9" s="570"/>
      <c r="D9" s="570">
        <v>517</v>
      </c>
      <c r="E9" s="570"/>
      <c r="F9" s="570">
        <v>340</v>
      </c>
      <c r="G9" s="570"/>
      <c r="H9" s="571">
        <v>1200</v>
      </c>
      <c r="I9" s="49"/>
      <c r="J9" s="49"/>
      <c r="K9" s="571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s="50" customFormat="1" ht="7.5" customHeight="1">
      <c r="A10" s="569" t="s">
        <v>145</v>
      </c>
      <c r="B10" s="570">
        <v>104</v>
      </c>
      <c r="C10" s="570"/>
      <c r="D10" s="570">
        <v>71</v>
      </c>
      <c r="E10" s="570"/>
      <c r="F10" s="570">
        <v>90</v>
      </c>
      <c r="G10" s="570"/>
      <c r="H10" s="571">
        <v>265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62" s="50" customFormat="1" ht="7.5" customHeight="1">
      <c r="A11" s="569" t="s">
        <v>146</v>
      </c>
      <c r="B11" s="570">
        <v>765</v>
      </c>
      <c r="C11" s="570"/>
      <c r="D11" s="570">
        <v>1903</v>
      </c>
      <c r="E11" s="570"/>
      <c r="F11" s="570">
        <v>1172</v>
      </c>
      <c r="G11" s="570"/>
      <c r="H11" s="571">
        <v>3840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62" s="50" customFormat="1" ht="7.5" customHeight="1">
      <c r="A12" s="569" t="s">
        <v>339</v>
      </c>
      <c r="B12" s="570">
        <v>48</v>
      </c>
      <c r="C12" s="570"/>
      <c r="D12" s="572" t="s">
        <v>336</v>
      </c>
      <c r="E12" s="572"/>
      <c r="F12" s="570">
        <v>48</v>
      </c>
      <c r="G12" s="570"/>
      <c r="H12" s="571">
        <v>96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50" customFormat="1" ht="7.5" customHeight="1">
      <c r="A13" s="569" t="s">
        <v>159</v>
      </c>
      <c r="B13" s="570">
        <v>239</v>
      </c>
      <c r="C13" s="570"/>
      <c r="D13" s="570">
        <v>852</v>
      </c>
      <c r="E13" s="570"/>
      <c r="F13" s="572" t="s">
        <v>336</v>
      </c>
      <c r="G13" s="572"/>
      <c r="H13" s="571">
        <v>1091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s="50" customFormat="1" ht="7.5" customHeight="1">
      <c r="A14" s="569" t="s">
        <v>147</v>
      </c>
      <c r="B14" s="570">
        <v>383</v>
      </c>
      <c r="C14" s="570"/>
      <c r="D14" s="572" t="s">
        <v>336</v>
      </c>
      <c r="E14" s="572"/>
      <c r="F14" s="570">
        <v>379</v>
      </c>
      <c r="G14" s="570"/>
      <c r="H14" s="571">
        <v>762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s="50" customFormat="1" ht="7.5" customHeight="1">
      <c r="A15" s="569" t="s">
        <v>148</v>
      </c>
      <c r="B15" s="572" t="s">
        <v>336</v>
      </c>
      <c r="C15" s="572"/>
      <c r="D15" s="572" t="s">
        <v>336</v>
      </c>
      <c r="E15" s="572"/>
      <c r="F15" s="570">
        <v>384</v>
      </c>
      <c r="G15" s="570"/>
      <c r="H15" s="571">
        <v>384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62" s="50" customFormat="1" ht="7.5" customHeight="1">
      <c r="A16" s="569" t="s">
        <v>305</v>
      </c>
      <c r="B16" s="572" t="s">
        <v>336</v>
      </c>
      <c r="C16" s="572"/>
      <c r="D16" s="570">
        <v>1449</v>
      </c>
      <c r="E16" s="570"/>
      <c r="F16" s="572" t="s">
        <v>336</v>
      </c>
      <c r="G16" s="572"/>
      <c r="H16" s="571">
        <v>1449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s="50" customFormat="1" ht="7.5" customHeight="1">
      <c r="A17" s="569" t="s">
        <v>150</v>
      </c>
      <c r="B17" s="570">
        <v>2748</v>
      </c>
      <c r="C17" s="570"/>
      <c r="D17" s="570">
        <v>785</v>
      </c>
      <c r="E17" s="570"/>
      <c r="F17" s="570">
        <v>1277</v>
      </c>
      <c r="G17" s="570"/>
      <c r="H17" s="571">
        <v>4810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s="50" customFormat="1" ht="7.5" customHeight="1">
      <c r="A18" s="569" t="s">
        <v>131</v>
      </c>
      <c r="B18" s="570">
        <v>29</v>
      </c>
      <c r="C18" s="570"/>
      <c r="D18" s="570">
        <v>891</v>
      </c>
      <c r="E18" s="570"/>
      <c r="F18" s="570">
        <v>81</v>
      </c>
      <c r="G18" s="570"/>
      <c r="H18" s="571">
        <v>1001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s="50" customFormat="1" ht="7.5" customHeight="1">
      <c r="A19" s="569" t="s">
        <v>361</v>
      </c>
      <c r="B19" s="570">
        <f>1360+44</f>
        <v>1404</v>
      </c>
      <c r="C19" s="570"/>
      <c r="D19" s="570">
        <f>333+23</f>
        <v>356</v>
      </c>
      <c r="E19" s="570"/>
      <c r="F19" s="570">
        <f>295+952</f>
        <v>1247</v>
      </c>
      <c r="G19" s="570"/>
      <c r="H19" s="571">
        <v>3007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s="50" customFormat="1" ht="7.5" customHeight="1">
      <c r="A20" s="569" t="s">
        <v>160</v>
      </c>
      <c r="B20" s="570">
        <v>545</v>
      </c>
      <c r="C20" s="570"/>
      <c r="D20" s="570">
        <v>37</v>
      </c>
      <c r="E20" s="570"/>
      <c r="F20" s="572" t="s">
        <v>336</v>
      </c>
      <c r="G20" s="572"/>
      <c r="H20" s="571">
        <v>582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s="50" customFormat="1" ht="7.5" customHeight="1">
      <c r="A21" s="569" t="s">
        <v>152</v>
      </c>
      <c r="B21" s="570">
        <v>22</v>
      </c>
      <c r="C21" s="570"/>
      <c r="D21" s="570">
        <v>182</v>
      </c>
      <c r="E21" s="570"/>
      <c r="F21" s="570">
        <v>216</v>
      </c>
      <c r="G21" s="570"/>
      <c r="H21" s="571">
        <v>420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s="50" customFormat="1" ht="7.5" customHeight="1">
      <c r="A22" s="569" t="s">
        <v>151</v>
      </c>
      <c r="B22" s="570">
        <v>398</v>
      </c>
      <c r="C22" s="570"/>
      <c r="D22" s="572">
        <v>76</v>
      </c>
      <c r="E22" s="572"/>
      <c r="F22" s="570">
        <v>239</v>
      </c>
      <c r="G22" s="570"/>
      <c r="H22" s="571">
        <v>713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s="50" customFormat="1" ht="7.5" customHeight="1">
      <c r="A23" s="569" t="s">
        <v>340</v>
      </c>
      <c r="B23" s="570">
        <v>540</v>
      </c>
      <c r="C23" s="570"/>
      <c r="D23" s="570">
        <v>288</v>
      </c>
      <c r="E23" s="570"/>
      <c r="F23" s="570">
        <v>8</v>
      </c>
      <c r="G23" s="570"/>
      <c r="H23" s="571">
        <v>836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s="50" customFormat="1" ht="7.5" customHeight="1">
      <c r="A24" s="569" t="s">
        <v>234</v>
      </c>
      <c r="B24" s="570">
        <v>55</v>
      </c>
      <c r="C24" s="570"/>
      <c r="D24" s="572" t="s">
        <v>336</v>
      </c>
      <c r="E24" s="572"/>
      <c r="F24" s="570">
        <v>431</v>
      </c>
      <c r="G24" s="570"/>
      <c r="H24" s="571">
        <v>486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s="50" customFormat="1" ht="7.5" customHeight="1">
      <c r="A25" s="569" t="s">
        <v>149</v>
      </c>
      <c r="B25" s="570">
        <v>13</v>
      </c>
      <c r="C25" s="570"/>
      <c r="D25" s="572" t="s">
        <v>336</v>
      </c>
      <c r="E25" s="572"/>
      <c r="F25" s="570">
        <v>243</v>
      </c>
      <c r="G25" s="570"/>
      <c r="H25" s="571">
        <v>256</v>
      </c>
      <c r="I25" s="573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s="50" customFormat="1" ht="7.5" customHeight="1">
      <c r="A26" s="569" t="s">
        <v>153</v>
      </c>
      <c r="B26" s="570">
        <v>106</v>
      </c>
      <c r="C26" s="570"/>
      <c r="D26" s="570">
        <v>65</v>
      </c>
      <c r="E26" s="570"/>
      <c r="F26" s="570">
        <v>284</v>
      </c>
      <c r="G26" s="570"/>
      <c r="H26" s="571">
        <v>455</v>
      </c>
      <c r="I26" s="573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s="50" customFormat="1" ht="7.5" customHeight="1">
      <c r="A27" s="569" t="s">
        <v>363</v>
      </c>
      <c r="B27" s="570">
        <v>180</v>
      </c>
      <c r="C27" s="570"/>
      <c r="D27" s="574">
        <v>250</v>
      </c>
      <c r="E27" s="574"/>
      <c r="F27" s="574">
        <v>168</v>
      </c>
      <c r="G27" s="574"/>
      <c r="H27" s="571">
        <v>598</v>
      </c>
      <c r="I27" s="573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s="50" customFormat="1" ht="7.5" customHeight="1">
      <c r="A28" s="62" t="s">
        <v>129</v>
      </c>
      <c r="B28" s="575">
        <f>SUM(B8:B27)</f>
        <v>8784</v>
      </c>
      <c r="C28" s="575"/>
      <c r="D28" s="575">
        <f>SUM(D8:D27)</f>
        <v>8784</v>
      </c>
      <c r="E28" s="575"/>
      <c r="F28" s="575">
        <f>SUM(F8:F27)</f>
        <v>8784</v>
      </c>
      <c r="G28" s="575"/>
      <c r="H28" s="575">
        <v>26352</v>
      </c>
      <c r="I28" s="573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s="67" customFormat="1" ht="3.75" customHeight="1">
      <c r="A29" s="62"/>
      <c r="B29" s="64"/>
      <c r="C29" s="65"/>
      <c r="D29" s="65"/>
      <c r="E29" s="65"/>
      <c r="F29" s="65"/>
      <c r="G29" s="65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</row>
    <row r="30" spans="1:62" s="50" customFormat="1" ht="8.25" customHeight="1">
      <c r="A30" s="984" t="s">
        <v>182</v>
      </c>
      <c r="B30" s="984"/>
      <c r="C30" s="984"/>
      <c r="D30" s="984"/>
      <c r="E30" s="984"/>
      <c r="F30" s="984"/>
      <c r="G30" s="984"/>
      <c r="H30" s="984"/>
      <c r="I30" s="54"/>
      <c r="J30" s="54"/>
      <c r="K30" s="54"/>
      <c r="L30" s="54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s="50" customFormat="1" ht="3.75" customHeight="1">
      <c r="A31" s="68"/>
      <c r="B31" s="68"/>
      <c r="C31" s="68"/>
      <c r="D31" s="68"/>
      <c r="E31" s="68"/>
      <c r="F31" s="68"/>
      <c r="G31" s="68"/>
      <c r="H31" s="68"/>
      <c r="I31" s="54"/>
      <c r="J31" s="54"/>
      <c r="K31" s="54"/>
      <c r="L31" s="54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s="50" customFormat="1" ht="7.5" customHeight="1">
      <c r="A32" s="569" t="s">
        <v>130</v>
      </c>
      <c r="B32" s="69">
        <v>9.813296903460838</v>
      </c>
      <c r="D32" s="72">
        <v>12.09016393442623</v>
      </c>
      <c r="E32" s="70"/>
      <c r="F32" s="70">
        <v>24.78369763205829</v>
      </c>
      <c r="G32" s="58"/>
      <c r="H32" s="70">
        <v>15.562386156648452</v>
      </c>
      <c r="I32" s="49"/>
      <c r="J32" s="70"/>
      <c r="K32" s="49"/>
      <c r="L32" s="49"/>
      <c r="M32" s="49"/>
      <c r="N32" s="7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s="50" customFormat="1" ht="7.5" customHeight="1">
      <c r="A33" s="569" t="s">
        <v>426</v>
      </c>
      <c r="B33" s="69">
        <v>3.9048269581056467</v>
      </c>
      <c r="D33" s="72">
        <v>5.8857012750455375</v>
      </c>
      <c r="E33" s="70"/>
      <c r="F33" s="70">
        <v>3.8706739526411655</v>
      </c>
      <c r="G33" s="58"/>
      <c r="H33" s="70">
        <v>4.553734061930784</v>
      </c>
      <c r="I33" s="49"/>
      <c r="J33" s="70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s="50" customFormat="1" ht="7.5" customHeight="1">
      <c r="A34" s="569" t="s">
        <v>145</v>
      </c>
      <c r="B34" s="69">
        <v>1.1839708561020037</v>
      </c>
      <c r="D34" s="72">
        <v>0.808287795992714</v>
      </c>
      <c r="E34" s="70"/>
      <c r="F34" s="70">
        <v>1.0245901639344261</v>
      </c>
      <c r="G34" s="71"/>
      <c r="H34" s="70">
        <v>1.0056162720097146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s="50" customFormat="1" ht="7.5" customHeight="1">
      <c r="A35" s="569" t="s">
        <v>146</v>
      </c>
      <c r="B35" s="69">
        <v>8.709016393442623</v>
      </c>
      <c r="D35" s="72">
        <v>21.6643897996357</v>
      </c>
      <c r="E35" s="70"/>
      <c r="F35" s="70">
        <v>13.342440801457196</v>
      </c>
      <c r="G35" s="58"/>
      <c r="H35" s="70">
        <v>14.571948998178506</v>
      </c>
      <c r="I35" s="49"/>
      <c r="J35" s="576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s="50" customFormat="1" ht="7.5" customHeight="1">
      <c r="A36" s="569" t="s">
        <v>339</v>
      </c>
      <c r="B36" s="69">
        <v>0.546448087431694</v>
      </c>
      <c r="D36" s="572" t="s">
        <v>336</v>
      </c>
      <c r="E36" s="73"/>
      <c r="F36" s="70">
        <v>0.546448087431694</v>
      </c>
      <c r="G36" s="71"/>
      <c r="H36" s="70">
        <v>0.36429872495446264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s="50" customFormat="1" ht="7.5" customHeight="1">
      <c r="A37" s="569" t="s">
        <v>159</v>
      </c>
      <c r="B37" s="69">
        <v>2.720856102003643</v>
      </c>
      <c r="D37" s="72">
        <v>9.699453551912569</v>
      </c>
      <c r="E37" s="73"/>
      <c r="F37" s="572" t="s">
        <v>336</v>
      </c>
      <c r="G37" s="58"/>
      <c r="H37" s="70">
        <v>4.1401032179720705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s="50" customFormat="1" ht="7.5" customHeight="1">
      <c r="A38" s="569" t="s">
        <v>147</v>
      </c>
      <c r="B38" s="69">
        <v>4.360200364298725</v>
      </c>
      <c r="D38" s="572" t="s">
        <v>336</v>
      </c>
      <c r="E38" s="70"/>
      <c r="F38" s="70">
        <v>4.314663023679417</v>
      </c>
      <c r="G38" s="58"/>
      <c r="H38" s="70">
        <v>2.8916211293260474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s="50" customFormat="1" ht="7.5" customHeight="1">
      <c r="A39" s="569" t="s">
        <v>148</v>
      </c>
      <c r="B39" s="572" t="s">
        <v>336</v>
      </c>
      <c r="D39" s="572" t="s">
        <v>336</v>
      </c>
      <c r="E39" s="70"/>
      <c r="F39" s="70">
        <v>4.371584699453552</v>
      </c>
      <c r="G39" s="71"/>
      <c r="H39" s="70">
        <v>1.4571948998178506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s="50" customFormat="1" ht="7.5" customHeight="1">
      <c r="A40" s="569" t="s">
        <v>305</v>
      </c>
      <c r="B40" s="572" t="s">
        <v>336</v>
      </c>
      <c r="D40" s="72">
        <v>16.49590163934426</v>
      </c>
      <c r="E40" s="70"/>
      <c r="F40" s="572" t="s">
        <v>336</v>
      </c>
      <c r="G40" s="58"/>
      <c r="H40" s="70">
        <v>5.498633879781421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s="50" customFormat="1" ht="7.5" customHeight="1">
      <c r="A41" s="569" t="s">
        <v>150</v>
      </c>
      <c r="B41" s="69">
        <v>31.284153005464482</v>
      </c>
      <c r="D41" s="72">
        <v>8.936703096539162</v>
      </c>
      <c r="E41" s="70"/>
      <c r="F41" s="70">
        <v>14.537795992714026</v>
      </c>
      <c r="G41" s="71"/>
      <c r="H41" s="70">
        <v>18.252884031572556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s="50" customFormat="1" ht="7.5" customHeight="1">
      <c r="A42" s="569" t="s">
        <v>131</v>
      </c>
      <c r="B42" s="69">
        <v>0.3301457194899818</v>
      </c>
      <c r="D42" s="72">
        <v>10.14344262295082</v>
      </c>
      <c r="E42" s="70"/>
      <c r="F42" s="70">
        <v>0.9221311475409836</v>
      </c>
      <c r="G42" s="71"/>
      <c r="H42" s="70">
        <v>3.7985731633272617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s="50" customFormat="1" ht="7.5" customHeight="1">
      <c r="A43" s="569" t="s">
        <v>361</v>
      </c>
      <c r="B43" s="69">
        <v>15.98360655737705</v>
      </c>
      <c r="D43" s="72">
        <v>4.052823315118397</v>
      </c>
      <c r="E43" s="70"/>
      <c r="F43" s="70">
        <v>14.196265938069217</v>
      </c>
      <c r="G43" s="58"/>
      <c r="H43" s="70">
        <v>11.410898603521554</v>
      </c>
      <c r="I43" s="49"/>
      <c r="J43" s="7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s="50" customFormat="1" ht="7.5" customHeight="1">
      <c r="A44" s="569" t="s">
        <v>160</v>
      </c>
      <c r="B44" s="69">
        <v>6.204462659380692</v>
      </c>
      <c r="D44" s="72">
        <v>0.42122040072859745</v>
      </c>
      <c r="E44" s="70"/>
      <c r="F44" s="572" t="s">
        <v>336</v>
      </c>
      <c r="G44" s="71"/>
      <c r="H44" s="70">
        <v>2.20856102003643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s="50" customFormat="1" ht="7.5" customHeight="1">
      <c r="A45" s="569" t="s">
        <v>152</v>
      </c>
      <c r="B45" s="69">
        <v>0.25045537340619306</v>
      </c>
      <c r="D45" s="72">
        <v>2.0719489981785064</v>
      </c>
      <c r="E45" s="70"/>
      <c r="F45" s="70">
        <v>2.459016393442623</v>
      </c>
      <c r="G45" s="71"/>
      <c r="H45" s="70">
        <v>1.5938069216757742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s="50" customFormat="1" ht="7.5" customHeight="1">
      <c r="A46" s="569" t="s">
        <v>151</v>
      </c>
      <c r="B46" s="69">
        <v>4.530965391621129</v>
      </c>
      <c r="D46" s="72">
        <v>0.8652094717668488</v>
      </c>
      <c r="E46" s="70"/>
      <c r="F46" s="70">
        <v>2.720856102003643</v>
      </c>
      <c r="G46" s="58"/>
      <c r="H46" s="70">
        <v>2.705676988463874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s="50" customFormat="1" ht="7.5" customHeight="1">
      <c r="A47" s="569" t="s">
        <v>340</v>
      </c>
      <c r="B47" s="69">
        <v>6.147540983606557</v>
      </c>
      <c r="D47" s="72">
        <v>3.278688524590164</v>
      </c>
      <c r="E47" s="70"/>
      <c r="F47" s="70">
        <v>0.09107468123861566</v>
      </c>
      <c r="G47" s="58"/>
      <c r="H47" s="70">
        <v>3.172434729811779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s="50" customFormat="1" ht="7.5" customHeight="1">
      <c r="A48" s="569" t="s">
        <v>234</v>
      </c>
      <c r="B48" s="69">
        <v>0.6261384335154827</v>
      </c>
      <c r="D48" s="572" t="s">
        <v>336</v>
      </c>
      <c r="E48" s="70"/>
      <c r="F48" s="70">
        <v>4.906648451730419</v>
      </c>
      <c r="G48" s="58"/>
      <c r="H48" s="70">
        <v>1.8442622950819672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s="74" customFormat="1" ht="7.5" customHeight="1">
      <c r="A49" s="569" t="s">
        <v>149</v>
      </c>
      <c r="B49" s="69">
        <v>0.14799635701275046</v>
      </c>
      <c r="D49" s="572" t="s">
        <v>336</v>
      </c>
      <c r="E49" s="75"/>
      <c r="F49" s="70">
        <v>2.7663934426229506</v>
      </c>
      <c r="G49" s="63"/>
      <c r="H49" s="70">
        <v>0.9714632665452337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</row>
    <row r="50" spans="1:62" s="74" customFormat="1" ht="7.5" customHeight="1">
      <c r="A50" s="569" t="s">
        <v>153</v>
      </c>
      <c r="B50" s="69">
        <v>1.2067395264116576</v>
      </c>
      <c r="D50" s="72">
        <v>0.7399817850637522</v>
      </c>
      <c r="E50" s="75"/>
      <c r="F50" s="70">
        <v>3.233151183970856</v>
      </c>
      <c r="G50" s="63"/>
      <c r="H50" s="70">
        <v>1.7266241651487553</v>
      </c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</row>
    <row r="51" spans="1:62" s="74" customFormat="1" ht="7.5" customHeight="1">
      <c r="A51" s="569" t="s">
        <v>363</v>
      </c>
      <c r="B51" s="69">
        <v>2.0491803278688523</v>
      </c>
      <c r="D51" s="72">
        <v>2.8460837887067396</v>
      </c>
      <c r="E51" s="75"/>
      <c r="F51" s="70">
        <v>1.9125683060109289</v>
      </c>
      <c r="G51" s="63"/>
      <c r="H51" s="70">
        <v>2.269277474195507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</row>
    <row r="52" spans="1:62" s="74" customFormat="1" ht="7.5" customHeight="1">
      <c r="A52" s="62" t="s">
        <v>129</v>
      </c>
      <c r="B52" s="76">
        <v>100</v>
      </c>
      <c r="D52" s="550">
        <v>100</v>
      </c>
      <c r="E52" s="75"/>
      <c r="F52" s="75">
        <v>100</v>
      </c>
      <c r="G52" s="63"/>
      <c r="H52" s="75">
        <v>100</v>
      </c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</row>
    <row r="53" spans="1:62" s="67" customFormat="1" ht="3.75" customHeight="1">
      <c r="A53" s="62"/>
      <c r="B53" s="69"/>
      <c r="C53" s="78"/>
      <c r="D53" s="78"/>
      <c r="E53" s="78"/>
      <c r="F53" s="78"/>
      <c r="G53" s="78"/>
      <c r="H53" s="78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</row>
    <row r="54" spans="1:8" ht="8.25" customHeight="1">
      <c r="A54" s="985" t="s">
        <v>183</v>
      </c>
      <c r="B54" s="985"/>
      <c r="C54" s="985"/>
      <c r="D54" s="985"/>
      <c r="E54" s="985"/>
      <c r="F54" s="985"/>
      <c r="G54" s="985"/>
      <c r="H54" s="985"/>
    </row>
    <row r="55" spans="1:8" ht="3" customHeight="1">
      <c r="A55" s="55"/>
      <c r="B55" s="49"/>
      <c r="C55" s="49"/>
      <c r="D55" s="79"/>
      <c r="E55" s="49"/>
      <c r="F55" s="49"/>
      <c r="G55" s="49"/>
      <c r="H55" s="49"/>
    </row>
    <row r="56" spans="1:62" s="50" customFormat="1" ht="7.5" customHeight="1">
      <c r="A56" s="569" t="s">
        <v>130</v>
      </c>
      <c r="B56" s="70">
        <f>100*B8/H8</f>
        <v>21.019263594245306</v>
      </c>
      <c r="C56" s="80"/>
      <c r="D56" s="70">
        <f>100*D8/H8</f>
        <v>25.896122896854425</v>
      </c>
      <c r="E56" s="70"/>
      <c r="F56" s="70">
        <f>100*F8/H8</f>
        <v>53.08461350890027</v>
      </c>
      <c r="G56" s="80"/>
      <c r="H56" s="81">
        <f>100*H8/H8</f>
        <v>100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s="50" customFormat="1" ht="7.5" customHeight="1">
      <c r="A57" s="569" t="s">
        <v>426</v>
      </c>
      <c r="B57" s="70">
        <f aca="true" t="shared" si="0" ref="B57:B76">100*B9/H9</f>
        <v>28.583333333333332</v>
      </c>
      <c r="C57" s="80"/>
      <c r="D57" s="70">
        <f aca="true" t="shared" si="1" ref="D57:D76">100*D9/H9</f>
        <v>43.083333333333336</v>
      </c>
      <c r="E57" s="70"/>
      <c r="F57" s="70">
        <f aca="true" t="shared" si="2" ref="F57:F76">100*F9/H9</f>
        <v>28.333333333333332</v>
      </c>
      <c r="G57" s="80"/>
      <c r="H57" s="81">
        <f aca="true" t="shared" si="3" ref="H57:H76">100*H9/H9</f>
        <v>100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s="50" customFormat="1" ht="7.5" customHeight="1">
      <c r="A58" s="569" t="s">
        <v>145</v>
      </c>
      <c r="B58" s="70">
        <f t="shared" si="0"/>
        <v>39.24528301886792</v>
      </c>
      <c r="C58" s="80"/>
      <c r="D58" s="70">
        <f t="shared" si="1"/>
        <v>26.79245283018868</v>
      </c>
      <c r="E58" s="70"/>
      <c r="F58" s="70">
        <f t="shared" si="2"/>
        <v>33.9622641509434</v>
      </c>
      <c r="G58" s="80"/>
      <c r="H58" s="81">
        <f t="shared" si="3"/>
        <v>100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s="50" customFormat="1" ht="7.5" customHeight="1">
      <c r="A59" s="569" t="s">
        <v>146</v>
      </c>
      <c r="B59" s="70">
        <f t="shared" si="0"/>
        <v>19.921875</v>
      </c>
      <c r="C59" s="80"/>
      <c r="D59" s="70">
        <f t="shared" si="1"/>
        <v>49.557291666666664</v>
      </c>
      <c r="E59" s="70"/>
      <c r="F59" s="70">
        <f t="shared" si="2"/>
        <v>30.520833333333332</v>
      </c>
      <c r="G59" s="80"/>
      <c r="H59" s="81">
        <f t="shared" si="3"/>
        <v>100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s="50" customFormat="1" ht="7.5" customHeight="1">
      <c r="A60" s="569" t="s">
        <v>339</v>
      </c>
      <c r="B60" s="70">
        <f t="shared" si="0"/>
        <v>50</v>
      </c>
      <c r="C60" s="80"/>
      <c r="D60" s="572" t="s">
        <v>336</v>
      </c>
      <c r="E60" s="70"/>
      <c r="F60" s="70">
        <f t="shared" si="2"/>
        <v>50</v>
      </c>
      <c r="G60" s="80"/>
      <c r="H60" s="81">
        <f t="shared" si="3"/>
        <v>100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s="50" customFormat="1" ht="7.5" customHeight="1">
      <c r="A61" s="569" t="s">
        <v>159</v>
      </c>
      <c r="B61" s="70">
        <f t="shared" si="0"/>
        <v>21.906507791017415</v>
      </c>
      <c r="C61" s="82"/>
      <c r="D61" s="70">
        <f t="shared" si="1"/>
        <v>78.09349220898258</v>
      </c>
      <c r="E61" s="73"/>
      <c r="F61" s="572" t="s">
        <v>336</v>
      </c>
      <c r="G61" s="80"/>
      <c r="H61" s="81">
        <f t="shared" si="3"/>
        <v>100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s="50" customFormat="1" ht="7.5" customHeight="1">
      <c r="A62" s="569" t="s">
        <v>147</v>
      </c>
      <c r="B62" s="70">
        <f t="shared" si="0"/>
        <v>50.26246719160105</v>
      </c>
      <c r="C62" s="80"/>
      <c r="D62" s="572" t="s">
        <v>336</v>
      </c>
      <c r="E62" s="70"/>
      <c r="F62" s="70">
        <f t="shared" si="2"/>
        <v>49.73753280839895</v>
      </c>
      <c r="G62" s="80"/>
      <c r="H62" s="81">
        <f t="shared" si="3"/>
        <v>100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s="50" customFormat="1" ht="7.5" customHeight="1">
      <c r="A63" s="569" t="s">
        <v>148</v>
      </c>
      <c r="B63" s="572" t="s">
        <v>336</v>
      </c>
      <c r="C63" s="80"/>
      <c r="D63" s="572" t="s">
        <v>336</v>
      </c>
      <c r="E63" s="70"/>
      <c r="F63" s="70">
        <f t="shared" si="2"/>
        <v>100</v>
      </c>
      <c r="G63" s="80"/>
      <c r="H63" s="81">
        <f t="shared" si="3"/>
        <v>100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s="50" customFormat="1" ht="7.5" customHeight="1">
      <c r="A64" s="569" t="s">
        <v>305</v>
      </c>
      <c r="B64" s="572" t="s">
        <v>336</v>
      </c>
      <c r="C64" s="80"/>
      <c r="D64" s="70">
        <f t="shared" si="1"/>
        <v>100</v>
      </c>
      <c r="E64" s="70"/>
      <c r="F64" s="572" t="s">
        <v>336</v>
      </c>
      <c r="G64" s="80"/>
      <c r="H64" s="81">
        <f t="shared" si="3"/>
        <v>100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s="50" customFormat="1" ht="7.5" customHeight="1">
      <c r="A65" s="569" t="s">
        <v>150</v>
      </c>
      <c r="B65" s="70">
        <f t="shared" si="0"/>
        <v>57.13097713097713</v>
      </c>
      <c r="C65" s="80"/>
      <c r="D65" s="70">
        <f t="shared" si="1"/>
        <v>16.32016632016632</v>
      </c>
      <c r="E65" s="70"/>
      <c r="F65" s="70">
        <f t="shared" si="2"/>
        <v>26.54885654885655</v>
      </c>
      <c r="G65" s="80"/>
      <c r="H65" s="81">
        <f t="shared" si="3"/>
        <v>100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s="50" customFormat="1" ht="7.5" customHeight="1">
      <c r="A66" s="569" t="s">
        <v>131</v>
      </c>
      <c r="B66" s="70">
        <f t="shared" si="0"/>
        <v>2.897102897102897</v>
      </c>
      <c r="C66" s="80"/>
      <c r="D66" s="70">
        <f t="shared" si="1"/>
        <v>89.01098901098901</v>
      </c>
      <c r="E66" s="70"/>
      <c r="F66" s="70">
        <f t="shared" si="2"/>
        <v>8.091908091908092</v>
      </c>
      <c r="G66" s="80"/>
      <c r="H66" s="81">
        <f t="shared" si="3"/>
        <v>100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s="50" customFormat="1" ht="7.5" customHeight="1">
      <c r="A67" s="569" t="s">
        <v>361</v>
      </c>
      <c r="B67" s="70">
        <f t="shared" si="0"/>
        <v>46.69105420685068</v>
      </c>
      <c r="C67" s="80"/>
      <c r="D67" s="70">
        <f t="shared" si="1"/>
        <v>11.8390422347855</v>
      </c>
      <c r="E67" s="70"/>
      <c r="F67" s="70">
        <f t="shared" si="2"/>
        <v>41.46990355836382</v>
      </c>
      <c r="G67" s="80"/>
      <c r="H67" s="81">
        <f t="shared" si="3"/>
        <v>100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s="50" customFormat="1" ht="7.5" customHeight="1">
      <c r="A68" s="569" t="s">
        <v>160</v>
      </c>
      <c r="B68" s="70">
        <f t="shared" si="0"/>
        <v>93.6426116838488</v>
      </c>
      <c r="C68" s="80"/>
      <c r="D68" s="70">
        <f t="shared" si="1"/>
        <v>6.357388316151202</v>
      </c>
      <c r="E68" s="70"/>
      <c r="F68" s="572" t="s">
        <v>336</v>
      </c>
      <c r="G68" s="80"/>
      <c r="H68" s="81">
        <f t="shared" si="3"/>
        <v>100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s="50" customFormat="1" ht="7.5" customHeight="1">
      <c r="A69" s="569" t="s">
        <v>152</v>
      </c>
      <c r="B69" s="70">
        <f t="shared" si="0"/>
        <v>5.238095238095238</v>
      </c>
      <c r="C69" s="80"/>
      <c r="D69" s="70">
        <f t="shared" si="1"/>
        <v>43.333333333333336</v>
      </c>
      <c r="E69" s="70"/>
      <c r="F69" s="70">
        <f t="shared" si="2"/>
        <v>51.42857142857143</v>
      </c>
      <c r="G69" s="80"/>
      <c r="H69" s="81">
        <f t="shared" si="3"/>
        <v>100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s="50" customFormat="1" ht="7.5" customHeight="1">
      <c r="A70" s="569" t="s">
        <v>151</v>
      </c>
      <c r="B70" s="70">
        <f t="shared" si="0"/>
        <v>55.82047685834502</v>
      </c>
      <c r="C70" s="80"/>
      <c r="D70" s="70">
        <f t="shared" si="1"/>
        <v>10.659186535764375</v>
      </c>
      <c r="E70" s="70"/>
      <c r="F70" s="70">
        <f t="shared" si="2"/>
        <v>33.520336605890606</v>
      </c>
      <c r="G70" s="80"/>
      <c r="H70" s="81">
        <f t="shared" si="3"/>
        <v>100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s="50" customFormat="1" ht="7.5" customHeight="1">
      <c r="A71" s="569" t="s">
        <v>340</v>
      </c>
      <c r="B71" s="70">
        <f t="shared" si="0"/>
        <v>64.5933014354067</v>
      </c>
      <c r="C71" s="49"/>
      <c r="D71" s="70">
        <f t="shared" si="1"/>
        <v>34.44976076555024</v>
      </c>
      <c r="E71" s="72"/>
      <c r="F71" s="70">
        <f t="shared" si="2"/>
        <v>0.9569377990430622</v>
      </c>
      <c r="G71" s="49"/>
      <c r="H71" s="81">
        <f t="shared" si="3"/>
        <v>100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s="50" customFormat="1" ht="7.5" customHeight="1">
      <c r="A72" s="569" t="s">
        <v>234</v>
      </c>
      <c r="B72" s="70">
        <f t="shared" si="0"/>
        <v>11.316872427983538</v>
      </c>
      <c r="C72" s="49"/>
      <c r="D72" s="572" t="s">
        <v>336</v>
      </c>
      <c r="E72" s="72"/>
      <c r="F72" s="70">
        <f t="shared" si="2"/>
        <v>88.68312757201646</v>
      </c>
      <c r="G72" s="49"/>
      <c r="H72" s="81">
        <f t="shared" si="3"/>
        <v>100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s="74" customFormat="1" ht="7.5" customHeight="1">
      <c r="A73" s="569" t="s">
        <v>149</v>
      </c>
      <c r="B73" s="70">
        <f t="shared" si="0"/>
        <v>5.078125</v>
      </c>
      <c r="C73" s="77"/>
      <c r="D73" s="572" t="s">
        <v>336</v>
      </c>
      <c r="E73" s="75"/>
      <c r="F73" s="70">
        <f t="shared" si="2"/>
        <v>94.921875</v>
      </c>
      <c r="G73" s="77"/>
      <c r="H73" s="81">
        <f t="shared" si="3"/>
        <v>100</v>
      </c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</row>
    <row r="74" spans="1:62" s="74" customFormat="1" ht="7.5" customHeight="1">
      <c r="A74" s="569" t="s">
        <v>153</v>
      </c>
      <c r="B74" s="70">
        <f t="shared" si="0"/>
        <v>23.296703296703296</v>
      </c>
      <c r="C74" s="77"/>
      <c r="D74" s="70">
        <f t="shared" si="1"/>
        <v>14.285714285714286</v>
      </c>
      <c r="E74" s="75"/>
      <c r="F74" s="70">
        <f t="shared" si="2"/>
        <v>62.417582417582416</v>
      </c>
      <c r="G74" s="77"/>
      <c r="H74" s="81">
        <f t="shared" si="3"/>
        <v>100</v>
      </c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</row>
    <row r="75" spans="1:62" s="74" customFormat="1" ht="7.5" customHeight="1">
      <c r="A75" s="569" t="s">
        <v>363</v>
      </c>
      <c r="B75" s="70">
        <f t="shared" si="0"/>
        <v>30.100334448160535</v>
      </c>
      <c r="C75" s="77"/>
      <c r="D75" s="70">
        <f t="shared" si="1"/>
        <v>41.80602006688963</v>
      </c>
      <c r="E75" s="75"/>
      <c r="F75" s="70">
        <f t="shared" si="2"/>
        <v>28.093645484949832</v>
      </c>
      <c r="G75" s="77"/>
      <c r="H75" s="81">
        <f t="shared" si="3"/>
        <v>100</v>
      </c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</row>
    <row r="76" spans="1:62" s="74" customFormat="1" ht="7.5" customHeight="1">
      <c r="A76" s="62" t="s">
        <v>129</v>
      </c>
      <c r="B76" s="75">
        <f t="shared" si="0"/>
        <v>33.333333333333336</v>
      </c>
      <c r="C76" s="77"/>
      <c r="D76" s="75">
        <f t="shared" si="1"/>
        <v>33.333333333333336</v>
      </c>
      <c r="E76" s="75"/>
      <c r="F76" s="75">
        <f t="shared" si="2"/>
        <v>33.333333333333336</v>
      </c>
      <c r="G76" s="77"/>
      <c r="H76" s="83">
        <f t="shared" si="3"/>
        <v>100</v>
      </c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</row>
    <row r="77" spans="1:8" ht="3" customHeight="1">
      <c r="A77" s="84"/>
      <c r="B77" s="85"/>
      <c r="C77" s="85"/>
      <c r="D77" s="86"/>
      <c r="E77" s="86"/>
      <c r="F77" s="86"/>
      <c r="G77" s="85"/>
      <c r="H77" s="85"/>
    </row>
    <row r="78" spans="1:8" ht="3" customHeight="1">
      <c r="A78" s="87"/>
      <c r="B78" s="49"/>
      <c r="C78" s="49"/>
      <c r="D78" s="70"/>
      <c r="E78" s="70"/>
      <c r="F78" s="70"/>
      <c r="G78" s="49"/>
      <c r="H78" s="49"/>
    </row>
    <row r="79" spans="1:62" s="50" customFormat="1" ht="7.5" customHeight="1">
      <c r="A79" s="792" t="s">
        <v>438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s="50" customFormat="1" ht="7.5" customHeight="1">
      <c r="A80" s="791" t="s">
        <v>389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s="50" customFormat="1" ht="7.5" customHeight="1">
      <c r="A81" s="791" t="s">
        <v>390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ht="8.25" customHeight="1">
      <c r="A82" s="88"/>
    </row>
    <row r="83" ht="8.25" customHeight="1">
      <c r="A83" s="88"/>
    </row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</sheetData>
  <mergeCells count="3">
    <mergeCell ref="A6:H6"/>
    <mergeCell ref="A30:H30"/>
    <mergeCell ref="A54:H54"/>
  </mergeCells>
  <printOptions horizontalCentered="1"/>
  <pageMargins left="1.1811023622047245" right="1.1811023622047245" top="1.1811023622047245" bottom="1.732283464566929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"/>
  <dimension ref="A1:H27"/>
  <sheetViews>
    <sheetView workbookViewId="0" topLeftCell="A1">
      <selection activeCell="A7" sqref="A7:U7"/>
    </sheetView>
  </sheetViews>
  <sheetFormatPr defaultColWidth="9.59765625" defaultRowHeight="10.5"/>
  <cols>
    <col min="1" max="1" width="35.796875" style="396" customWidth="1"/>
    <col min="2" max="3" width="20.796875" style="396" customWidth="1"/>
    <col min="4" max="4" width="1" style="396" customWidth="1"/>
    <col min="5" max="5" width="22.19921875" style="396" customWidth="1"/>
    <col min="6" max="6" width="20.796875" style="396" customWidth="1"/>
    <col min="7" max="16384" width="9.59765625" style="396" customWidth="1"/>
  </cols>
  <sheetData>
    <row r="1" spans="1:6" ht="12">
      <c r="A1" s="395" t="s">
        <v>427</v>
      </c>
      <c r="B1" s="395"/>
      <c r="C1" s="395"/>
      <c r="D1" s="395"/>
      <c r="E1" s="395"/>
      <c r="F1" s="395"/>
    </row>
    <row r="2" spans="1:6" ht="9" customHeight="1">
      <c r="A2" s="397"/>
      <c r="B2" s="397"/>
      <c r="C2" s="397"/>
      <c r="D2" s="397"/>
      <c r="E2" s="397"/>
      <c r="F2" s="397"/>
    </row>
    <row r="3" spans="1:6" ht="13.5" customHeight="1">
      <c r="A3" s="987" t="s">
        <v>177</v>
      </c>
      <c r="B3" s="986" t="s">
        <v>299</v>
      </c>
      <c r="C3" s="986"/>
      <c r="D3" s="398"/>
      <c r="E3" s="399" t="s">
        <v>300</v>
      </c>
      <c r="F3" s="399"/>
    </row>
    <row r="4" spans="1:6" ht="13.5" customHeight="1">
      <c r="A4" s="988"/>
      <c r="B4" s="400">
        <v>2003</v>
      </c>
      <c r="C4" s="519">
        <v>2004</v>
      </c>
      <c r="D4" s="401"/>
      <c r="E4" s="400">
        <v>2003</v>
      </c>
      <c r="F4" s="519">
        <v>2004</v>
      </c>
    </row>
    <row r="6" spans="1:6" ht="9" customHeight="1">
      <c r="A6" s="396" t="s">
        <v>235</v>
      </c>
      <c r="B6" s="386">
        <v>795</v>
      </c>
      <c r="C6" s="386">
        <v>740</v>
      </c>
      <c r="E6" s="284">
        <v>9.075342465753424</v>
      </c>
      <c r="F6" s="284">
        <v>8.424408014571949</v>
      </c>
    </row>
    <row r="7" spans="1:6" ht="9" customHeight="1">
      <c r="A7" s="396" t="s">
        <v>301</v>
      </c>
      <c r="B7" s="402" t="s">
        <v>132</v>
      </c>
      <c r="C7" s="402" t="s">
        <v>132</v>
      </c>
      <c r="E7" s="403" t="s">
        <v>132</v>
      </c>
      <c r="F7" s="403" t="s">
        <v>132</v>
      </c>
    </row>
    <row r="8" spans="1:6" ht="9" customHeight="1">
      <c r="A8" s="396" t="s">
        <v>160</v>
      </c>
      <c r="B8" s="386">
        <v>105</v>
      </c>
      <c r="C8" s="386">
        <v>144</v>
      </c>
      <c r="E8" s="284">
        <v>1.1986301369863013</v>
      </c>
      <c r="F8" s="284">
        <v>1.639344262295082</v>
      </c>
    </row>
    <row r="9" spans="1:6" ht="9" customHeight="1">
      <c r="A9" s="396" t="s">
        <v>302</v>
      </c>
      <c r="B9" s="386">
        <v>136</v>
      </c>
      <c r="C9" s="386">
        <v>118</v>
      </c>
      <c r="E9" s="284">
        <v>1.552511415525114</v>
      </c>
      <c r="F9" s="284">
        <v>1.343351548269581</v>
      </c>
    </row>
    <row r="10" spans="1:6" ht="9" customHeight="1">
      <c r="A10" s="396" t="s">
        <v>153</v>
      </c>
      <c r="B10" s="386">
        <v>168</v>
      </c>
      <c r="C10" s="386">
        <v>77</v>
      </c>
      <c r="E10" s="284">
        <v>1.917808219178082</v>
      </c>
      <c r="F10" s="284">
        <v>0.8765938069216758</v>
      </c>
    </row>
    <row r="11" spans="1:6" ht="9" customHeight="1">
      <c r="A11" s="396" t="s">
        <v>303</v>
      </c>
      <c r="B11" s="386">
        <v>1088</v>
      </c>
      <c r="C11" s="386">
        <v>1103</v>
      </c>
      <c r="E11" s="284">
        <v>12.420091324200913</v>
      </c>
      <c r="F11" s="284">
        <v>12.556921675774134</v>
      </c>
    </row>
    <row r="12" spans="1:6" ht="9" customHeight="1">
      <c r="A12" s="396" t="s">
        <v>144</v>
      </c>
      <c r="B12" s="386">
        <v>87</v>
      </c>
      <c r="C12" s="386">
        <v>78</v>
      </c>
      <c r="E12" s="284">
        <v>0.9931506849315068</v>
      </c>
      <c r="F12" s="284">
        <v>0.8879781420765027</v>
      </c>
    </row>
    <row r="13" spans="1:6" ht="9" customHeight="1">
      <c r="A13" s="396" t="s">
        <v>145</v>
      </c>
      <c r="B13" s="402" t="s">
        <v>132</v>
      </c>
      <c r="C13" s="402" t="s">
        <v>132</v>
      </c>
      <c r="E13" s="402" t="s">
        <v>132</v>
      </c>
      <c r="F13" s="402" t="s">
        <v>132</v>
      </c>
    </row>
    <row r="14" spans="1:8" ht="9" customHeight="1">
      <c r="A14" s="396" t="s">
        <v>146</v>
      </c>
      <c r="B14" s="386">
        <v>1163</v>
      </c>
      <c r="C14" s="386">
        <v>1636</v>
      </c>
      <c r="E14" s="284">
        <v>13.276255707762557</v>
      </c>
      <c r="F14" s="284">
        <v>18.624772313296905</v>
      </c>
      <c r="H14" s="532"/>
    </row>
    <row r="15" spans="1:6" ht="9" customHeight="1">
      <c r="A15" s="396" t="s">
        <v>149</v>
      </c>
      <c r="B15" s="386">
        <v>326</v>
      </c>
      <c r="C15" s="386">
        <v>407</v>
      </c>
      <c r="E15" s="284">
        <v>3.721461187214612</v>
      </c>
      <c r="F15" s="284">
        <v>4.633424408014572</v>
      </c>
    </row>
    <row r="16" spans="1:6" ht="9" customHeight="1">
      <c r="A16" s="396" t="s">
        <v>304</v>
      </c>
      <c r="B16" s="386">
        <v>1710</v>
      </c>
      <c r="C16" s="386">
        <v>1277</v>
      </c>
      <c r="E16" s="284">
        <v>19.52054794520548</v>
      </c>
      <c r="F16" s="284">
        <v>14.537795992714026</v>
      </c>
    </row>
    <row r="17" spans="1:6" ht="9" customHeight="1">
      <c r="A17" s="396" t="s">
        <v>234</v>
      </c>
      <c r="B17" s="386">
        <v>758</v>
      </c>
      <c r="C17" s="386">
        <v>1117</v>
      </c>
      <c r="E17" s="284">
        <v>8.65296803652968</v>
      </c>
      <c r="F17" s="284">
        <v>12.716302367941712</v>
      </c>
    </row>
    <row r="18" spans="1:6" ht="9" customHeight="1">
      <c r="A18" s="396" t="s">
        <v>305</v>
      </c>
      <c r="B18" s="386">
        <v>165</v>
      </c>
      <c r="C18" s="386">
        <v>105</v>
      </c>
      <c r="E18" s="284">
        <v>1.8835616438356164</v>
      </c>
      <c r="F18" s="284">
        <v>1.1953551912568305</v>
      </c>
    </row>
    <row r="19" spans="1:6" ht="9" customHeight="1">
      <c r="A19" s="396" t="s">
        <v>158</v>
      </c>
      <c r="B19" s="386">
        <v>319</v>
      </c>
      <c r="C19" s="386">
        <v>205</v>
      </c>
      <c r="E19" s="284">
        <v>3.641552511415525</v>
      </c>
      <c r="F19" s="284">
        <v>2.333788706739526</v>
      </c>
    </row>
    <row r="20" spans="1:6" ht="9" customHeight="1">
      <c r="A20" s="396" t="s">
        <v>306</v>
      </c>
      <c r="B20" s="386">
        <v>831</v>
      </c>
      <c r="C20" s="386">
        <v>562</v>
      </c>
      <c r="E20" s="284">
        <v>9.486301369863014</v>
      </c>
      <c r="F20" s="284">
        <v>6.39799635701275</v>
      </c>
    </row>
    <row r="21" spans="1:6" ht="9" customHeight="1">
      <c r="A21" s="404" t="s">
        <v>261</v>
      </c>
      <c r="B21" s="405">
        <v>1038</v>
      </c>
      <c r="C21" s="386">
        <v>1153</v>
      </c>
      <c r="D21" s="404"/>
      <c r="E21" s="406">
        <v>11.849315068493151</v>
      </c>
      <c r="F21" s="406">
        <v>13.126138433515482</v>
      </c>
    </row>
    <row r="22" spans="1:6" ht="9" customHeight="1">
      <c r="A22" s="404" t="s">
        <v>435</v>
      </c>
      <c r="B22" s="405">
        <v>71</v>
      </c>
      <c r="C22" s="386">
        <v>62</v>
      </c>
      <c r="D22" s="404"/>
      <c r="E22" s="406">
        <v>0.8105022831050228</v>
      </c>
      <c r="F22" s="406">
        <v>0.7058287795992714</v>
      </c>
    </row>
    <row r="23" spans="1:6" s="407" customFormat="1" ht="9" customHeight="1">
      <c r="A23" s="407" t="s">
        <v>129</v>
      </c>
      <c r="B23" s="408">
        <v>8760</v>
      </c>
      <c r="C23" s="577">
        <v>8784</v>
      </c>
      <c r="E23" s="285">
        <v>100</v>
      </c>
      <c r="F23" s="285">
        <v>100</v>
      </c>
    </row>
    <row r="24" spans="1:6" ht="9" customHeight="1">
      <c r="A24" s="397"/>
      <c r="B24" s="397"/>
      <c r="C24" s="397"/>
      <c r="D24" s="397"/>
      <c r="E24" s="397"/>
      <c r="F24" s="397"/>
    </row>
    <row r="25" spans="1:6" ht="9" customHeight="1">
      <c r="A25" s="409"/>
      <c r="B25" s="409"/>
      <c r="C25" s="409"/>
      <c r="D25" s="409"/>
      <c r="E25" s="409"/>
      <c r="F25" s="409"/>
    </row>
    <row r="26" spans="1:6" ht="9" customHeight="1">
      <c r="A26" s="410" t="s">
        <v>307</v>
      </c>
      <c r="B26" s="409"/>
      <c r="C26" s="409"/>
      <c r="D26" s="409"/>
      <c r="E26" s="409"/>
      <c r="F26" s="409"/>
    </row>
    <row r="27" ht="9">
      <c r="A27" s="398" t="s">
        <v>308</v>
      </c>
    </row>
    <row r="28" ht="9" customHeight="1"/>
    <row r="29" ht="9" customHeight="1"/>
  </sheetData>
  <mergeCells count="2">
    <mergeCell ref="B3:C3"/>
    <mergeCell ref="A3:A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1"/>
  <headerFooter alignWithMargins="0">
    <oddFooter>&amp;C&amp;"Arial,Normale"&amp;9 &amp;10 129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2"/>
  <dimension ref="A1:BQ88"/>
  <sheetViews>
    <sheetView showGridLines="0" zoomScaleSheetLayoutView="100" workbookViewId="0" topLeftCell="A1">
      <selection activeCell="A7" sqref="A7:U7"/>
    </sheetView>
  </sheetViews>
  <sheetFormatPr defaultColWidth="9.59765625" defaultRowHeight="10.5"/>
  <cols>
    <col min="1" max="1" width="32.3984375" style="113" customWidth="1"/>
    <col min="2" max="2" width="13.19921875" style="485" customWidth="1"/>
    <col min="3" max="3" width="8.19921875" style="412" customWidth="1"/>
    <col min="4" max="4" width="1" style="241" customWidth="1"/>
    <col min="5" max="5" width="13" style="485" customWidth="1"/>
    <col min="6" max="6" width="8" style="412" customWidth="1"/>
    <col min="7" max="7" width="1" style="241" customWidth="1"/>
    <col min="8" max="8" width="13.19921875" style="485" customWidth="1"/>
    <col min="9" max="9" width="8" style="412" customWidth="1"/>
    <col min="10" max="10" width="1" style="241" customWidth="1"/>
    <col min="11" max="11" width="13.796875" style="485" customWidth="1"/>
    <col min="12" max="12" width="8.59765625" style="412" customWidth="1"/>
    <col min="13" max="69" width="9.59765625" style="243" customWidth="1"/>
    <col min="70" max="16384" width="9.59765625" style="241" customWidth="1"/>
  </cols>
  <sheetData>
    <row r="1" ht="12" customHeight="1">
      <c r="A1" s="242" t="s">
        <v>409</v>
      </c>
    </row>
    <row r="3" ht="9" customHeight="1">
      <c r="L3" s="483"/>
    </row>
    <row r="4" spans="1:69" s="249" customFormat="1" ht="12" customHeight="1">
      <c r="A4" s="989" t="s">
        <v>309</v>
      </c>
      <c r="B4" s="991" t="s">
        <v>178</v>
      </c>
      <c r="C4" s="991"/>
      <c r="D4" s="414"/>
      <c r="E4" s="991" t="s">
        <v>310</v>
      </c>
      <c r="F4" s="991"/>
      <c r="G4" s="414"/>
      <c r="H4" s="991" t="s">
        <v>311</v>
      </c>
      <c r="I4" s="991"/>
      <c r="J4" s="552"/>
      <c r="K4" s="992" t="s">
        <v>129</v>
      </c>
      <c r="L4" s="992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</row>
    <row r="5" spans="1:69" s="249" customFormat="1" ht="12" customHeight="1">
      <c r="A5" s="990"/>
      <c r="B5" s="466" t="s">
        <v>181</v>
      </c>
      <c r="C5" s="467" t="s">
        <v>136</v>
      </c>
      <c r="D5" s="551"/>
      <c r="E5" s="466" t="s">
        <v>181</v>
      </c>
      <c r="F5" s="467" t="s">
        <v>136</v>
      </c>
      <c r="G5" s="551"/>
      <c r="H5" s="466" t="s">
        <v>181</v>
      </c>
      <c r="I5" s="467" t="s">
        <v>136</v>
      </c>
      <c r="J5" s="553"/>
      <c r="K5" s="466" t="s">
        <v>181</v>
      </c>
      <c r="L5" s="467" t="s">
        <v>136</v>
      </c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</row>
    <row r="6" spans="1:69" s="249" customFormat="1" ht="12" customHeight="1">
      <c r="A6" s="394"/>
      <c r="B6" s="486"/>
      <c r="C6" s="487"/>
      <c r="D6" s="488"/>
      <c r="E6" s="486"/>
      <c r="F6" s="489"/>
      <c r="G6" s="490"/>
      <c r="H6" s="486"/>
      <c r="I6" s="489"/>
      <c r="J6" s="490"/>
      <c r="K6" s="486"/>
      <c r="L6" s="491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</row>
    <row r="7" spans="1:12" ht="9" customHeight="1">
      <c r="A7" s="970" t="s">
        <v>269</v>
      </c>
      <c r="B7" s="970"/>
      <c r="C7" s="970"/>
      <c r="D7" s="970"/>
      <c r="E7" s="970"/>
      <c r="F7" s="970"/>
      <c r="G7" s="970"/>
      <c r="H7" s="970"/>
      <c r="I7" s="970"/>
      <c r="J7" s="970"/>
      <c r="K7" s="970"/>
      <c r="L7" s="970"/>
    </row>
    <row r="8" ht="9" customHeight="1">
      <c r="A8" s="426"/>
    </row>
    <row r="9" spans="1:13" ht="9" customHeight="1">
      <c r="A9" s="426" t="s">
        <v>306</v>
      </c>
      <c r="B9" s="492">
        <v>524</v>
      </c>
      <c r="C9" s="403">
        <v>20.184899845916796</v>
      </c>
      <c r="D9" s="161"/>
      <c r="E9" s="492">
        <v>221</v>
      </c>
      <c r="F9" s="403">
        <v>4.856075587782905</v>
      </c>
      <c r="G9" s="161"/>
      <c r="H9" s="492">
        <v>86</v>
      </c>
      <c r="I9" s="403">
        <v>17.063492063492063</v>
      </c>
      <c r="J9" s="161"/>
      <c r="K9" s="492">
        <v>831</v>
      </c>
      <c r="L9" s="403">
        <v>10.861325316952032</v>
      </c>
      <c r="M9" s="426"/>
    </row>
    <row r="10" spans="1:13" ht="9" customHeight="1">
      <c r="A10" s="426" t="s">
        <v>312</v>
      </c>
      <c r="B10" s="492" t="s">
        <v>132</v>
      </c>
      <c r="C10" s="403" t="s">
        <v>132</v>
      </c>
      <c r="D10" s="161"/>
      <c r="E10" s="492">
        <v>165</v>
      </c>
      <c r="F10" s="403">
        <v>3.6255767963085037</v>
      </c>
      <c r="G10" s="161"/>
      <c r="H10" s="492" t="s">
        <v>132</v>
      </c>
      <c r="I10" s="403" t="s">
        <v>132</v>
      </c>
      <c r="J10" s="161"/>
      <c r="K10" s="492">
        <v>165</v>
      </c>
      <c r="L10" s="403">
        <v>2.1565808391059993</v>
      </c>
      <c r="M10" s="426"/>
    </row>
    <row r="11" spans="1:13" ht="9" customHeight="1">
      <c r="A11" s="426" t="s">
        <v>313</v>
      </c>
      <c r="B11" s="494">
        <v>3</v>
      </c>
      <c r="C11" s="403">
        <v>0.11556240369799692</v>
      </c>
      <c r="D11" s="161"/>
      <c r="E11" s="492" t="s">
        <v>132</v>
      </c>
      <c r="F11" s="403" t="s">
        <v>132</v>
      </c>
      <c r="G11" s="161"/>
      <c r="H11" s="492" t="s">
        <v>132</v>
      </c>
      <c r="I11" s="403" t="s">
        <v>132</v>
      </c>
      <c r="J11" s="161"/>
      <c r="K11" s="494">
        <v>3</v>
      </c>
      <c r="L11" s="403" t="s">
        <v>134</v>
      </c>
      <c r="M11" s="426"/>
    </row>
    <row r="12" spans="1:13" ht="9" customHeight="1">
      <c r="A12" s="426" t="s">
        <v>149</v>
      </c>
      <c r="B12" s="492" t="s">
        <v>132</v>
      </c>
      <c r="C12" s="403" t="s">
        <v>132</v>
      </c>
      <c r="D12" s="161"/>
      <c r="E12" s="494">
        <v>326</v>
      </c>
      <c r="F12" s="403">
        <v>7.163260821797407</v>
      </c>
      <c r="G12" s="161"/>
      <c r="H12" s="492" t="s">
        <v>132</v>
      </c>
      <c r="I12" s="403" t="s">
        <v>132</v>
      </c>
      <c r="J12" s="161"/>
      <c r="K12" s="494">
        <v>326</v>
      </c>
      <c r="L12" s="403">
        <v>4.260880930597308</v>
      </c>
      <c r="M12" s="426"/>
    </row>
    <row r="13" spans="1:13" ht="9" customHeight="1">
      <c r="A13" s="426" t="s">
        <v>314</v>
      </c>
      <c r="B13" s="492" t="s">
        <v>132</v>
      </c>
      <c r="C13" s="403" t="s">
        <v>132</v>
      </c>
      <c r="D13" s="161"/>
      <c r="E13" s="494">
        <v>1163</v>
      </c>
      <c r="F13" s="403">
        <v>25.554823115798726</v>
      </c>
      <c r="G13" s="161"/>
      <c r="H13" s="492" t="s">
        <v>132</v>
      </c>
      <c r="I13" s="403" t="s">
        <v>132</v>
      </c>
      <c r="J13" s="161"/>
      <c r="K13" s="494">
        <v>1163</v>
      </c>
      <c r="L13" s="403">
        <v>15.200627368971377</v>
      </c>
      <c r="M13" s="426"/>
    </row>
    <row r="14" spans="1:13" ht="9" customHeight="1">
      <c r="A14" s="426" t="s">
        <v>315</v>
      </c>
      <c r="B14" s="492" t="s">
        <v>132</v>
      </c>
      <c r="C14" s="403" t="s">
        <v>132</v>
      </c>
      <c r="D14" s="161"/>
      <c r="E14" s="494">
        <v>1174</v>
      </c>
      <c r="F14" s="403">
        <v>25.796528235552625</v>
      </c>
      <c r="G14" s="161"/>
      <c r="H14" s="492" t="s">
        <v>132</v>
      </c>
      <c r="I14" s="403" t="s">
        <v>132</v>
      </c>
      <c r="J14" s="161"/>
      <c r="K14" s="494">
        <v>1174</v>
      </c>
      <c r="L14" s="403">
        <v>15.344399424911776</v>
      </c>
      <c r="M14" s="426"/>
    </row>
    <row r="15" spans="1:13" ht="9" customHeight="1">
      <c r="A15" s="113" t="s">
        <v>158</v>
      </c>
      <c r="B15" s="492" t="s">
        <v>132</v>
      </c>
      <c r="C15" s="403" t="s">
        <v>132</v>
      </c>
      <c r="D15" s="161"/>
      <c r="E15" s="494">
        <v>47</v>
      </c>
      <c r="F15" s="403">
        <v>1.032740057130301</v>
      </c>
      <c r="G15" s="161"/>
      <c r="H15" s="494">
        <v>273</v>
      </c>
      <c r="I15" s="403">
        <v>54.166666666666664</v>
      </c>
      <c r="J15" s="161"/>
      <c r="K15" s="494">
        <v>320</v>
      </c>
      <c r="L15" s="403">
        <v>4.182459809175271</v>
      </c>
      <c r="M15" s="260"/>
    </row>
    <row r="16" spans="1:13" ht="9" customHeight="1">
      <c r="A16" s="260" t="s">
        <v>302</v>
      </c>
      <c r="B16" s="494">
        <v>51</v>
      </c>
      <c r="C16" s="403">
        <v>1.9645608628659477</v>
      </c>
      <c r="D16" s="161"/>
      <c r="E16" s="494">
        <v>85</v>
      </c>
      <c r="F16" s="403">
        <v>1.8677213799165018</v>
      </c>
      <c r="G16" s="161"/>
      <c r="H16" s="492" t="s">
        <v>132</v>
      </c>
      <c r="I16" s="403" t="s">
        <v>132</v>
      </c>
      <c r="J16" s="161"/>
      <c r="K16" s="494">
        <v>136</v>
      </c>
      <c r="L16" s="403">
        <v>1.7775454188994904</v>
      </c>
      <c r="M16" s="426"/>
    </row>
    <row r="17" spans="1:13" ht="9" customHeight="1">
      <c r="A17" s="426" t="s">
        <v>235</v>
      </c>
      <c r="B17" s="494">
        <v>795</v>
      </c>
      <c r="C17" s="403">
        <v>30.624036979969183</v>
      </c>
      <c r="D17" s="161"/>
      <c r="E17" s="403" t="s">
        <v>132</v>
      </c>
      <c r="F17" s="403" t="s">
        <v>132</v>
      </c>
      <c r="G17" s="161"/>
      <c r="H17" s="492" t="s">
        <v>132</v>
      </c>
      <c r="I17" s="403" t="s">
        <v>132</v>
      </c>
      <c r="J17" s="161"/>
      <c r="K17" s="494">
        <v>795</v>
      </c>
      <c r="L17" s="403">
        <v>10.390798588419814</v>
      </c>
      <c r="M17" s="426"/>
    </row>
    <row r="18" spans="1:13" ht="9" customHeight="1">
      <c r="A18" s="426" t="s">
        <v>316</v>
      </c>
      <c r="B18" s="494">
        <v>4</v>
      </c>
      <c r="C18" s="403">
        <v>0.15408320493066255</v>
      </c>
      <c r="D18" s="161"/>
      <c r="E18" s="494">
        <v>1</v>
      </c>
      <c r="F18" s="403" t="s">
        <v>132</v>
      </c>
      <c r="G18" s="161"/>
      <c r="H18" s="492" t="s">
        <v>132</v>
      </c>
      <c r="I18" s="403" t="s">
        <v>132</v>
      </c>
      <c r="J18" s="161"/>
      <c r="K18" s="494">
        <v>5</v>
      </c>
      <c r="L18" s="403">
        <v>0.06535093451836362</v>
      </c>
      <c r="M18" s="426"/>
    </row>
    <row r="19" spans="1:13" ht="9" customHeight="1">
      <c r="A19" s="426" t="s">
        <v>317</v>
      </c>
      <c r="B19" s="494">
        <v>1219</v>
      </c>
      <c r="C19" s="403">
        <v>46.95685670261941</v>
      </c>
      <c r="D19" s="161"/>
      <c r="E19" s="494">
        <v>1201</v>
      </c>
      <c r="F19" s="403">
        <v>26.389804438584925</v>
      </c>
      <c r="G19" s="161"/>
      <c r="H19" s="494">
        <v>40</v>
      </c>
      <c r="I19" s="403">
        <v>7.936507936507937</v>
      </c>
      <c r="J19" s="161"/>
      <c r="K19" s="494">
        <v>2460</v>
      </c>
      <c r="L19" s="403">
        <v>32.1526597830349</v>
      </c>
      <c r="M19" s="426"/>
    </row>
    <row r="20" spans="1:13" ht="9" customHeight="1">
      <c r="A20" s="426" t="s">
        <v>160</v>
      </c>
      <c r="B20" s="492" t="s">
        <v>132</v>
      </c>
      <c r="C20" s="403" t="s">
        <v>132</v>
      </c>
      <c r="D20" s="161"/>
      <c r="E20" s="492" t="s">
        <v>132</v>
      </c>
      <c r="F20" s="403" t="s">
        <v>132</v>
      </c>
      <c r="G20" s="161"/>
      <c r="H20" s="494">
        <v>105</v>
      </c>
      <c r="I20" s="403">
        <v>20.833333333333332</v>
      </c>
      <c r="J20" s="161"/>
      <c r="K20" s="494">
        <v>105</v>
      </c>
      <c r="L20" s="403">
        <v>1.3723696248856359</v>
      </c>
      <c r="M20" s="426"/>
    </row>
    <row r="21" spans="1:13" ht="9" customHeight="1">
      <c r="A21" s="426" t="s">
        <v>153</v>
      </c>
      <c r="B21" s="492" t="s">
        <v>132</v>
      </c>
      <c r="C21" s="403" t="s">
        <v>132</v>
      </c>
      <c r="D21" s="161"/>
      <c r="E21" s="494">
        <v>168</v>
      </c>
      <c r="F21" s="403">
        <v>3.691496374423204</v>
      </c>
      <c r="G21" s="161"/>
      <c r="H21" s="492" t="s">
        <v>132</v>
      </c>
      <c r="I21" s="403" t="s">
        <v>132</v>
      </c>
      <c r="J21" s="161"/>
      <c r="K21" s="494">
        <v>168</v>
      </c>
      <c r="L21" s="403">
        <v>2.1957913998170175</v>
      </c>
      <c r="M21" s="495"/>
    </row>
    <row r="22" spans="1:69" s="244" customFormat="1" ht="9" customHeight="1">
      <c r="A22" s="433" t="s">
        <v>318</v>
      </c>
      <c r="B22" s="496">
        <v>2596</v>
      </c>
      <c r="C22" s="497">
        <v>100</v>
      </c>
      <c r="D22" s="147"/>
      <c r="E22" s="496">
        <v>4551</v>
      </c>
      <c r="F22" s="497">
        <v>100</v>
      </c>
      <c r="G22" s="147"/>
      <c r="H22" s="496">
        <v>504</v>
      </c>
      <c r="I22" s="497">
        <v>100</v>
      </c>
      <c r="J22" s="147"/>
      <c r="K22" s="496">
        <v>7651</v>
      </c>
      <c r="L22" s="497">
        <v>100</v>
      </c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</row>
    <row r="23" spans="1:12" ht="9" customHeight="1">
      <c r="A23" s="260"/>
      <c r="B23" s="493"/>
      <c r="C23" s="448"/>
      <c r="D23" s="258"/>
      <c r="E23" s="493"/>
      <c r="F23" s="448"/>
      <c r="G23" s="258"/>
      <c r="H23" s="493"/>
      <c r="I23" s="448"/>
      <c r="J23" s="258"/>
      <c r="K23" s="493"/>
      <c r="L23" s="448"/>
    </row>
    <row r="24" spans="1:12" ht="9" customHeight="1">
      <c r="A24" s="972" t="s">
        <v>338</v>
      </c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</row>
    <row r="25" ht="8.25" customHeight="1">
      <c r="A25" s="426"/>
    </row>
    <row r="26" spans="1:12" ht="9" customHeight="1">
      <c r="A26" s="426" t="s">
        <v>306</v>
      </c>
      <c r="B26" s="492">
        <v>353</v>
      </c>
      <c r="C26" s="403">
        <v>14.063745019920319</v>
      </c>
      <c r="D26" s="161"/>
      <c r="E26" s="492">
        <v>160</v>
      </c>
      <c r="F26" s="403">
        <v>3.4677069787602948</v>
      </c>
      <c r="G26" s="161"/>
      <c r="H26" s="492">
        <v>49</v>
      </c>
      <c r="I26" s="403">
        <v>11.036036036036036</v>
      </c>
      <c r="J26" s="161"/>
      <c r="K26" s="492">
        <v>562</v>
      </c>
      <c r="L26" s="403">
        <v>7.42600422832981</v>
      </c>
    </row>
    <row r="27" spans="1:12" ht="9" customHeight="1">
      <c r="A27" s="426" t="s">
        <v>312</v>
      </c>
      <c r="B27" s="492" t="s">
        <v>132</v>
      </c>
      <c r="C27" s="403" t="s">
        <v>132</v>
      </c>
      <c r="D27" s="161"/>
      <c r="E27" s="492">
        <v>105</v>
      </c>
      <c r="F27" s="403">
        <v>2.2756827048114436</v>
      </c>
      <c r="G27" s="161"/>
      <c r="H27" s="492" t="s">
        <v>132</v>
      </c>
      <c r="I27" s="403" t="s">
        <v>132</v>
      </c>
      <c r="J27" s="161"/>
      <c r="K27" s="492">
        <v>105</v>
      </c>
      <c r="L27" s="403">
        <v>1.3874207188160677</v>
      </c>
    </row>
    <row r="28" spans="1:12" ht="9" customHeight="1">
      <c r="A28" s="426" t="s">
        <v>313</v>
      </c>
      <c r="B28" s="494">
        <v>3</v>
      </c>
      <c r="C28" s="403">
        <v>0.11952191235059761</v>
      </c>
      <c r="D28" s="161"/>
      <c r="E28" s="492" t="s">
        <v>132</v>
      </c>
      <c r="F28" s="403" t="s">
        <v>132</v>
      </c>
      <c r="G28" s="161"/>
      <c r="H28" s="492" t="s">
        <v>132</v>
      </c>
      <c r="I28" s="403" t="s">
        <v>132</v>
      </c>
      <c r="J28" s="161"/>
      <c r="K28" s="494">
        <v>3</v>
      </c>
      <c r="L28" s="403" t="s">
        <v>134</v>
      </c>
    </row>
    <row r="29" spans="1:12" ht="9" customHeight="1">
      <c r="A29" s="426" t="s">
        <v>149</v>
      </c>
      <c r="B29" s="492" t="s">
        <v>132</v>
      </c>
      <c r="C29" s="403" t="s">
        <v>132</v>
      </c>
      <c r="D29" s="161"/>
      <c r="E29" s="494">
        <v>407</v>
      </c>
      <c r="F29" s="403">
        <v>8.820979627221499</v>
      </c>
      <c r="G29" s="161"/>
      <c r="H29" s="492" t="s">
        <v>132</v>
      </c>
      <c r="I29" s="403" t="s">
        <v>132</v>
      </c>
      <c r="J29" s="161"/>
      <c r="K29" s="494">
        <v>407</v>
      </c>
      <c r="L29" s="403">
        <v>5.377906976744186</v>
      </c>
    </row>
    <row r="30" spans="1:12" ht="9" customHeight="1">
      <c r="A30" s="426" t="s">
        <v>314</v>
      </c>
      <c r="B30" s="492" t="s">
        <v>132</v>
      </c>
      <c r="C30" s="403" t="s">
        <v>132</v>
      </c>
      <c r="D30" s="161"/>
      <c r="E30" s="494">
        <v>1636</v>
      </c>
      <c r="F30" s="403">
        <v>35.457303857824016</v>
      </c>
      <c r="G30" s="161"/>
      <c r="H30" s="492" t="s">
        <v>132</v>
      </c>
      <c r="I30" s="403" t="s">
        <v>132</v>
      </c>
      <c r="J30" s="161"/>
      <c r="K30" s="494">
        <v>1636</v>
      </c>
      <c r="L30" s="403">
        <v>21.617336152219874</v>
      </c>
    </row>
    <row r="31" spans="1:12" ht="9">
      <c r="A31" s="426" t="s">
        <v>315</v>
      </c>
      <c r="B31" s="492" t="s">
        <v>132</v>
      </c>
      <c r="C31" s="403" t="s">
        <v>132</v>
      </c>
      <c r="D31" s="161"/>
      <c r="E31" s="494">
        <v>1181</v>
      </c>
      <c r="F31" s="403">
        <v>25.596012136974426</v>
      </c>
      <c r="G31" s="161"/>
      <c r="H31" s="492" t="s">
        <v>132</v>
      </c>
      <c r="I31" s="403" t="s">
        <v>132</v>
      </c>
      <c r="J31" s="161"/>
      <c r="K31" s="494">
        <v>1181</v>
      </c>
      <c r="L31" s="403">
        <v>15.605179704016914</v>
      </c>
    </row>
    <row r="32" spans="1:12" ht="9">
      <c r="A32" s="113" t="s">
        <v>158</v>
      </c>
      <c r="B32" s="492">
        <v>9</v>
      </c>
      <c r="C32" s="403">
        <v>0.35856573705179284</v>
      </c>
      <c r="D32" s="161"/>
      <c r="E32" s="494">
        <v>36</v>
      </c>
      <c r="F32" s="403">
        <v>0.7802340702210663</v>
      </c>
      <c r="G32" s="161"/>
      <c r="H32" s="494">
        <v>160</v>
      </c>
      <c r="I32" s="403">
        <v>36.03603603603604</v>
      </c>
      <c r="J32" s="161"/>
      <c r="K32" s="494">
        <v>205</v>
      </c>
      <c r="L32" s="403">
        <v>2.70877378435518</v>
      </c>
    </row>
    <row r="33" spans="1:12" ht="9">
      <c r="A33" s="260" t="s">
        <v>302</v>
      </c>
      <c r="B33" s="494">
        <v>8</v>
      </c>
      <c r="C33" s="403">
        <v>0.3187250996015936</v>
      </c>
      <c r="D33" s="161"/>
      <c r="E33" s="494">
        <v>110</v>
      </c>
      <c r="F33" s="403">
        <v>2.3840485478977027</v>
      </c>
      <c r="G33" s="161"/>
      <c r="H33" s="492" t="s">
        <v>132</v>
      </c>
      <c r="I33" s="403" t="s">
        <v>132</v>
      </c>
      <c r="J33" s="161"/>
      <c r="K33" s="494">
        <v>118</v>
      </c>
      <c r="L33" s="403">
        <v>1.5591966173361522</v>
      </c>
    </row>
    <row r="34" spans="1:14" ht="9">
      <c r="A34" s="426" t="s">
        <v>235</v>
      </c>
      <c r="B34" s="494">
        <v>740</v>
      </c>
      <c r="C34" s="403">
        <v>29.48207171314741</v>
      </c>
      <c r="D34" s="161"/>
      <c r="E34" s="494" t="s">
        <v>132</v>
      </c>
      <c r="F34" s="403" t="s">
        <v>132</v>
      </c>
      <c r="G34" s="161"/>
      <c r="H34" s="492" t="s">
        <v>132</v>
      </c>
      <c r="I34" s="403" t="s">
        <v>132</v>
      </c>
      <c r="J34" s="161"/>
      <c r="K34" s="494">
        <v>740</v>
      </c>
      <c r="L34" s="403">
        <v>9.778012684989429</v>
      </c>
      <c r="N34" s="403"/>
    </row>
    <row r="35" spans="1:12" ht="9">
      <c r="A35" s="426" t="s">
        <v>316</v>
      </c>
      <c r="B35" s="494" t="s">
        <v>132</v>
      </c>
      <c r="C35" s="403" t="s">
        <v>132</v>
      </c>
      <c r="D35" s="161"/>
      <c r="E35" s="494">
        <v>2</v>
      </c>
      <c r="F35" s="403" t="s">
        <v>134</v>
      </c>
      <c r="G35" s="161"/>
      <c r="H35" s="492" t="s">
        <v>132</v>
      </c>
      <c r="I35" s="403" t="s">
        <v>132</v>
      </c>
      <c r="J35" s="161"/>
      <c r="K35" s="494">
        <v>2</v>
      </c>
      <c r="L35" s="403" t="s">
        <v>134</v>
      </c>
    </row>
    <row r="36" spans="1:12" ht="9">
      <c r="A36" s="426" t="s">
        <v>317</v>
      </c>
      <c r="B36" s="494">
        <v>1397</v>
      </c>
      <c r="C36" s="403">
        <v>55.657370517928285</v>
      </c>
      <c r="D36" s="161"/>
      <c r="E36" s="494">
        <v>900</v>
      </c>
      <c r="F36" s="403">
        <v>19.50585175552666</v>
      </c>
      <c r="G36" s="161"/>
      <c r="H36" s="494">
        <v>91</v>
      </c>
      <c r="I36" s="403">
        <v>20.495495495495497</v>
      </c>
      <c r="J36" s="161"/>
      <c r="K36" s="494">
        <v>2388</v>
      </c>
      <c r="L36" s="403">
        <v>31.553911205073994</v>
      </c>
    </row>
    <row r="37" spans="1:12" ht="9">
      <c r="A37" s="426" t="s">
        <v>160</v>
      </c>
      <c r="B37" s="492" t="s">
        <v>132</v>
      </c>
      <c r="C37" s="403" t="s">
        <v>132</v>
      </c>
      <c r="D37" s="161"/>
      <c r="E37" s="492" t="s">
        <v>132</v>
      </c>
      <c r="F37" s="403" t="s">
        <v>132</v>
      </c>
      <c r="G37" s="161"/>
      <c r="H37" s="494">
        <v>144</v>
      </c>
      <c r="I37" s="403">
        <v>32.432432432432435</v>
      </c>
      <c r="J37" s="161"/>
      <c r="K37" s="494">
        <v>144</v>
      </c>
      <c r="L37" s="403">
        <v>1.9027484143763214</v>
      </c>
    </row>
    <row r="38" spans="1:12" ht="9">
      <c r="A38" s="426" t="s">
        <v>153</v>
      </c>
      <c r="B38" s="492" t="s">
        <v>132</v>
      </c>
      <c r="C38" s="403" t="s">
        <v>132</v>
      </c>
      <c r="D38" s="161"/>
      <c r="E38" s="494">
        <v>77</v>
      </c>
      <c r="F38" s="403">
        <v>1.6688339835283919</v>
      </c>
      <c r="G38" s="161"/>
      <c r="H38" s="492" t="s">
        <v>132</v>
      </c>
      <c r="I38" s="403" t="s">
        <v>132</v>
      </c>
      <c r="J38" s="161"/>
      <c r="K38" s="494">
        <v>77</v>
      </c>
      <c r="L38" s="403">
        <v>1.0174418604651163</v>
      </c>
    </row>
    <row r="39" spans="1:69" s="244" customFormat="1" ht="9">
      <c r="A39" s="495" t="s">
        <v>318</v>
      </c>
      <c r="B39" s="496">
        <v>2510</v>
      </c>
      <c r="C39" s="497">
        <v>100</v>
      </c>
      <c r="D39" s="147"/>
      <c r="E39" s="496">
        <v>4614</v>
      </c>
      <c r="F39" s="497">
        <v>100</v>
      </c>
      <c r="G39" s="147"/>
      <c r="H39" s="496">
        <v>444</v>
      </c>
      <c r="I39" s="497">
        <v>100</v>
      </c>
      <c r="J39" s="147"/>
      <c r="K39" s="496">
        <v>7568</v>
      </c>
      <c r="L39" s="497">
        <v>100</v>
      </c>
      <c r="M39" s="255"/>
      <c r="N39" s="520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</row>
    <row r="40" spans="1:12" ht="6.75" customHeight="1">
      <c r="A40" s="263"/>
      <c r="B40" s="498"/>
      <c r="C40" s="483"/>
      <c r="D40" s="265"/>
      <c r="E40" s="499"/>
      <c r="F40" s="483"/>
      <c r="G40" s="265"/>
      <c r="H40" s="499"/>
      <c r="I40" s="483"/>
      <c r="J40" s="265"/>
      <c r="K40" s="499"/>
      <c r="L40" s="483"/>
    </row>
    <row r="41" spans="1:12" ht="6.75" customHeight="1">
      <c r="A41" s="266"/>
      <c r="B41" s="500"/>
      <c r="C41" s="413"/>
      <c r="D41" s="243"/>
      <c r="E41" s="500"/>
      <c r="F41" s="413"/>
      <c r="G41" s="243"/>
      <c r="H41" s="500"/>
      <c r="I41" s="413"/>
      <c r="J41" s="243"/>
      <c r="K41" s="500"/>
      <c r="L41" s="413"/>
    </row>
    <row r="42" spans="1:12" ht="9">
      <c r="A42" s="443" t="s">
        <v>362</v>
      </c>
      <c r="B42" s="500"/>
      <c r="C42" s="413"/>
      <c r="D42" s="243"/>
      <c r="E42" s="500"/>
      <c r="F42" s="413"/>
      <c r="G42" s="243"/>
      <c r="H42" s="500"/>
      <c r="I42" s="413"/>
      <c r="J42" s="243"/>
      <c r="K42" s="500"/>
      <c r="L42" s="413"/>
    </row>
    <row r="43" spans="1:12" ht="9">
      <c r="A43" s="266" t="s">
        <v>319</v>
      </c>
      <c r="B43" s="500"/>
      <c r="C43" s="413"/>
      <c r="D43" s="243"/>
      <c r="E43" s="500"/>
      <c r="F43" s="413"/>
      <c r="G43" s="243"/>
      <c r="H43" s="500"/>
      <c r="I43" s="413"/>
      <c r="J43" s="243"/>
      <c r="K43" s="500"/>
      <c r="L43" s="413"/>
    </row>
    <row r="44" spans="1:12" ht="9">
      <c r="A44" s="266" t="s">
        <v>320</v>
      </c>
      <c r="B44" s="500"/>
      <c r="C44" s="413"/>
      <c r="D44" s="243"/>
      <c r="E44" s="500"/>
      <c r="F44" s="413"/>
      <c r="G44" s="243"/>
      <c r="H44" s="500"/>
      <c r="I44" s="413"/>
      <c r="J44" s="243"/>
      <c r="K44" s="500"/>
      <c r="L44" s="413"/>
    </row>
    <row r="45" spans="1:12" ht="9">
      <c r="A45" s="266" t="s">
        <v>321</v>
      </c>
      <c r="B45" s="500"/>
      <c r="C45" s="413"/>
      <c r="D45" s="243"/>
      <c r="E45" s="500"/>
      <c r="F45" s="413"/>
      <c r="G45" s="243"/>
      <c r="H45" s="500"/>
      <c r="I45" s="413"/>
      <c r="J45" s="243"/>
      <c r="K45" s="500"/>
      <c r="L45" s="413"/>
    </row>
    <row r="46" spans="1:12" ht="9">
      <c r="A46" s="241"/>
      <c r="B46" s="500"/>
      <c r="C46" s="413"/>
      <c r="D46" s="243"/>
      <c r="E46" s="500"/>
      <c r="F46" s="413"/>
      <c r="G46" s="243"/>
      <c r="H46" s="500"/>
      <c r="I46" s="413"/>
      <c r="J46" s="243"/>
      <c r="K46" s="500"/>
      <c r="L46" s="413"/>
    </row>
    <row r="47" spans="1:12" ht="9">
      <c r="A47" s="241"/>
      <c r="B47" s="500"/>
      <c r="C47" s="413"/>
      <c r="D47" s="243"/>
      <c r="E47" s="500"/>
      <c r="F47" s="413"/>
      <c r="G47" s="243"/>
      <c r="H47" s="500"/>
      <c r="I47" s="413"/>
      <c r="J47" s="243"/>
      <c r="K47" s="500"/>
      <c r="L47" s="413"/>
    </row>
    <row r="48" spans="1:12" ht="9">
      <c r="A48" s="266"/>
      <c r="B48" s="500"/>
      <c r="C48" s="413"/>
      <c r="D48" s="243"/>
      <c r="E48" s="500"/>
      <c r="F48" s="413"/>
      <c r="G48" s="243"/>
      <c r="H48" s="500"/>
      <c r="I48" s="413"/>
      <c r="J48" s="243"/>
      <c r="K48" s="500"/>
      <c r="L48" s="413"/>
    </row>
    <row r="49" spans="1:12" ht="9">
      <c r="A49" s="266"/>
      <c r="B49" s="500"/>
      <c r="C49" s="413"/>
      <c r="D49" s="243"/>
      <c r="E49" s="500"/>
      <c r="F49" s="413"/>
      <c r="G49" s="243"/>
      <c r="H49" s="500"/>
      <c r="I49" s="413"/>
      <c r="J49" s="243"/>
      <c r="K49" s="500"/>
      <c r="L49" s="413"/>
    </row>
    <row r="50" spans="1:12" ht="9">
      <c r="A50" s="266"/>
      <c r="B50" s="500"/>
      <c r="C50" s="413"/>
      <c r="D50" s="243"/>
      <c r="E50" s="500"/>
      <c r="F50" s="413"/>
      <c r="G50" s="243"/>
      <c r="H50" s="500"/>
      <c r="I50" s="413"/>
      <c r="J50" s="243"/>
      <c r="K50" s="500"/>
      <c r="L50" s="413"/>
    </row>
    <row r="51" spans="1:12" ht="9">
      <c r="A51" s="266"/>
      <c r="B51" s="500"/>
      <c r="C51" s="413"/>
      <c r="D51" s="243"/>
      <c r="E51" s="500"/>
      <c r="F51" s="413"/>
      <c r="G51" s="243"/>
      <c r="H51" s="500"/>
      <c r="I51" s="413"/>
      <c r="J51" s="243"/>
      <c r="K51" s="500"/>
      <c r="L51" s="413"/>
    </row>
    <row r="52" spans="1:12" ht="9">
      <c r="A52" s="266"/>
      <c r="B52" s="500"/>
      <c r="C52" s="413"/>
      <c r="D52" s="243"/>
      <c r="E52" s="500"/>
      <c r="F52" s="413"/>
      <c r="G52" s="243"/>
      <c r="H52" s="500"/>
      <c r="I52" s="413"/>
      <c r="J52" s="243"/>
      <c r="K52" s="500"/>
      <c r="L52" s="413"/>
    </row>
    <row r="53" spans="1:12" ht="9">
      <c r="A53" s="266"/>
      <c r="B53" s="500"/>
      <c r="C53" s="413"/>
      <c r="D53" s="243"/>
      <c r="E53" s="500"/>
      <c r="F53" s="413"/>
      <c r="G53" s="243"/>
      <c r="H53" s="500"/>
      <c r="I53" s="413"/>
      <c r="J53" s="243"/>
      <c r="K53" s="500"/>
      <c r="L53" s="413"/>
    </row>
    <row r="54" spans="1:12" ht="9">
      <c r="A54" s="266"/>
      <c r="B54" s="500"/>
      <c r="C54" s="413"/>
      <c r="D54" s="243"/>
      <c r="E54" s="500"/>
      <c r="F54" s="413"/>
      <c r="G54" s="243"/>
      <c r="H54" s="500"/>
      <c r="I54" s="413"/>
      <c r="J54" s="243"/>
      <c r="K54" s="500"/>
      <c r="L54" s="413"/>
    </row>
    <row r="55" spans="1:12" ht="9">
      <c r="A55" s="266"/>
      <c r="B55" s="500"/>
      <c r="C55" s="413"/>
      <c r="D55" s="243"/>
      <c r="E55" s="500"/>
      <c r="F55" s="413"/>
      <c r="G55" s="243"/>
      <c r="H55" s="500"/>
      <c r="I55" s="413"/>
      <c r="J55" s="243"/>
      <c r="K55" s="500"/>
      <c r="L55" s="413"/>
    </row>
    <row r="56" spans="1:12" ht="9">
      <c r="A56" s="266"/>
      <c r="B56" s="500"/>
      <c r="C56" s="413"/>
      <c r="D56" s="243"/>
      <c r="E56" s="500"/>
      <c r="F56" s="413"/>
      <c r="G56" s="243"/>
      <c r="H56" s="500"/>
      <c r="I56" s="413"/>
      <c r="J56" s="243"/>
      <c r="K56" s="500"/>
      <c r="L56" s="413"/>
    </row>
    <row r="57" spans="1:12" ht="9">
      <c r="A57" s="266"/>
      <c r="B57" s="500"/>
      <c r="C57" s="413"/>
      <c r="D57" s="243"/>
      <c r="E57" s="500"/>
      <c r="F57" s="413"/>
      <c r="G57" s="243"/>
      <c r="H57" s="500"/>
      <c r="I57" s="413"/>
      <c r="J57" s="243"/>
      <c r="K57" s="500"/>
      <c r="L57" s="413"/>
    </row>
    <row r="58" spans="1:12" ht="9">
      <c r="A58" s="266"/>
      <c r="B58" s="500"/>
      <c r="C58" s="413"/>
      <c r="D58" s="243"/>
      <c r="E58" s="500"/>
      <c r="F58" s="413"/>
      <c r="G58" s="243"/>
      <c r="H58" s="500"/>
      <c r="I58" s="413"/>
      <c r="J58" s="243"/>
      <c r="K58" s="500"/>
      <c r="L58" s="413"/>
    </row>
    <row r="59" spans="1:12" ht="9">
      <c r="A59" s="266"/>
      <c r="B59" s="500"/>
      <c r="C59" s="413"/>
      <c r="D59" s="243"/>
      <c r="E59" s="500"/>
      <c r="F59" s="413"/>
      <c r="G59" s="243"/>
      <c r="H59" s="500"/>
      <c r="I59" s="413"/>
      <c r="J59" s="243"/>
      <c r="K59" s="500"/>
      <c r="L59" s="413"/>
    </row>
    <row r="60" spans="1:12" ht="9">
      <c r="A60" s="266"/>
      <c r="B60" s="500"/>
      <c r="C60" s="413"/>
      <c r="D60" s="243"/>
      <c r="E60" s="500"/>
      <c r="F60" s="413"/>
      <c r="G60" s="243"/>
      <c r="H60" s="500"/>
      <c r="I60" s="413"/>
      <c r="J60" s="243"/>
      <c r="K60" s="500"/>
      <c r="L60" s="413"/>
    </row>
    <row r="61" spans="1:12" ht="9">
      <c r="A61" s="266"/>
      <c r="B61" s="500"/>
      <c r="C61" s="413"/>
      <c r="D61" s="243"/>
      <c r="E61" s="500"/>
      <c r="F61" s="413"/>
      <c r="G61" s="243"/>
      <c r="H61" s="500"/>
      <c r="I61" s="413"/>
      <c r="J61" s="243"/>
      <c r="K61" s="500"/>
      <c r="L61" s="413"/>
    </row>
    <row r="62" spans="1:12" ht="9">
      <c r="A62" s="266"/>
      <c r="B62" s="500"/>
      <c r="C62" s="413"/>
      <c r="D62" s="243"/>
      <c r="E62" s="500"/>
      <c r="F62" s="413"/>
      <c r="G62" s="243"/>
      <c r="H62" s="500"/>
      <c r="I62" s="413"/>
      <c r="J62" s="243"/>
      <c r="K62" s="500"/>
      <c r="L62" s="413"/>
    </row>
    <row r="63" spans="1:12" ht="9">
      <c r="A63" s="266"/>
      <c r="B63" s="500"/>
      <c r="C63" s="413"/>
      <c r="D63" s="243"/>
      <c r="E63" s="500"/>
      <c r="F63" s="413"/>
      <c r="G63" s="243"/>
      <c r="H63" s="500"/>
      <c r="I63" s="413"/>
      <c r="J63" s="243"/>
      <c r="K63" s="500"/>
      <c r="L63" s="413"/>
    </row>
    <row r="64" spans="1:12" ht="9">
      <c r="A64" s="266"/>
      <c r="B64" s="500"/>
      <c r="C64" s="413"/>
      <c r="D64" s="243"/>
      <c r="E64" s="500"/>
      <c r="F64" s="413"/>
      <c r="G64" s="243"/>
      <c r="H64" s="500"/>
      <c r="I64" s="413"/>
      <c r="J64" s="243"/>
      <c r="K64" s="500"/>
      <c r="L64" s="413"/>
    </row>
    <row r="65" spans="1:12" ht="9">
      <c r="A65" s="266"/>
      <c r="B65" s="500"/>
      <c r="C65" s="413"/>
      <c r="D65" s="243"/>
      <c r="E65" s="500"/>
      <c r="F65" s="413"/>
      <c r="G65" s="243"/>
      <c r="H65" s="500"/>
      <c r="I65" s="413"/>
      <c r="J65" s="243"/>
      <c r="K65" s="500"/>
      <c r="L65" s="413"/>
    </row>
    <row r="66" spans="1:12" ht="9">
      <c r="A66" s="266"/>
      <c r="B66" s="500"/>
      <c r="C66" s="413"/>
      <c r="D66" s="243"/>
      <c r="E66" s="500"/>
      <c r="F66" s="413"/>
      <c r="G66" s="243"/>
      <c r="H66" s="500"/>
      <c r="I66" s="413"/>
      <c r="J66" s="243"/>
      <c r="K66" s="500"/>
      <c r="L66" s="413"/>
    </row>
    <row r="67" spans="1:12" ht="9">
      <c r="A67" s="266"/>
      <c r="B67" s="500"/>
      <c r="C67" s="413"/>
      <c r="D67" s="243"/>
      <c r="E67" s="500"/>
      <c r="F67" s="413"/>
      <c r="G67" s="243"/>
      <c r="H67" s="500"/>
      <c r="I67" s="413"/>
      <c r="J67" s="243"/>
      <c r="K67" s="500"/>
      <c r="L67" s="413"/>
    </row>
    <row r="68" spans="1:12" ht="9">
      <c r="A68" s="266"/>
      <c r="B68" s="500"/>
      <c r="C68" s="413"/>
      <c r="D68" s="243"/>
      <c r="E68" s="500"/>
      <c r="F68" s="413"/>
      <c r="G68" s="243"/>
      <c r="H68" s="500"/>
      <c r="I68" s="413"/>
      <c r="J68" s="243"/>
      <c r="K68" s="500"/>
      <c r="L68" s="413"/>
    </row>
    <row r="69" spans="1:12" ht="9">
      <c r="A69" s="266"/>
      <c r="B69" s="500"/>
      <c r="C69" s="413"/>
      <c r="D69" s="243"/>
      <c r="E69" s="500"/>
      <c r="F69" s="413"/>
      <c r="G69" s="243"/>
      <c r="H69" s="500"/>
      <c r="I69" s="413"/>
      <c r="J69" s="243"/>
      <c r="K69" s="500"/>
      <c r="L69" s="413"/>
    </row>
    <row r="70" spans="1:12" ht="9">
      <c r="A70" s="266"/>
      <c r="B70" s="500"/>
      <c r="C70" s="413"/>
      <c r="D70" s="243"/>
      <c r="E70" s="500"/>
      <c r="F70" s="413"/>
      <c r="G70" s="243"/>
      <c r="H70" s="500"/>
      <c r="I70" s="413"/>
      <c r="J70" s="243"/>
      <c r="K70" s="500"/>
      <c r="L70" s="413"/>
    </row>
    <row r="71" spans="1:12" ht="9">
      <c r="A71" s="266"/>
      <c r="B71" s="500"/>
      <c r="C71" s="413"/>
      <c r="D71" s="243"/>
      <c r="E71" s="500"/>
      <c r="F71" s="413"/>
      <c r="G71" s="243"/>
      <c r="H71" s="500"/>
      <c r="I71" s="413"/>
      <c r="J71" s="243"/>
      <c r="K71" s="500"/>
      <c r="L71" s="413"/>
    </row>
    <row r="72" spans="1:12" ht="9">
      <c r="A72" s="266"/>
      <c r="B72" s="500"/>
      <c r="C72" s="413"/>
      <c r="D72" s="243"/>
      <c r="E72" s="500"/>
      <c r="F72" s="413"/>
      <c r="G72" s="243"/>
      <c r="H72" s="500"/>
      <c r="I72" s="413"/>
      <c r="J72" s="243"/>
      <c r="K72" s="500"/>
      <c r="L72" s="413"/>
    </row>
    <row r="73" spans="1:12" ht="9">
      <c r="A73" s="266"/>
      <c r="B73" s="500"/>
      <c r="C73" s="413"/>
      <c r="D73" s="243"/>
      <c r="E73" s="500"/>
      <c r="F73" s="413"/>
      <c r="G73" s="243"/>
      <c r="H73" s="500"/>
      <c r="I73" s="413"/>
      <c r="J73" s="243"/>
      <c r="K73" s="500"/>
      <c r="L73" s="413"/>
    </row>
    <row r="74" spans="1:12" ht="9">
      <c r="A74" s="266"/>
      <c r="B74" s="500"/>
      <c r="C74" s="413"/>
      <c r="D74" s="243"/>
      <c r="E74" s="500"/>
      <c r="F74" s="413"/>
      <c r="G74" s="243"/>
      <c r="H74" s="500"/>
      <c r="I74" s="413"/>
      <c r="J74" s="243"/>
      <c r="K74" s="500"/>
      <c r="L74" s="413"/>
    </row>
    <row r="75" spans="1:12" ht="9">
      <c r="A75" s="266"/>
      <c r="B75" s="500"/>
      <c r="C75" s="413"/>
      <c r="D75" s="243"/>
      <c r="E75" s="500"/>
      <c r="F75" s="413"/>
      <c r="G75" s="243"/>
      <c r="H75" s="500"/>
      <c r="I75" s="413"/>
      <c r="J75" s="243"/>
      <c r="K75" s="500"/>
      <c r="L75" s="413"/>
    </row>
    <row r="76" spans="1:12" ht="9">
      <c r="A76" s="266"/>
      <c r="B76" s="500"/>
      <c r="C76" s="413"/>
      <c r="D76" s="243"/>
      <c r="E76" s="500"/>
      <c r="F76" s="413"/>
      <c r="G76" s="243"/>
      <c r="H76" s="500"/>
      <c r="I76" s="413"/>
      <c r="J76" s="243"/>
      <c r="K76" s="500"/>
      <c r="L76" s="413"/>
    </row>
    <row r="77" spans="1:12" ht="9">
      <c r="A77" s="266"/>
      <c r="B77" s="500"/>
      <c r="C77" s="413"/>
      <c r="D77" s="243"/>
      <c r="E77" s="500"/>
      <c r="F77" s="413"/>
      <c r="G77" s="243"/>
      <c r="H77" s="500"/>
      <c r="I77" s="413"/>
      <c r="J77" s="243"/>
      <c r="K77" s="500"/>
      <c r="L77" s="413"/>
    </row>
    <row r="78" spans="1:12" ht="9">
      <c r="A78" s="266"/>
      <c r="B78" s="500"/>
      <c r="C78" s="413"/>
      <c r="D78" s="243"/>
      <c r="E78" s="500"/>
      <c r="F78" s="413"/>
      <c r="G78" s="243"/>
      <c r="H78" s="500"/>
      <c r="I78" s="413"/>
      <c r="J78" s="243"/>
      <c r="K78" s="500"/>
      <c r="L78" s="413"/>
    </row>
    <row r="79" spans="1:12" ht="9">
      <c r="A79" s="266"/>
      <c r="B79" s="500"/>
      <c r="C79" s="413"/>
      <c r="D79" s="243"/>
      <c r="E79" s="500"/>
      <c r="F79" s="413"/>
      <c r="G79" s="243"/>
      <c r="H79" s="500"/>
      <c r="I79" s="413"/>
      <c r="J79" s="243"/>
      <c r="K79" s="500"/>
      <c r="L79" s="413"/>
    </row>
    <row r="80" spans="1:12" ht="9">
      <c r="A80" s="266"/>
      <c r="B80" s="500"/>
      <c r="C80" s="413"/>
      <c r="D80" s="243"/>
      <c r="E80" s="500"/>
      <c r="F80" s="413"/>
      <c r="G80" s="243"/>
      <c r="H80" s="500"/>
      <c r="I80" s="413"/>
      <c r="J80" s="243"/>
      <c r="K80" s="500"/>
      <c r="L80" s="413"/>
    </row>
    <row r="81" spans="1:12" ht="9">
      <c r="A81" s="266"/>
      <c r="B81" s="500"/>
      <c r="C81" s="413"/>
      <c r="D81" s="243"/>
      <c r="E81" s="500"/>
      <c r="F81" s="413"/>
      <c r="G81" s="243"/>
      <c r="H81" s="500"/>
      <c r="I81" s="413"/>
      <c r="J81" s="243"/>
      <c r="K81" s="500"/>
      <c r="L81" s="413"/>
    </row>
    <row r="82" spans="1:12" ht="9">
      <c r="A82" s="266"/>
      <c r="B82" s="500"/>
      <c r="C82" s="413"/>
      <c r="D82" s="243"/>
      <c r="E82" s="500"/>
      <c r="F82" s="413"/>
      <c r="G82" s="243"/>
      <c r="H82" s="500"/>
      <c r="I82" s="413"/>
      <c r="J82" s="243"/>
      <c r="K82" s="500"/>
      <c r="L82" s="413"/>
    </row>
    <row r="83" spans="1:12" ht="9">
      <c r="A83" s="266"/>
      <c r="B83" s="500"/>
      <c r="C83" s="413"/>
      <c r="D83" s="243"/>
      <c r="E83" s="500"/>
      <c r="F83" s="413"/>
      <c r="G83" s="243"/>
      <c r="H83" s="500"/>
      <c r="I83" s="413"/>
      <c r="J83" s="243"/>
      <c r="K83" s="500"/>
      <c r="L83" s="413"/>
    </row>
    <row r="84" spans="1:12" ht="9">
      <c r="A84" s="266"/>
      <c r="B84" s="500"/>
      <c r="C84" s="413"/>
      <c r="D84" s="243"/>
      <c r="E84" s="500"/>
      <c r="F84" s="413"/>
      <c r="G84" s="243"/>
      <c r="H84" s="500"/>
      <c r="I84" s="413"/>
      <c r="J84" s="243"/>
      <c r="K84" s="500"/>
      <c r="L84" s="413"/>
    </row>
    <row r="85" spans="1:12" ht="9">
      <c r="A85" s="266"/>
      <c r="B85" s="500"/>
      <c r="C85" s="413"/>
      <c r="D85" s="243"/>
      <c r="E85" s="500"/>
      <c r="F85" s="413"/>
      <c r="G85" s="243"/>
      <c r="H85" s="500"/>
      <c r="I85" s="413"/>
      <c r="J85" s="243"/>
      <c r="K85" s="500"/>
      <c r="L85" s="413"/>
    </row>
    <row r="86" spans="1:12" ht="9">
      <c r="A86" s="266"/>
      <c r="B86" s="500"/>
      <c r="C86" s="413"/>
      <c r="D86" s="243"/>
      <c r="E86" s="500"/>
      <c r="F86" s="413"/>
      <c r="G86" s="243"/>
      <c r="H86" s="500"/>
      <c r="I86" s="413"/>
      <c r="J86" s="243"/>
      <c r="K86" s="500"/>
      <c r="L86" s="413"/>
    </row>
    <row r="87" spans="1:12" ht="9">
      <c r="A87" s="266"/>
      <c r="B87" s="500"/>
      <c r="C87" s="413"/>
      <c r="D87" s="243"/>
      <c r="E87" s="500"/>
      <c r="F87" s="413"/>
      <c r="G87" s="243"/>
      <c r="H87" s="500"/>
      <c r="I87" s="413"/>
      <c r="J87" s="243"/>
      <c r="K87" s="500"/>
      <c r="L87" s="413"/>
    </row>
    <row r="88" spans="1:12" ht="9">
      <c r="A88" s="266"/>
      <c r="B88" s="500"/>
      <c r="C88" s="413"/>
      <c r="D88" s="243"/>
      <c r="E88" s="500"/>
      <c r="F88" s="413"/>
      <c r="G88" s="243"/>
      <c r="H88" s="500"/>
      <c r="I88" s="413"/>
      <c r="J88" s="243"/>
      <c r="K88" s="500"/>
      <c r="L88" s="413"/>
    </row>
  </sheetData>
  <mergeCells count="7">
    <mergeCell ref="A24:L24"/>
    <mergeCell ref="A4:A5"/>
    <mergeCell ref="B4:C4"/>
    <mergeCell ref="E4:F4"/>
    <mergeCell ref="H4:I4"/>
    <mergeCell ref="A7:L7"/>
    <mergeCell ref="K4:L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3"/>
  <dimension ref="A1:BT97"/>
  <sheetViews>
    <sheetView showGridLines="0" zoomScaleSheetLayoutView="100" workbookViewId="0" topLeftCell="A1">
      <selection activeCell="A7" sqref="A7:U7"/>
    </sheetView>
  </sheetViews>
  <sheetFormatPr defaultColWidth="9.59765625" defaultRowHeight="10.5"/>
  <cols>
    <col min="1" max="1" width="32.59765625" style="113" customWidth="1"/>
    <col min="2" max="2" width="11.3984375" style="465" customWidth="1"/>
    <col min="3" max="3" width="8.796875" style="412" customWidth="1"/>
    <col min="4" max="4" width="1.3984375" style="241" customWidth="1"/>
    <col min="5" max="5" width="11.3984375" style="465" customWidth="1"/>
    <col min="6" max="6" width="8.796875" style="412" customWidth="1"/>
    <col min="7" max="7" width="1.3984375" style="241" customWidth="1"/>
    <col min="8" max="8" width="11.59765625" style="465" customWidth="1"/>
    <col min="9" max="9" width="9" style="412" customWidth="1"/>
    <col min="10" max="10" width="1.3984375" style="241" customWidth="1"/>
    <col min="11" max="11" width="13" style="465" customWidth="1"/>
    <col min="12" max="12" width="10.59765625" style="412" customWidth="1"/>
    <col min="13" max="72" width="9.59765625" style="243" customWidth="1"/>
    <col min="73" max="16384" width="9.59765625" style="241" customWidth="1"/>
  </cols>
  <sheetData>
    <row r="1" spans="1:13" ht="12" customHeight="1">
      <c r="A1" s="242" t="s">
        <v>298</v>
      </c>
      <c r="M1" s="242"/>
    </row>
    <row r="2" ht="12">
      <c r="M2" s="242" t="s">
        <v>213</v>
      </c>
    </row>
    <row r="3" ht="9" customHeight="1"/>
    <row r="4" spans="1:72" s="249" customFormat="1" ht="18" customHeight="1">
      <c r="A4" s="989" t="s">
        <v>209</v>
      </c>
      <c r="B4" s="993" t="s">
        <v>178</v>
      </c>
      <c r="C4" s="993"/>
      <c r="D4" s="554"/>
      <c r="E4" s="993" t="s">
        <v>310</v>
      </c>
      <c r="F4" s="993"/>
      <c r="G4" s="554"/>
      <c r="H4" s="993" t="s">
        <v>311</v>
      </c>
      <c r="I4" s="993"/>
      <c r="J4" s="554"/>
      <c r="K4" s="991" t="s">
        <v>129</v>
      </c>
      <c r="L4" s="991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</row>
    <row r="5" spans="1:72" s="249" customFormat="1" ht="17.25" customHeight="1">
      <c r="A5" s="990"/>
      <c r="B5" s="466" t="s">
        <v>181</v>
      </c>
      <c r="C5" s="467" t="s">
        <v>136</v>
      </c>
      <c r="D5" s="555"/>
      <c r="E5" s="466" t="s">
        <v>181</v>
      </c>
      <c r="F5" s="467" t="s">
        <v>136</v>
      </c>
      <c r="G5" s="555"/>
      <c r="H5" s="466" t="s">
        <v>181</v>
      </c>
      <c r="I5" s="467" t="s">
        <v>136</v>
      </c>
      <c r="J5" s="555"/>
      <c r="K5" s="466" t="s">
        <v>181</v>
      </c>
      <c r="L5" s="467" t="s">
        <v>136</v>
      </c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</row>
    <row r="6" spans="2:8" ht="9" customHeight="1">
      <c r="B6" s="468"/>
      <c r="C6" s="469"/>
      <c r="D6" s="470"/>
      <c r="E6" s="468"/>
      <c r="F6" s="469"/>
      <c r="G6" s="470"/>
      <c r="H6" s="468"/>
    </row>
    <row r="7" spans="1:12" ht="9" customHeight="1">
      <c r="A7" s="972" t="s">
        <v>269</v>
      </c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</row>
    <row r="8" ht="9" customHeight="1">
      <c r="A8" s="426"/>
    </row>
    <row r="9" spans="1:12" ht="9" customHeight="1">
      <c r="A9" s="471" t="s">
        <v>149</v>
      </c>
      <c r="B9" s="416" t="s">
        <v>132</v>
      </c>
      <c r="C9" s="416" t="s">
        <v>132</v>
      </c>
      <c r="D9" s="480"/>
      <c r="E9" s="402">
        <v>158</v>
      </c>
      <c r="F9" s="403">
        <v>53.1986531986532</v>
      </c>
      <c r="G9" s="472"/>
      <c r="H9" s="416" t="s">
        <v>132</v>
      </c>
      <c r="I9" s="416" t="s">
        <v>132</v>
      </c>
      <c r="J9" s="480"/>
      <c r="K9" s="442">
        <v>158</v>
      </c>
      <c r="L9" s="441">
        <v>14.337568058076226</v>
      </c>
    </row>
    <row r="10" spans="1:12" ht="9" customHeight="1">
      <c r="A10" s="471" t="s">
        <v>301</v>
      </c>
      <c r="B10" s="416" t="s">
        <v>132</v>
      </c>
      <c r="C10" s="416" t="s">
        <v>132</v>
      </c>
      <c r="D10" s="480"/>
      <c r="E10" s="416" t="s">
        <v>132</v>
      </c>
      <c r="F10" s="416" t="s">
        <v>132</v>
      </c>
      <c r="G10" s="416"/>
      <c r="H10" s="416" t="s">
        <v>132</v>
      </c>
      <c r="I10" s="416" t="s">
        <v>132</v>
      </c>
      <c r="J10" s="416"/>
      <c r="K10" s="416" t="s">
        <v>132</v>
      </c>
      <c r="L10" s="416" t="s">
        <v>132</v>
      </c>
    </row>
    <row r="11" spans="1:12" ht="9" customHeight="1">
      <c r="A11" s="471" t="s">
        <v>158</v>
      </c>
      <c r="B11" s="416" t="s">
        <v>132</v>
      </c>
      <c r="C11" s="416" t="s">
        <v>132</v>
      </c>
      <c r="D11" s="480"/>
      <c r="E11" s="442">
        <v>32</v>
      </c>
      <c r="F11" s="403">
        <v>10.774410774410775</v>
      </c>
      <c r="G11" s="472"/>
      <c r="H11" s="385">
        <v>128</v>
      </c>
      <c r="I11" s="180">
        <v>48.1203007518797</v>
      </c>
      <c r="J11" s="480"/>
      <c r="K11" s="442">
        <v>160</v>
      </c>
      <c r="L11" s="441">
        <v>14.519056261343012</v>
      </c>
    </row>
    <row r="12" spans="1:12" ht="9" customHeight="1">
      <c r="A12" s="426" t="s">
        <v>316</v>
      </c>
      <c r="B12" s="385">
        <v>4</v>
      </c>
      <c r="C12" s="180">
        <v>0.7421150278293135</v>
      </c>
      <c r="D12" s="480"/>
      <c r="E12" s="442">
        <v>1</v>
      </c>
      <c r="F12" s="403">
        <v>0.3367003367003367</v>
      </c>
      <c r="G12" s="472"/>
      <c r="H12" s="416" t="s">
        <v>132</v>
      </c>
      <c r="I12" s="416" t="s">
        <v>132</v>
      </c>
      <c r="J12" s="480"/>
      <c r="K12" s="442">
        <v>5</v>
      </c>
      <c r="L12" s="441">
        <v>0.4537205081669691</v>
      </c>
    </row>
    <row r="13" spans="1:12" ht="9" customHeight="1">
      <c r="A13" s="426" t="s">
        <v>334</v>
      </c>
      <c r="B13" s="385">
        <v>535</v>
      </c>
      <c r="C13" s="180">
        <v>99.25788497217069</v>
      </c>
      <c r="D13" s="480"/>
      <c r="E13" s="402">
        <v>106</v>
      </c>
      <c r="F13" s="403">
        <v>35.69023569023569</v>
      </c>
      <c r="G13" s="472"/>
      <c r="H13" s="385">
        <v>32</v>
      </c>
      <c r="I13" s="180">
        <v>12.030075187969924</v>
      </c>
      <c r="J13" s="480"/>
      <c r="K13" s="442">
        <v>673</v>
      </c>
      <c r="L13" s="441">
        <v>61.07078039927405</v>
      </c>
    </row>
    <row r="14" spans="1:12" ht="9" customHeight="1">
      <c r="A14" s="471" t="s">
        <v>160</v>
      </c>
      <c r="B14" s="416" t="s">
        <v>132</v>
      </c>
      <c r="C14" s="416" t="s">
        <v>132</v>
      </c>
      <c r="D14" s="480"/>
      <c r="E14" s="416" t="s">
        <v>132</v>
      </c>
      <c r="F14" s="416" t="s">
        <v>132</v>
      </c>
      <c r="G14" s="472"/>
      <c r="H14" s="385">
        <v>106</v>
      </c>
      <c r="I14" s="180">
        <v>39.849624060150376</v>
      </c>
      <c r="J14" s="480"/>
      <c r="K14" s="442">
        <v>106</v>
      </c>
      <c r="L14" s="441">
        <v>9.618874773139746</v>
      </c>
    </row>
    <row r="15" spans="1:12" ht="9" customHeight="1">
      <c r="A15" s="254" t="s">
        <v>129</v>
      </c>
      <c r="B15" s="418">
        <v>539</v>
      </c>
      <c r="C15" s="292">
        <v>100</v>
      </c>
      <c r="D15" s="481"/>
      <c r="E15" s="423">
        <v>297</v>
      </c>
      <c r="F15" s="419">
        <v>100</v>
      </c>
      <c r="G15" s="473"/>
      <c r="H15" s="418">
        <v>266</v>
      </c>
      <c r="I15" s="292">
        <v>100</v>
      </c>
      <c r="J15" s="481"/>
      <c r="K15" s="424">
        <v>1102</v>
      </c>
      <c r="L15" s="444">
        <v>100</v>
      </c>
    </row>
    <row r="16" spans="1:72" s="244" customFormat="1" ht="9" customHeight="1">
      <c r="A16" s="475"/>
      <c r="B16" s="476"/>
      <c r="C16" s="477"/>
      <c r="D16" s="478"/>
      <c r="E16" s="476"/>
      <c r="F16" s="477"/>
      <c r="G16" s="478"/>
      <c r="H16" s="476"/>
      <c r="I16" s="477"/>
      <c r="J16" s="478"/>
      <c r="K16" s="476"/>
      <c r="L16" s="477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</row>
    <row r="17" spans="1:12" ht="9" customHeight="1">
      <c r="A17" s="970" t="s">
        <v>338</v>
      </c>
      <c r="B17" s="970"/>
      <c r="C17" s="970"/>
      <c r="D17" s="970"/>
      <c r="E17" s="970"/>
      <c r="F17" s="970"/>
      <c r="G17" s="970"/>
      <c r="H17" s="970"/>
      <c r="I17" s="970"/>
      <c r="J17" s="970"/>
      <c r="K17" s="970"/>
      <c r="L17" s="970"/>
    </row>
    <row r="18" spans="1:12" ht="9" customHeight="1">
      <c r="A18" s="260"/>
      <c r="B18" s="479"/>
      <c r="C18" s="448"/>
      <c r="D18" s="258"/>
      <c r="E18" s="479"/>
      <c r="F18" s="448"/>
      <c r="G18" s="258"/>
      <c r="H18" s="479"/>
      <c r="I18" s="448"/>
      <c r="J18" s="258"/>
      <c r="K18" s="479"/>
      <c r="L18" s="448"/>
    </row>
    <row r="19" spans="1:12" ht="9" customHeight="1">
      <c r="A19" s="471" t="s">
        <v>149</v>
      </c>
      <c r="B19" s="416" t="s">
        <v>132</v>
      </c>
      <c r="C19" s="416" t="s">
        <v>132</v>
      </c>
      <c r="D19" s="480"/>
      <c r="E19" s="402">
        <v>129</v>
      </c>
      <c r="F19" s="403">
        <v>77.71084337349397</v>
      </c>
      <c r="G19" s="472"/>
      <c r="H19" s="416" t="s">
        <v>132</v>
      </c>
      <c r="I19" s="416" t="s">
        <v>132</v>
      </c>
      <c r="J19" s="480"/>
      <c r="K19" s="442">
        <v>129</v>
      </c>
      <c r="L19" s="441">
        <v>9.033613445378151</v>
      </c>
    </row>
    <row r="20" spans="1:12" ht="9" customHeight="1">
      <c r="A20" s="471" t="s">
        <v>301</v>
      </c>
      <c r="B20" s="416" t="s">
        <v>132</v>
      </c>
      <c r="C20" s="416" t="s">
        <v>132</v>
      </c>
      <c r="D20" s="480"/>
      <c r="E20" s="416" t="s">
        <v>132</v>
      </c>
      <c r="F20" s="416" t="s">
        <v>132</v>
      </c>
      <c r="G20" s="416"/>
      <c r="H20" s="416" t="s">
        <v>132</v>
      </c>
      <c r="I20" s="416" t="s">
        <v>132</v>
      </c>
      <c r="J20" s="416"/>
      <c r="K20" s="416" t="s">
        <v>132</v>
      </c>
      <c r="L20" s="416" t="s">
        <v>132</v>
      </c>
    </row>
    <row r="21" spans="1:12" ht="9" customHeight="1">
      <c r="A21" s="471" t="s">
        <v>158</v>
      </c>
      <c r="B21" s="416">
        <v>9</v>
      </c>
      <c r="C21" s="416">
        <v>0.9656652360515021</v>
      </c>
      <c r="D21" s="480"/>
      <c r="E21" s="442">
        <v>25</v>
      </c>
      <c r="F21" s="403">
        <v>15.060240963855422</v>
      </c>
      <c r="G21" s="472"/>
      <c r="H21" s="385">
        <v>109</v>
      </c>
      <c r="I21" s="180">
        <v>33.03030303030303</v>
      </c>
      <c r="J21" s="480"/>
      <c r="K21" s="442">
        <v>143</v>
      </c>
      <c r="L21" s="441">
        <v>10.014005602240896</v>
      </c>
    </row>
    <row r="22" spans="1:12" ht="9" customHeight="1">
      <c r="A22" s="426" t="s">
        <v>316</v>
      </c>
      <c r="B22" s="385" t="s">
        <v>132</v>
      </c>
      <c r="C22" s="180" t="s">
        <v>132</v>
      </c>
      <c r="D22" s="480"/>
      <c r="E22" s="442">
        <v>2</v>
      </c>
      <c r="F22" s="403">
        <v>1.2048192771084338</v>
      </c>
      <c r="G22" s="472"/>
      <c r="H22" s="416" t="s">
        <v>132</v>
      </c>
      <c r="I22" s="416" t="s">
        <v>132</v>
      </c>
      <c r="J22" s="480"/>
      <c r="K22" s="442">
        <v>2</v>
      </c>
      <c r="L22" s="441">
        <v>0.1400560224089636</v>
      </c>
    </row>
    <row r="23" spans="1:12" ht="9" customHeight="1">
      <c r="A23" s="426" t="s">
        <v>334</v>
      </c>
      <c r="B23" s="385">
        <v>923</v>
      </c>
      <c r="C23" s="180">
        <v>99.0343347639485</v>
      </c>
      <c r="D23" s="480"/>
      <c r="E23" s="402">
        <v>10</v>
      </c>
      <c r="F23" s="403">
        <v>6.024096385542169</v>
      </c>
      <c r="G23" s="472"/>
      <c r="H23" s="385">
        <v>77</v>
      </c>
      <c r="I23" s="180">
        <v>23.333333333333332</v>
      </c>
      <c r="J23" s="480"/>
      <c r="K23" s="442">
        <v>1010</v>
      </c>
      <c r="L23" s="441">
        <v>70.72829131652661</v>
      </c>
    </row>
    <row r="24" spans="1:12" ht="9" customHeight="1">
      <c r="A24" s="471" t="s">
        <v>160</v>
      </c>
      <c r="B24" s="416" t="s">
        <v>132</v>
      </c>
      <c r="C24" s="416" t="s">
        <v>132</v>
      </c>
      <c r="D24" s="480"/>
      <c r="E24" s="416" t="s">
        <v>132</v>
      </c>
      <c r="F24" s="416" t="s">
        <v>132</v>
      </c>
      <c r="G24" s="472"/>
      <c r="H24" s="385">
        <v>144</v>
      </c>
      <c r="I24" s="180">
        <v>43.63636363636363</v>
      </c>
      <c r="J24" s="480"/>
      <c r="K24" s="442">
        <v>144</v>
      </c>
      <c r="L24" s="441">
        <v>10.084033613445378</v>
      </c>
    </row>
    <row r="25" spans="1:12" ht="9" customHeight="1">
      <c r="A25" s="254" t="s">
        <v>129</v>
      </c>
      <c r="B25" s="418">
        <v>932</v>
      </c>
      <c r="C25" s="292">
        <v>100</v>
      </c>
      <c r="D25" s="481"/>
      <c r="E25" s="423">
        <v>166</v>
      </c>
      <c r="F25" s="419">
        <v>100</v>
      </c>
      <c r="G25" s="473"/>
      <c r="H25" s="418">
        <v>330</v>
      </c>
      <c r="I25" s="292">
        <v>100</v>
      </c>
      <c r="J25" s="481"/>
      <c r="K25" s="424">
        <v>1428</v>
      </c>
      <c r="L25" s="444">
        <v>100</v>
      </c>
    </row>
    <row r="26" spans="1:12" ht="6.75" customHeight="1">
      <c r="A26" s="263"/>
      <c r="B26" s="482"/>
      <c r="C26" s="483"/>
      <c r="D26" s="265"/>
      <c r="E26" s="482"/>
      <c r="F26" s="483"/>
      <c r="G26" s="264"/>
      <c r="H26" s="482"/>
      <c r="I26" s="483"/>
      <c r="J26" s="265"/>
      <c r="K26" s="482"/>
      <c r="L26" s="483"/>
    </row>
    <row r="27" ht="6.75" customHeight="1"/>
    <row r="28" ht="9" customHeight="1">
      <c r="A28" s="443" t="s">
        <v>362</v>
      </c>
    </row>
    <row r="29" spans="1:12" ht="9" customHeight="1">
      <c r="A29" s="266" t="s">
        <v>335</v>
      </c>
      <c r="B29" s="484"/>
      <c r="C29" s="413"/>
      <c r="D29" s="243"/>
      <c r="E29" s="484"/>
      <c r="F29" s="413"/>
      <c r="G29" s="243"/>
      <c r="H29" s="484"/>
      <c r="I29" s="413"/>
      <c r="J29" s="243"/>
      <c r="K29" s="484"/>
      <c r="L29" s="413"/>
    </row>
    <row r="30" spans="2:12" ht="9" customHeight="1">
      <c r="B30" s="484"/>
      <c r="C30" s="413"/>
      <c r="D30" s="243"/>
      <c r="E30" s="484"/>
      <c r="F30" s="413"/>
      <c r="G30" s="243"/>
      <c r="H30" s="484"/>
      <c r="I30" s="413"/>
      <c r="J30" s="243"/>
      <c r="K30" s="484"/>
      <c r="L30" s="413"/>
    </row>
    <row r="31" spans="2:12" ht="9">
      <c r="B31" s="484"/>
      <c r="C31" s="413"/>
      <c r="D31" s="243"/>
      <c r="E31" s="484"/>
      <c r="F31" s="413"/>
      <c r="G31" s="243"/>
      <c r="H31" s="484"/>
      <c r="I31" s="413"/>
      <c r="J31" s="243"/>
      <c r="K31" s="484"/>
      <c r="L31" s="413"/>
    </row>
    <row r="32" spans="1:12" ht="9">
      <c r="A32" s="266"/>
      <c r="B32" s="484"/>
      <c r="C32" s="413"/>
      <c r="D32" s="243"/>
      <c r="E32" s="484"/>
      <c r="F32" s="413"/>
      <c r="G32" s="243"/>
      <c r="H32" s="484"/>
      <c r="I32" s="413"/>
      <c r="J32" s="243"/>
      <c r="K32" s="484"/>
      <c r="L32" s="413"/>
    </row>
    <row r="33" spans="1:12" ht="9">
      <c r="A33" s="266"/>
      <c r="B33" s="484"/>
      <c r="C33" s="413"/>
      <c r="D33" s="243"/>
      <c r="E33" s="484"/>
      <c r="F33" s="413"/>
      <c r="G33" s="243"/>
      <c r="H33" s="484"/>
      <c r="I33" s="413"/>
      <c r="J33" s="243"/>
      <c r="K33" s="484"/>
      <c r="L33" s="413"/>
    </row>
    <row r="34" spans="1:12" ht="9">
      <c r="A34" s="266"/>
      <c r="B34" s="484"/>
      <c r="C34" s="413"/>
      <c r="D34" s="243"/>
      <c r="E34" s="484"/>
      <c r="F34" s="413"/>
      <c r="G34" s="243"/>
      <c r="H34" s="484"/>
      <c r="I34" s="413"/>
      <c r="J34" s="243"/>
      <c r="K34" s="484"/>
      <c r="L34" s="413"/>
    </row>
    <row r="35" spans="1:12" ht="9">
      <c r="A35" s="266"/>
      <c r="B35" s="484"/>
      <c r="C35" s="413"/>
      <c r="D35" s="243"/>
      <c r="E35" s="484"/>
      <c r="F35" s="413"/>
      <c r="G35" s="243"/>
      <c r="H35" s="484"/>
      <c r="I35" s="413"/>
      <c r="J35" s="243"/>
      <c r="K35" s="484"/>
      <c r="L35" s="413"/>
    </row>
    <row r="36" spans="1:12" ht="9">
      <c r="A36" s="266"/>
      <c r="B36" s="484"/>
      <c r="C36" s="413"/>
      <c r="D36" s="243"/>
      <c r="E36" s="484"/>
      <c r="F36" s="413"/>
      <c r="G36" s="243"/>
      <c r="H36" s="484"/>
      <c r="I36" s="413"/>
      <c r="J36" s="243"/>
      <c r="K36" s="484"/>
      <c r="L36" s="413"/>
    </row>
    <row r="37" spans="1:12" ht="9">
      <c r="A37" s="266"/>
      <c r="B37" s="484"/>
      <c r="C37" s="413"/>
      <c r="D37" s="243"/>
      <c r="E37" s="484"/>
      <c r="F37" s="413"/>
      <c r="G37" s="243"/>
      <c r="H37" s="484"/>
      <c r="I37" s="413"/>
      <c r="J37" s="243"/>
      <c r="K37" s="484"/>
      <c r="L37" s="413"/>
    </row>
    <row r="38" spans="1:12" ht="9">
      <c r="A38" s="266"/>
      <c r="B38" s="484"/>
      <c r="C38" s="413"/>
      <c r="D38" s="243"/>
      <c r="E38" s="484"/>
      <c r="F38" s="413"/>
      <c r="G38" s="243"/>
      <c r="H38" s="484"/>
      <c r="I38" s="413"/>
      <c r="J38" s="243"/>
      <c r="K38" s="484"/>
      <c r="L38" s="413"/>
    </row>
    <row r="39" spans="1:12" ht="9">
      <c r="A39" s="266"/>
      <c r="B39" s="484"/>
      <c r="C39" s="413"/>
      <c r="D39" s="243"/>
      <c r="E39" s="484"/>
      <c r="F39" s="413"/>
      <c r="G39" s="243"/>
      <c r="H39" s="484"/>
      <c r="I39" s="413"/>
      <c r="J39" s="243"/>
      <c r="K39" s="484"/>
      <c r="L39" s="413"/>
    </row>
    <row r="40" spans="1:12" ht="9">
      <c r="A40" s="266"/>
      <c r="B40" s="484"/>
      <c r="C40" s="413"/>
      <c r="D40" s="243"/>
      <c r="E40" s="484"/>
      <c r="F40" s="413"/>
      <c r="G40" s="243"/>
      <c r="H40" s="484"/>
      <c r="I40" s="413"/>
      <c r="J40" s="243"/>
      <c r="K40" s="484"/>
      <c r="L40" s="413"/>
    </row>
    <row r="41" spans="1:12" ht="9">
      <c r="A41" s="266"/>
      <c r="B41" s="484"/>
      <c r="C41" s="413"/>
      <c r="D41" s="243"/>
      <c r="E41" s="484"/>
      <c r="F41" s="413"/>
      <c r="G41" s="243"/>
      <c r="H41" s="484"/>
      <c r="I41" s="413"/>
      <c r="J41" s="243"/>
      <c r="K41" s="484"/>
      <c r="L41" s="413"/>
    </row>
    <row r="42" spans="1:12" ht="9">
      <c r="A42" s="266"/>
      <c r="B42" s="484"/>
      <c r="C42" s="413"/>
      <c r="D42" s="243"/>
      <c r="E42" s="484"/>
      <c r="F42" s="413"/>
      <c r="G42" s="243"/>
      <c r="H42" s="484"/>
      <c r="I42" s="413"/>
      <c r="J42" s="243"/>
      <c r="K42" s="484"/>
      <c r="L42" s="413"/>
    </row>
    <row r="43" spans="1:12" ht="9">
      <c r="A43" s="266"/>
      <c r="B43" s="484"/>
      <c r="C43" s="413"/>
      <c r="D43" s="243"/>
      <c r="E43" s="484"/>
      <c r="F43" s="413"/>
      <c r="G43" s="243"/>
      <c r="H43" s="484"/>
      <c r="I43" s="413"/>
      <c r="J43" s="243"/>
      <c r="K43" s="484"/>
      <c r="L43" s="413"/>
    </row>
    <row r="44" spans="1:12" ht="9">
      <c r="A44" s="266"/>
      <c r="B44" s="484"/>
      <c r="C44" s="413"/>
      <c r="D44" s="243"/>
      <c r="E44" s="484"/>
      <c r="F44" s="413"/>
      <c r="G44" s="243"/>
      <c r="H44" s="484"/>
      <c r="I44" s="413"/>
      <c r="J44" s="243"/>
      <c r="K44" s="484"/>
      <c r="L44" s="413"/>
    </row>
    <row r="45" spans="1:12" ht="9">
      <c r="A45" s="266"/>
      <c r="B45" s="484"/>
      <c r="C45" s="413"/>
      <c r="D45" s="243"/>
      <c r="E45" s="484"/>
      <c r="F45" s="413"/>
      <c r="G45" s="243"/>
      <c r="H45" s="484"/>
      <c r="I45" s="413"/>
      <c r="J45" s="243"/>
      <c r="K45" s="484"/>
      <c r="L45" s="413"/>
    </row>
    <row r="46" spans="1:12" ht="9">
      <c r="A46" s="266"/>
      <c r="B46" s="484"/>
      <c r="C46" s="413"/>
      <c r="D46" s="243"/>
      <c r="E46" s="484"/>
      <c r="F46" s="413"/>
      <c r="G46" s="243"/>
      <c r="H46" s="484"/>
      <c r="I46" s="413"/>
      <c r="J46" s="243"/>
      <c r="K46" s="484"/>
      <c r="L46" s="413"/>
    </row>
    <row r="47" spans="1:12" ht="9">
      <c r="A47" s="266"/>
      <c r="B47" s="484"/>
      <c r="C47" s="413"/>
      <c r="D47" s="243"/>
      <c r="E47" s="484"/>
      <c r="F47" s="413"/>
      <c r="G47" s="243"/>
      <c r="H47" s="484"/>
      <c r="I47" s="413"/>
      <c r="J47" s="243"/>
      <c r="K47" s="484"/>
      <c r="L47" s="413"/>
    </row>
    <row r="48" spans="1:12" ht="9">
      <c r="A48" s="266"/>
      <c r="B48" s="484"/>
      <c r="C48" s="413"/>
      <c r="D48" s="243"/>
      <c r="E48" s="484"/>
      <c r="F48" s="413"/>
      <c r="G48" s="243"/>
      <c r="H48" s="484"/>
      <c r="I48" s="413"/>
      <c r="J48" s="243"/>
      <c r="K48" s="484"/>
      <c r="L48" s="413"/>
    </row>
    <row r="49" spans="1:12" ht="9">
      <c r="A49" s="266"/>
      <c r="B49" s="484"/>
      <c r="C49" s="413"/>
      <c r="D49" s="243"/>
      <c r="E49" s="484"/>
      <c r="F49" s="413"/>
      <c r="G49" s="243"/>
      <c r="H49" s="484"/>
      <c r="I49" s="413"/>
      <c r="J49" s="243"/>
      <c r="K49" s="484"/>
      <c r="L49" s="413"/>
    </row>
    <row r="50" spans="1:12" ht="9">
      <c r="A50" s="266"/>
      <c r="B50" s="484"/>
      <c r="C50" s="413"/>
      <c r="D50" s="243"/>
      <c r="E50" s="484"/>
      <c r="F50" s="413"/>
      <c r="G50" s="243"/>
      <c r="H50" s="484"/>
      <c r="I50" s="413"/>
      <c r="J50" s="243"/>
      <c r="K50" s="484"/>
      <c r="L50" s="413"/>
    </row>
    <row r="51" spans="1:12" ht="9">
      <c r="A51" s="266"/>
      <c r="B51" s="484"/>
      <c r="C51" s="413"/>
      <c r="D51" s="243"/>
      <c r="E51" s="484"/>
      <c r="F51" s="413"/>
      <c r="G51" s="243"/>
      <c r="H51" s="484"/>
      <c r="I51" s="413"/>
      <c r="J51" s="243"/>
      <c r="K51" s="484"/>
      <c r="L51" s="413"/>
    </row>
    <row r="52" spans="1:12" ht="9">
      <c r="A52" s="266"/>
      <c r="B52" s="484"/>
      <c r="C52" s="413"/>
      <c r="D52" s="243"/>
      <c r="E52" s="484"/>
      <c r="F52" s="413"/>
      <c r="G52" s="243"/>
      <c r="H52" s="484"/>
      <c r="I52" s="413"/>
      <c r="J52" s="243"/>
      <c r="K52" s="484"/>
      <c r="L52" s="413"/>
    </row>
    <row r="53" spans="1:12" ht="9">
      <c r="A53" s="266"/>
      <c r="B53" s="484"/>
      <c r="C53" s="413"/>
      <c r="D53" s="243"/>
      <c r="E53" s="484"/>
      <c r="F53" s="413"/>
      <c r="G53" s="243"/>
      <c r="H53" s="484"/>
      <c r="I53" s="413"/>
      <c r="J53" s="243"/>
      <c r="K53" s="484"/>
      <c r="L53" s="413"/>
    </row>
    <row r="54" spans="1:12" ht="9">
      <c r="A54" s="266"/>
      <c r="B54" s="484"/>
      <c r="C54" s="413"/>
      <c r="D54" s="243"/>
      <c r="E54" s="484"/>
      <c r="F54" s="413"/>
      <c r="G54" s="243"/>
      <c r="H54" s="484"/>
      <c r="I54" s="413"/>
      <c r="J54" s="243"/>
      <c r="K54" s="484"/>
      <c r="L54" s="413"/>
    </row>
    <row r="55" spans="1:12" ht="9">
      <c r="A55" s="266"/>
      <c r="B55" s="484"/>
      <c r="C55" s="413"/>
      <c r="D55" s="243"/>
      <c r="E55" s="484"/>
      <c r="F55" s="413"/>
      <c r="G55" s="243"/>
      <c r="H55" s="484"/>
      <c r="I55" s="413"/>
      <c r="J55" s="243"/>
      <c r="K55" s="484"/>
      <c r="L55" s="413"/>
    </row>
    <row r="56" spans="1:12" ht="9">
      <c r="A56" s="266"/>
      <c r="B56" s="484"/>
      <c r="C56" s="413"/>
      <c r="D56" s="243"/>
      <c r="E56" s="484"/>
      <c r="F56" s="413"/>
      <c r="G56" s="243"/>
      <c r="H56" s="484"/>
      <c r="I56" s="413"/>
      <c r="J56" s="243"/>
      <c r="K56" s="484"/>
      <c r="L56" s="413"/>
    </row>
    <row r="57" spans="1:12" ht="9">
      <c r="A57" s="266"/>
      <c r="B57" s="484"/>
      <c r="C57" s="413"/>
      <c r="D57" s="243"/>
      <c r="E57" s="484"/>
      <c r="F57" s="413"/>
      <c r="G57" s="243"/>
      <c r="H57" s="484"/>
      <c r="I57" s="413"/>
      <c r="J57" s="243"/>
      <c r="K57" s="484"/>
      <c r="L57" s="413"/>
    </row>
    <row r="58" spans="1:12" ht="9">
      <c r="A58" s="266"/>
      <c r="B58" s="484"/>
      <c r="C58" s="413"/>
      <c r="D58" s="243"/>
      <c r="E58" s="484"/>
      <c r="F58" s="413"/>
      <c r="G58" s="243"/>
      <c r="H58" s="484"/>
      <c r="I58" s="413"/>
      <c r="J58" s="243"/>
      <c r="K58" s="484"/>
      <c r="L58" s="413"/>
    </row>
    <row r="59" spans="1:12" ht="9">
      <c r="A59" s="266"/>
      <c r="B59" s="484"/>
      <c r="C59" s="413"/>
      <c r="D59" s="243"/>
      <c r="E59" s="484"/>
      <c r="F59" s="413"/>
      <c r="G59" s="243"/>
      <c r="H59" s="484"/>
      <c r="I59" s="413"/>
      <c r="J59" s="243"/>
      <c r="K59" s="484"/>
      <c r="L59" s="413"/>
    </row>
    <row r="60" spans="1:12" ht="9">
      <c r="A60" s="266"/>
      <c r="B60" s="484"/>
      <c r="C60" s="413"/>
      <c r="D60" s="243"/>
      <c r="E60" s="484"/>
      <c r="F60" s="413"/>
      <c r="G60" s="243"/>
      <c r="H60" s="484"/>
      <c r="I60" s="413"/>
      <c r="J60" s="243"/>
      <c r="K60" s="484"/>
      <c r="L60" s="413"/>
    </row>
    <row r="61" spans="1:12" ht="9">
      <c r="A61" s="266"/>
      <c r="B61" s="484"/>
      <c r="C61" s="413"/>
      <c r="D61" s="243"/>
      <c r="E61" s="484"/>
      <c r="F61" s="413"/>
      <c r="G61" s="243"/>
      <c r="H61" s="484"/>
      <c r="I61" s="413"/>
      <c r="J61" s="243"/>
      <c r="K61" s="484"/>
      <c r="L61" s="413"/>
    </row>
    <row r="62" spans="1:12" ht="9">
      <c r="A62" s="266"/>
      <c r="B62" s="484"/>
      <c r="C62" s="413"/>
      <c r="D62" s="243"/>
      <c r="E62" s="484"/>
      <c r="F62" s="413"/>
      <c r="G62" s="243"/>
      <c r="H62" s="484"/>
      <c r="I62" s="413"/>
      <c r="J62" s="243"/>
      <c r="K62" s="484"/>
      <c r="L62" s="413"/>
    </row>
    <row r="63" spans="1:12" ht="9">
      <c r="A63" s="266"/>
      <c r="B63" s="484"/>
      <c r="C63" s="413"/>
      <c r="D63" s="243"/>
      <c r="E63" s="484"/>
      <c r="F63" s="413"/>
      <c r="G63" s="243"/>
      <c r="H63" s="484"/>
      <c r="I63" s="413"/>
      <c r="J63" s="243"/>
      <c r="K63" s="484"/>
      <c r="L63" s="413"/>
    </row>
    <row r="64" spans="1:12" ht="9">
      <c r="A64" s="266"/>
      <c r="B64" s="484"/>
      <c r="C64" s="413"/>
      <c r="D64" s="243"/>
      <c r="E64" s="484"/>
      <c r="F64" s="413"/>
      <c r="G64" s="243"/>
      <c r="H64" s="484"/>
      <c r="I64" s="413"/>
      <c r="J64" s="243"/>
      <c r="K64" s="484"/>
      <c r="L64" s="413"/>
    </row>
    <row r="65" spans="1:12" ht="9">
      <c r="A65" s="266"/>
      <c r="B65" s="484"/>
      <c r="C65" s="413"/>
      <c r="D65" s="243"/>
      <c r="E65" s="484"/>
      <c r="F65" s="413"/>
      <c r="G65" s="243"/>
      <c r="H65" s="484"/>
      <c r="I65" s="413"/>
      <c r="J65" s="243"/>
      <c r="K65" s="484"/>
      <c r="L65" s="413"/>
    </row>
    <row r="66" spans="1:12" ht="9">
      <c r="A66" s="266"/>
      <c r="B66" s="484"/>
      <c r="C66" s="413"/>
      <c r="D66" s="243"/>
      <c r="E66" s="484"/>
      <c r="F66" s="413"/>
      <c r="G66" s="243"/>
      <c r="H66" s="484"/>
      <c r="I66" s="413"/>
      <c r="J66" s="243"/>
      <c r="K66" s="484"/>
      <c r="L66" s="413"/>
    </row>
    <row r="67" spans="1:12" ht="9">
      <c r="A67" s="266"/>
      <c r="B67" s="484"/>
      <c r="C67" s="413"/>
      <c r="D67" s="243"/>
      <c r="E67" s="484"/>
      <c r="F67" s="413"/>
      <c r="G67" s="243"/>
      <c r="H67" s="484"/>
      <c r="I67" s="413"/>
      <c r="J67" s="243"/>
      <c r="K67" s="484"/>
      <c r="L67" s="413"/>
    </row>
    <row r="68" spans="1:12" ht="9">
      <c r="A68" s="266"/>
      <c r="B68" s="484"/>
      <c r="C68" s="413"/>
      <c r="D68" s="243"/>
      <c r="E68" s="484"/>
      <c r="F68" s="413"/>
      <c r="G68" s="243"/>
      <c r="H68" s="484"/>
      <c r="I68" s="413"/>
      <c r="J68" s="243"/>
      <c r="K68" s="484"/>
      <c r="L68" s="413"/>
    </row>
    <row r="69" spans="1:12" ht="9">
      <c r="A69" s="266"/>
      <c r="B69" s="484"/>
      <c r="C69" s="413"/>
      <c r="D69" s="243"/>
      <c r="E69" s="484"/>
      <c r="F69" s="413"/>
      <c r="G69" s="243"/>
      <c r="H69" s="484"/>
      <c r="I69" s="413"/>
      <c r="J69" s="243"/>
      <c r="K69" s="484"/>
      <c r="L69" s="413"/>
    </row>
    <row r="70" spans="1:12" ht="9">
      <c r="A70" s="266"/>
      <c r="B70" s="484"/>
      <c r="C70" s="413"/>
      <c r="D70" s="243"/>
      <c r="E70" s="484"/>
      <c r="F70" s="413"/>
      <c r="G70" s="243"/>
      <c r="H70" s="484"/>
      <c r="I70" s="413"/>
      <c r="J70" s="243"/>
      <c r="K70" s="484"/>
      <c r="L70" s="413"/>
    </row>
    <row r="71" spans="1:12" ht="9">
      <c r="A71" s="266"/>
      <c r="B71" s="484"/>
      <c r="C71" s="413"/>
      <c r="D71" s="243"/>
      <c r="E71" s="484"/>
      <c r="F71" s="413"/>
      <c r="G71" s="243"/>
      <c r="H71" s="484"/>
      <c r="I71" s="413"/>
      <c r="J71" s="243"/>
      <c r="K71" s="484"/>
      <c r="L71" s="413"/>
    </row>
    <row r="72" spans="1:12" ht="9">
      <c r="A72" s="266"/>
      <c r="B72" s="484"/>
      <c r="C72" s="413"/>
      <c r="D72" s="243"/>
      <c r="E72" s="484"/>
      <c r="F72" s="413"/>
      <c r="G72" s="243"/>
      <c r="H72" s="484"/>
      <c r="I72" s="413"/>
      <c r="J72" s="243"/>
      <c r="K72" s="484"/>
      <c r="L72" s="413"/>
    </row>
    <row r="73" spans="1:12" ht="9">
      <c r="A73" s="266"/>
      <c r="B73" s="484"/>
      <c r="C73" s="413"/>
      <c r="D73" s="243"/>
      <c r="E73" s="484"/>
      <c r="F73" s="413"/>
      <c r="G73" s="243"/>
      <c r="H73" s="484"/>
      <c r="I73" s="413"/>
      <c r="J73" s="243"/>
      <c r="K73" s="484"/>
      <c r="L73" s="413"/>
    </row>
    <row r="74" spans="1:12" ht="9">
      <c r="A74" s="266"/>
      <c r="B74" s="484"/>
      <c r="C74" s="413"/>
      <c r="D74" s="243"/>
      <c r="E74" s="484"/>
      <c r="F74" s="413"/>
      <c r="G74" s="243"/>
      <c r="H74" s="484"/>
      <c r="I74" s="413"/>
      <c r="J74" s="243"/>
      <c r="K74" s="484"/>
      <c r="L74" s="413"/>
    </row>
    <row r="75" spans="1:12" ht="9">
      <c r="A75" s="266"/>
      <c r="B75" s="484"/>
      <c r="C75" s="413"/>
      <c r="D75" s="243"/>
      <c r="E75" s="484"/>
      <c r="F75" s="413"/>
      <c r="G75" s="243"/>
      <c r="H75" s="484"/>
      <c r="I75" s="413"/>
      <c r="J75" s="243"/>
      <c r="K75" s="484"/>
      <c r="L75" s="413"/>
    </row>
    <row r="76" spans="1:12" ht="9">
      <c r="A76" s="266"/>
      <c r="B76" s="484"/>
      <c r="C76" s="413"/>
      <c r="D76" s="243"/>
      <c r="E76" s="484"/>
      <c r="F76" s="413"/>
      <c r="G76" s="243"/>
      <c r="H76" s="484"/>
      <c r="I76" s="413"/>
      <c r="J76" s="243"/>
      <c r="K76" s="484"/>
      <c r="L76" s="413"/>
    </row>
    <row r="77" spans="1:12" ht="9">
      <c r="A77" s="266"/>
      <c r="B77" s="484"/>
      <c r="C77" s="413"/>
      <c r="D77" s="243"/>
      <c r="E77" s="484"/>
      <c r="F77" s="413"/>
      <c r="G77" s="243"/>
      <c r="H77" s="484"/>
      <c r="I77" s="413"/>
      <c r="J77" s="243"/>
      <c r="K77" s="484"/>
      <c r="L77" s="413"/>
    </row>
    <row r="78" spans="1:12" ht="9">
      <c r="A78" s="266"/>
      <c r="B78" s="484"/>
      <c r="C78" s="413"/>
      <c r="D78" s="243"/>
      <c r="E78" s="484"/>
      <c r="F78" s="413"/>
      <c r="G78" s="243"/>
      <c r="H78" s="484"/>
      <c r="I78" s="413"/>
      <c r="J78" s="243"/>
      <c r="K78" s="484"/>
      <c r="L78" s="413"/>
    </row>
    <row r="79" spans="1:12" ht="9">
      <c r="A79" s="266"/>
      <c r="B79" s="484"/>
      <c r="C79" s="413"/>
      <c r="D79" s="243"/>
      <c r="E79" s="484"/>
      <c r="F79" s="413"/>
      <c r="G79" s="243"/>
      <c r="H79" s="484"/>
      <c r="I79" s="413"/>
      <c r="J79" s="243"/>
      <c r="K79" s="484"/>
      <c r="L79" s="413"/>
    </row>
    <row r="80" spans="1:12" ht="9">
      <c r="A80" s="266"/>
      <c r="B80" s="484"/>
      <c r="C80" s="413"/>
      <c r="D80" s="243"/>
      <c r="E80" s="484"/>
      <c r="F80" s="413"/>
      <c r="G80" s="243"/>
      <c r="H80" s="484"/>
      <c r="I80" s="413"/>
      <c r="J80" s="243"/>
      <c r="K80" s="484"/>
      <c r="L80" s="413"/>
    </row>
    <row r="81" spans="1:12" ht="9">
      <c r="A81" s="266"/>
      <c r="B81" s="484"/>
      <c r="C81" s="413"/>
      <c r="D81" s="243"/>
      <c r="E81" s="484"/>
      <c r="F81" s="413"/>
      <c r="G81" s="243"/>
      <c r="H81" s="484"/>
      <c r="I81" s="413"/>
      <c r="J81" s="243"/>
      <c r="K81" s="484"/>
      <c r="L81" s="413"/>
    </row>
    <row r="82" spans="1:12" ht="9">
      <c r="A82" s="266"/>
      <c r="B82" s="484"/>
      <c r="C82" s="413"/>
      <c r="D82" s="243"/>
      <c r="E82" s="484"/>
      <c r="F82" s="413"/>
      <c r="G82" s="243"/>
      <c r="H82" s="484"/>
      <c r="I82" s="413"/>
      <c r="J82" s="243"/>
      <c r="K82" s="484"/>
      <c r="L82" s="413"/>
    </row>
    <row r="83" spans="1:12" ht="9">
      <c r="A83" s="266"/>
      <c r="B83" s="484"/>
      <c r="C83" s="413"/>
      <c r="D83" s="243"/>
      <c r="E83" s="484"/>
      <c r="F83" s="413"/>
      <c r="G83" s="243"/>
      <c r="H83" s="484"/>
      <c r="I83" s="413"/>
      <c r="J83" s="243"/>
      <c r="K83" s="484"/>
      <c r="L83" s="413"/>
    </row>
    <row r="84" spans="1:12" ht="9">
      <c r="A84" s="266"/>
      <c r="B84" s="484"/>
      <c r="C84" s="413"/>
      <c r="D84" s="243"/>
      <c r="E84" s="484"/>
      <c r="F84" s="413"/>
      <c r="G84" s="243"/>
      <c r="H84" s="484"/>
      <c r="I84" s="413"/>
      <c r="J84" s="243"/>
      <c r="K84" s="484"/>
      <c r="L84" s="413"/>
    </row>
    <row r="85" spans="1:12" ht="9">
      <c r="A85" s="266"/>
      <c r="B85" s="484"/>
      <c r="C85" s="413"/>
      <c r="D85" s="243"/>
      <c r="E85" s="484"/>
      <c r="F85" s="413"/>
      <c r="G85" s="243"/>
      <c r="H85" s="484"/>
      <c r="I85" s="413"/>
      <c r="J85" s="243"/>
      <c r="K85" s="484"/>
      <c r="L85" s="413"/>
    </row>
    <row r="86" spans="1:12" ht="9">
      <c r="A86" s="266"/>
      <c r="B86" s="484"/>
      <c r="C86" s="413"/>
      <c r="D86" s="243"/>
      <c r="E86" s="484"/>
      <c r="F86" s="413"/>
      <c r="G86" s="243"/>
      <c r="H86" s="484"/>
      <c r="I86" s="413"/>
      <c r="J86" s="243"/>
      <c r="K86" s="484"/>
      <c r="L86" s="413"/>
    </row>
    <row r="87" spans="1:12" ht="9">
      <c r="A87" s="266"/>
      <c r="B87" s="484"/>
      <c r="C87" s="413"/>
      <c r="D87" s="243"/>
      <c r="E87" s="484"/>
      <c r="F87" s="413"/>
      <c r="G87" s="243"/>
      <c r="H87" s="484"/>
      <c r="I87" s="413"/>
      <c r="J87" s="243"/>
      <c r="K87" s="484"/>
      <c r="L87" s="413"/>
    </row>
    <row r="88" spans="1:12" ht="9">
      <c r="A88" s="266"/>
      <c r="B88" s="484"/>
      <c r="C88" s="413"/>
      <c r="D88" s="243"/>
      <c r="E88" s="484"/>
      <c r="F88" s="413"/>
      <c r="G88" s="243"/>
      <c r="H88" s="484"/>
      <c r="I88" s="413"/>
      <c r="J88" s="243"/>
      <c r="K88" s="484"/>
      <c r="L88" s="413"/>
    </row>
    <row r="89" spans="1:12" ht="9">
      <c r="A89" s="266"/>
      <c r="B89" s="484"/>
      <c r="C89" s="413"/>
      <c r="D89" s="243"/>
      <c r="E89" s="484"/>
      <c r="F89" s="413"/>
      <c r="G89" s="243"/>
      <c r="H89" s="484"/>
      <c r="I89" s="413"/>
      <c r="J89" s="243"/>
      <c r="K89" s="484"/>
      <c r="L89" s="413"/>
    </row>
    <row r="90" spans="1:12" ht="9">
      <c r="A90" s="266"/>
      <c r="B90" s="484"/>
      <c r="C90" s="413"/>
      <c r="D90" s="243"/>
      <c r="E90" s="484"/>
      <c r="F90" s="413"/>
      <c r="G90" s="243"/>
      <c r="H90" s="484"/>
      <c r="I90" s="413"/>
      <c r="J90" s="243"/>
      <c r="K90" s="484"/>
      <c r="L90" s="413"/>
    </row>
    <row r="91" spans="1:12" ht="9">
      <c r="A91" s="266"/>
      <c r="B91" s="484"/>
      <c r="C91" s="413"/>
      <c r="D91" s="243"/>
      <c r="E91" s="484"/>
      <c r="F91" s="413"/>
      <c r="G91" s="243"/>
      <c r="H91" s="484"/>
      <c r="I91" s="413"/>
      <c r="J91" s="243"/>
      <c r="K91" s="484"/>
      <c r="L91" s="413"/>
    </row>
    <row r="92" spans="1:12" ht="9">
      <c r="A92" s="266"/>
      <c r="B92" s="484"/>
      <c r="C92" s="413"/>
      <c r="D92" s="243"/>
      <c r="E92" s="484"/>
      <c r="F92" s="413"/>
      <c r="G92" s="243"/>
      <c r="H92" s="484"/>
      <c r="I92" s="413"/>
      <c r="J92" s="243"/>
      <c r="K92" s="484"/>
      <c r="L92" s="413"/>
    </row>
    <row r="93" spans="1:12" ht="9">
      <c r="A93" s="266"/>
      <c r="B93" s="484"/>
      <c r="C93" s="413"/>
      <c r="D93" s="243"/>
      <c r="E93" s="484"/>
      <c r="F93" s="413"/>
      <c r="G93" s="243"/>
      <c r="H93" s="484"/>
      <c r="I93" s="413"/>
      <c r="J93" s="243"/>
      <c r="K93" s="484"/>
      <c r="L93" s="413"/>
    </row>
    <row r="94" spans="1:12" ht="9">
      <c r="A94" s="266"/>
      <c r="B94" s="484"/>
      <c r="C94" s="413"/>
      <c r="D94" s="243"/>
      <c r="E94" s="484"/>
      <c r="F94" s="413"/>
      <c r="G94" s="243"/>
      <c r="H94" s="484"/>
      <c r="I94" s="413"/>
      <c r="J94" s="243"/>
      <c r="K94" s="484"/>
      <c r="L94" s="413"/>
    </row>
    <row r="95" spans="1:12" ht="9">
      <c r="A95" s="266"/>
      <c r="B95" s="484"/>
      <c r="C95" s="413"/>
      <c r="D95" s="243"/>
      <c r="E95" s="484"/>
      <c r="F95" s="413"/>
      <c r="G95" s="243"/>
      <c r="H95" s="484"/>
      <c r="I95" s="413"/>
      <c r="J95" s="243"/>
      <c r="K95" s="484"/>
      <c r="L95" s="413"/>
    </row>
    <row r="96" spans="1:12" ht="9">
      <c r="A96" s="266"/>
      <c r="B96" s="484"/>
      <c r="C96" s="413"/>
      <c r="D96" s="243"/>
      <c r="E96" s="484"/>
      <c r="F96" s="413"/>
      <c r="G96" s="243"/>
      <c r="H96" s="484"/>
      <c r="I96" s="413"/>
      <c r="J96" s="243"/>
      <c r="K96" s="484"/>
      <c r="L96" s="413"/>
    </row>
    <row r="97" spans="1:12" ht="9">
      <c r="A97" s="266"/>
      <c r="B97" s="484"/>
      <c r="C97" s="413"/>
      <c r="D97" s="243"/>
      <c r="E97" s="484"/>
      <c r="F97" s="413"/>
      <c r="G97" s="243"/>
      <c r="H97" s="484"/>
      <c r="I97" s="413"/>
      <c r="J97" s="243"/>
      <c r="K97" s="484"/>
      <c r="L97" s="413"/>
    </row>
  </sheetData>
  <mergeCells count="7">
    <mergeCell ref="A4:A5"/>
    <mergeCell ref="A7:L7"/>
    <mergeCell ref="A17:L17"/>
    <mergeCell ref="K4:L4"/>
    <mergeCell ref="H4:I4"/>
    <mergeCell ref="E4:F4"/>
    <mergeCell ref="B4:C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8"/>
  <dimension ref="A1:CC124"/>
  <sheetViews>
    <sheetView showGridLines="0" tabSelected="1" zoomScaleSheetLayoutView="100" workbookViewId="0" topLeftCell="A1">
      <selection activeCell="A7" sqref="A7:U7"/>
    </sheetView>
  </sheetViews>
  <sheetFormatPr defaultColWidth="9.59765625" defaultRowHeight="10.5"/>
  <cols>
    <col min="1" max="1" width="21.59765625" style="113" customWidth="1"/>
    <col min="2" max="2" width="5.3984375" style="411" customWidth="1"/>
    <col min="3" max="3" width="6.796875" style="412" customWidth="1"/>
    <col min="4" max="4" width="1.3984375" style="241" customWidth="1"/>
    <col min="5" max="5" width="5" style="411" customWidth="1"/>
    <col min="6" max="6" width="4.796875" style="412" customWidth="1"/>
    <col min="7" max="7" width="1.3984375" style="241" customWidth="1"/>
    <col min="8" max="8" width="5.796875" style="411" customWidth="1"/>
    <col min="9" max="9" width="8.3984375" style="412" customWidth="1"/>
    <col min="10" max="10" width="1.59765625" style="241" customWidth="1"/>
    <col min="11" max="11" width="5.796875" style="411" customWidth="1"/>
    <col min="12" max="12" width="5.59765625" style="412" customWidth="1"/>
    <col min="13" max="13" width="1.3984375" style="241" customWidth="1"/>
    <col min="14" max="14" width="7" style="411" customWidth="1"/>
    <col min="15" max="15" width="9" style="412" customWidth="1"/>
    <col min="16" max="16" width="1.3984375" style="241" customWidth="1"/>
    <col min="17" max="17" width="5.3984375" style="411" customWidth="1"/>
    <col min="18" max="18" width="6.796875" style="412" customWidth="1"/>
    <col min="19" max="19" width="1.3984375" style="241" customWidth="1"/>
    <col min="20" max="20" width="7.3984375" style="411" customWidth="1"/>
    <col min="21" max="21" width="8" style="412" customWidth="1"/>
    <col min="22" max="81" width="9.59765625" style="243" customWidth="1"/>
    <col min="82" max="16384" width="9.59765625" style="241" customWidth="1"/>
  </cols>
  <sheetData>
    <row r="1" spans="1:22" ht="12" customHeight="1">
      <c r="A1" s="242" t="s">
        <v>410</v>
      </c>
      <c r="V1" s="242"/>
    </row>
    <row r="2" ht="12">
      <c r="V2" s="242" t="s">
        <v>213</v>
      </c>
    </row>
    <row r="3" ht="9" customHeight="1">
      <c r="U3" s="413"/>
    </row>
    <row r="4" spans="1:81" s="249" customFormat="1" ht="24" customHeight="1">
      <c r="A4" s="989" t="s">
        <v>322</v>
      </c>
      <c r="B4" s="993" t="s">
        <v>149</v>
      </c>
      <c r="C4" s="993"/>
      <c r="D4" s="414"/>
      <c r="E4" s="993" t="s">
        <v>301</v>
      </c>
      <c r="F4" s="993"/>
      <c r="G4" s="247"/>
      <c r="H4" s="993" t="s">
        <v>158</v>
      </c>
      <c r="I4" s="993"/>
      <c r="J4" s="556"/>
      <c r="K4" s="993" t="s">
        <v>157</v>
      </c>
      <c r="L4" s="993"/>
      <c r="M4" s="247"/>
      <c r="N4" s="993" t="s">
        <v>323</v>
      </c>
      <c r="O4" s="993"/>
      <c r="P4" s="247"/>
      <c r="Q4" s="993" t="s">
        <v>160</v>
      </c>
      <c r="R4" s="993"/>
      <c r="S4" s="247"/>
      <c r="T4" s="991" t="s">
        <v>129</v>
      </c>
      <c r="U4" s="991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</row>
    <row r="5" spans="1:81" s="249" customFormat="1" ht="15" customHeight="1">
      <c r="A5" s="990"/>
      <c r="B5" s="466" t="s">
        <v>181</v>
      </c>
      <c r="C5" s="415" t="s">
        <v>136</v>
      </c>
      <c r="D5" s="250"/>
      <c r="E5" s="466" t="s">
        <v>181</v>
      </c>
      <c r="F5" s="415" t="s">
        <v>136</v>
      </c>
      <c r="G5" s="250"/>
      <c r="H5" s="466" t="s">
        <v>181</v>
      </c>
      <c r="I5" s="415" t="s">
        <v>136</v>
      </c>
      <c r="J5" s="557"/>
      <c r="K5" s="466" t="s">
        <v>181</v>
      </c>
      <c r="L5" s="415" t="s">
        <v>136</v>
      </c>
      <c r="M5" s="250"/>
      <c r="N5" s="466" t="s">
        <v>181</v>
      </c>
      <c r="O5" s="415" t="s">
        <v>136</v>
      </c>
      <c r="P5" s="250"/>
      <c r="Q5" s="466" t="s">
        <v>181</v>
      </c>
      <c r="R5" s="415" t="s">
        <v>136</v>
      </c>
      <c r="S5" s="250"/>
      <c r="T5" s="466" t="s">
        <v>181</v>
      </c>
      <c r="U5" s="415" t="s">
        <v>136</v>
      </c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</row>
    <row r="6" ht="9" customHeight="1"/>
    <row r="7" spans="1:21" ht="9" customHeight="1">
      <c r="A7" s="994" t="s">
        <v>269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</row>
    <row r="8" spans="1:21" ht="9" customHeight="1">
      <c r="A8" s="426"/>
      <c r="B8" s="386"/>
      <c r="E8" s="386"/>
      <c r="H8" s="386"/>
      <c r="K8" s="386"/>
      <c r="N8" s="386"/>
      <c r="Q8" s="386"/>
      <c r="T8" s="386"/>
      <c r="U8" s="403"/>
    </row>
    <row r="9" spans="1:21" ht="9" customHeight="1">
      <c r="A9" s="71" t="s">
        <v>325</v>
      </c>
      <c r="B9" s="402">
        <v>17</v>
      </c>
      <c r="C9" s="403">
        <v>10.625</v>
      </c>
      <c r="D9" s="427"/>
      <c r="E9" s="416" t="s">
        <v>132</v>
      </c>
      <c r="F9" s="416" t="s">
        <v>132</v>
      </c>
      <c r="H9" s="416" t="s">
        <v>132</v>
      </c>
      <c r="I9" s="416" t="s">
        <v>132</v>
      </c>
      <c r="J9" s="389"/>
      <c r="K9" s="416" t="s">
        <v>132</v>
      </c>
      <c r="L9" s="416" t="s">
        <v>132</v>
      </c>
      <c r="N9" s="416" t="s">
        <v>132</v>
      </c>
      <c r="O9" s="416" t="s">
        <v>132</v>
      </c>
      <c r="Q9" s="416" t="s">
        <v>132</v>
      </c>
      <c r="R9" s="416" t="s">
        <v>132</v>
      </c>
      <c r="T9" s="386">
        <v>17</v>
      </c>
      <c r="U9" s="403">
        <v>5.704697986577181</v>
      </c>
    </row>
    <row r="10" spans="1:21" ht="9" customHeight="1">
      <c r="A10" s="71" t="s">
        <v>326</v>
      </c>
      <c r="B10" s="402">
        <v>1</v>
      </c>
      <c r="C10" s="403">
        <v>0.625</v>
      </c>
      <c r="D10" s="427"/>
      <c r="E10" s="416" t="s">
        <v>132</v>
      </c>
      <c r="F10" s="416" t="s">
        <v>132</v>
      </c>
      <c r="H10" s="416" t="s">
        <v>132</v>
      </c>
      <c r="I10" s="416" t="s">
        <v>132</v>
      </c>
      <c r="J10" s="389"/>
      <c r="K10" s="416" t="s">
        <v>132</v>
      </c>
      <c r="L10" s="416" t="s">
        <v>132</v>
      </c>
      <c r="N10" s="416" t="s">
        <v>132</v>
      </c>
      <c r="O10" s="416" t="s">
        <v>132</v>
      </c>
      <c r="Q10" s="416" t="s">
        <v>132</v>
      </c>
      <c r="R10" s="416" t="s">
        <v>132</v>
      </c>
      <c r="T10" s="386">
        <v>1</v>
      </c>
      <c r="U10" s="403">
        <v>0.33557046979865773</v>
      </c>
    </row>
    <row r="11" spans="1:21" ht="9" customHeight="1">
      <c r="A11" s="71" t="s">
        <v>327</v>
      </c>
      <c r="B11" s="402">
        <v>1</v>
      </c>
      <c r="C11" s="403">
        <v>0.625</v>
      </c>
      <c r="D11" s="427"/>
      <c r="E11" s="416" t="s">
        <v>132</v>
      </c>
      <c r="F11" s="416" t="s">
        <v>132</v>
      </c>
      <c r="H11" s="416" t="s">
        <v>132</v>
      </c>
      <c r="I11" s="416" t="s">
        <v>132</v>
      </c>
      <c r="J11" s="389"/>
      <c r="K11" s="416" t="s">
        <v>132</v>
      </c>
      <c r="L11" s="416" t="s">
        <v>132</v>
      </c>
      <c r="N11" s="416" t="s">
        <v>132</v>
      </c>
      <c r="O11" s="416" t="s">
        <v>132</v>
      </c>
      <c r="Q11" s="416" t="s">
        <v>132</v>
      </c>
      <c r="R11" s="416" t="s">
        <v>132</v>
      </c>
      <c r="T11" s="386">
        <v>1</v>
      </c>
      <c r="U11" s="403">
        <v>0.33557046979865773</v>
      </c>
    </row>
    <row r="12" spans="1:21" ht="9" customHeight="1">
      <c r="A12" s="71" t="s">
        <v>328</v>
      </c>
      <c r="B12" s="402">
        <v>4</v>
      </c>
      <c r="C12" s="403">
        <v>2.5</v>
      </c>
      <c r="D12" s="427"/>
      <c r="E12" s="416" t="s">
        <v>132</v>
      </c>
      <c r="F12" s="416" t="s">
        <v>132</v>
      </c>
      <c r="H12" s="416" t="s">
        <v>132</v>
      </c>
      <c r="I12" s="416" t="s">
        <v>132</v>
      </c>
      <c r="J12" s="389"/>
      <c r="K12" s="416" t="s">
        <v>132</v>
      </c>
      <c r="L12" s="416" t="s">
        <v>132</v>
      </c>
      <c r="N12" s="416" t="s">
        <v>132</v>
      </c>
      <c r="O12" s="416" t="s">
        <v>132</v>
      </c>
      <c r="Q12" s="416" t="s">
        <v>132</v>
      </c>
      <c r="R12" s="416" t="s">
        <v>132</v>
      </c>
      <c r="T12" s="386">
        <v>4</v>
      </c>
      <c r="U12" s="403">
        <v>1.342281879194631</v>
      </c>
    </row>
    <row r="13" spans="1:21" ht="9" customHeight="1">
      <c r="A13" s="71" t="s">
        <v>324</v>
      </c>
      <c r="B13" s="402">
        <v>16</v>
      </c>
      <c r="C13" s="403">
        <v>10</v>
      </c>
      <c r="D13" s="427"/>
      <c r="E13" s="416" t="s">
        <v>132</v>
      </c>
      <c r="F13" s="416" t="s">
        <v>132</v>
      </c>
      <c r="H13" s="416" t="s">
        <v>132</v>
      </c>
      <c r="I13" s="416" t="s">
        <v>132</v>
      </c>
      <c r="J13" s="389"/>
      <c r="K13" s="416" t="s">
        <v>132</v>
      </c>
      <c r="L13" s="416" t="s">
        <v>132</v>
      </c>
      <c r="N13" s="416" t="s">
        <v>132</v>
      </c>
      <c r="O13" s="416" t="s">
        <v>132</v>
      </c>
      <c r="Q13" s="416" t="s">
        <v>132</v>
      </c>
      <c r="R13" s="416" t="s">
        <v>132</v>
      </c>
      <c r="T13" s="386">
        <v>16</v>
      </c>
      <c r="U13" s="403">
        <v>5.369127516778524</v>
      </c>
    </row>
    <row r="14" spans="1:21" ht="9" customHeight="1">
      <c r="A14" s="71" t="s">
        <v>141</v>
      </c>
      <c r="B14" s="386">
        <v>5</v>
      </c>
      <c r="C14" s="403">
        <v>3.125</v>
      </c>
      <c r="D14" s="417"/>
      <c r="E14" s="416" t="s">
        <v>132</v>
      </c>
      <c r="F14" s="416" t="s">
        <v>132</v>
      </c>
      <c r="H14" s="386">
        <v>31</v>
      </c>
      <c r="I14" s="403">
        <v>96.875</v>
      </c>
      <c r="J14" s="417"/>
      <c r="K14" s="411">
        <v>1</v>
      </c>
      <c r="L14" s="403">
        <v>100</v>
      </c>
      <c r="N14" s="411">
        <v>105</v>
      </c>
      <c r="O14" s="403">
        <v>100</v>
      </c>
      <c r="P14" s="328">
        <v>0</v>
      </c>
      <c r="Q14" s="416" t="s">
        <v>132</v>
      </c>
      <c r="R14" s="416" t="s">
        <v>132</v>
      </c>
      <c r="T14" s="386">
        <v>142</v>
      </c>
      <c r="U14" s="403">
        <v>47.651006711409394</v>
      </c>
    </row>
    <row r="15" spans="1:21" ht="9" customHeight="1">
      <c r="A15" s="428" t="s">
        <v>329</v>
      </c>
      <c r="B15" s="402">
        <v>1</v>
      </c>
      <c r="C15" s="403">
        <v>0.625</v>
      </c>
      <c r="D15" s="429"/>
      <c r="E15" s="416" t="s">
        <v>132</v>
      </c>
      <c r="F15" s="416" t="s">
        <v>132</v>
      </c>
      <c r="G15" s="244"/>
      <c r="H15" s="416" t="s">
        <v>132</v>
      </c>
      <c r="I15" s="416" t="s">
        <v>132</v>
      </c>
      <c r="J15" s="429"/>
      <c r="K15" s="416" t="s">
        <v>132</v>
      </c>
      <c r="L15" s="416" t="s">
        <v>132</v>
      </c>
      <c r="M15" s="244"/>
      <c r="N15" s="416" t="s">
        <v>132</v>
      </c>
      <c r="O15" s="416" t="s">
        <v>132</v>
      </c>
      <c r="P15" s="328">
        <v>0</v>
      </c>
      <c r="Q15" s="416" t="s">
        <v>132</v>
      </c>
      <c r="R15" s="416" t="s">
        <v>132</v>
      </c>
      <c r="S15" s="244"/>
      <c r="T15" s="430">
        <v>1</v>
      </c>
      <c r="U15" s="403">
        <v>0.33557046979865773</v>
      </c>
    </row>
    <row r="16" spans="1:21" ht="9" customHeight="1">
      <c r="A16" s="71" t="s">
        <v>428</v>
      </c>
      <c r="B16" s="402">
        <v>61</v>
      </c>
      <c r="C16" s="403">
        <v>38.125</v>
      </c>
      <c r="D16" s="431"/>
      <c r="E16" s="416" t="s">
        <v>132</v>
      </c>
      <c r="F16" s="416" t="s">
        <v>132</v>
      </c>
      <c r="H16" s="402">
        <v>1</v>
      </c>
      <c r="I16" s="403">
        <v>3.125</v>
      </c>
      <c r="J16" s="431"/>
      <c r="K16" s="416" t="s">
        <v>132</v>
      </c>
      <c r="L16" s="416" t="s">
        <v>132</v>
      </c>
      <c r="N16" s="416" t="s">
        <v>132</v>
      </c>
      <c r="O16" s="416" t="s">
        <v>132</v>
      </c>
      <c r="P16" s="328">
        <v>0</v>
      </c>
      <c r="Q16" s="416" t="s">
        <v>132</v>
      </c>
      <c r="R16" s="416" t="s">
        <v>132</v>
      </c>
      <c r="T16" s="432">
        <v>62</v>
      </c>
      <c r="U16" s="403">
        <v>20.80536912751678</v>
      </c>
    </row>
    <row r="17" spans="1:21" ht="9" customHeight="1">
      <c r="A17" s="71" t="s">
        <v>425</v>
      </c>
      <c r="B17" s="402">
        <v>54</v>
      </c>
      <c r="C17" s="403">
        <v>33.75</v>
      </c>
      <c r="D17" s="431"/>
      <c r="E17" s="416" t="s">
        <v>132</v>
      </c>
      <c r="F17" s="416" t="s">
        <v>132</v>
      </c>
      <c r="H17" s="416" t="s">
        <v>132</v>
      </c>
      <c r="I17" s="416" t="s">
        <v>132</v>
      </c>
      <c r="J17" s="431"/>
      <c r="K17" s="416" t="s">
        <v>132</v>
      </c>
      <c r="L17" s="416" t="s">
        <v>132</v>
      </c>
      <c r="N17" s="416" t="s">
        <v>132</v>
      </c>
      <c r="O17" s="416" t="s">
        <v>132</v>
      </c>
      <c r="P17" s="328">
        <v>0</v>
      </c>
      <c r="Q17" s="416" t="s">
        <v>132</v>
      </c>
      <c r="R17" s="416" t="s">
        <v>132</v>
      </c>
      <c r="T17" s="432">
        <v>54</v>
      </c>
      <c r="U17" s="403">
        <v>18.120805369127517</v>
      </c>
    </row>
    <row r="18" spans="1:21" ht="9" customHeight="1">
      <c r="A18" s="433" t="s">
        <v>129</v>
      </c>
      <c r="B18" s="418">
        <v>160</v>
      </c>
      <c r="C18" s="419">
        <v>100</v>
      </c>
      <c r="D18" s="420"/>
      <c r="E18" s="416" t="s">
        <v>132</v>
      </c>
      <c r="F18" s="416" t="s">
        <v>132</v>
      </c>
      <c r="G18" s="244"/>
      <c r="H18" s="418">
        <v>32</v>
      </c>
      <c r="I18" s="419">
        <v>100</v>
      </c>
      <c r="J18" s="420"/>
      <c r="K18" s="421">
        <v>1</v>
      </c>
      <c r="L18" s="419">
        <v>100</v>
      </c>
      <c r="M18" s="244"/>
      <c r="N18" s="421">
        <v>105</v>
      </c>
      <c r="O18" s="425">
        <v>100</v>
      </c>
      <c r="P18" s="244"/>
      <c r="Q18" s="416" t="s">
        <v>132</v>
      </c>
      <c r="R18" s="416" t="s">
        <v>132</v>
      </c>
      <c r="S18" s="244"/>
      <c r="T18" s="421">
        <v>298</v>
      </c>
      <c r="U18" s="419">
        <v>100</v>
      </c>
    </row>
    <row r="19" spans="1:21" ht="9" customHeight="1">
      <c r="A19" s="433"/>
      <c r="B19" s="418"/>
      <c r="C19" s="419"/>
      <c r="D19" s="420"/>
      <c r="E19" s="416"/>
      <c r="F19" s="416"/>
      <c r="G19" s="244"/>
      <c r="H19" s="418"/>
      <c r="I19" s="419"/>
      <c r="J19" s="420"/>
      <c r="K19" s="421"/>
      <c r="L19" s="419"/>
      <c r="M19" s="244"/>
      <c r="N19" s="421"/>
      <c r="O19" s="425"/>
      <c r="P19" s="244"/>
      <c r="Q19" s="416"/>
      <c r="R19" s="416"/>
      <c r="S19" s="244"/>
      <c r="T19" s="421"/>
      <c r="U19" s="419"/>
    </row>
    <row r="20" spans="1:81" s="244" customFormat="1" ht="9" customHeight="1">
      <c r="A20" s="293"/>
      <c r="B20" s="418"/>
      <c r="C20" s="419"/>
      <c r="D20" s="420"/>
      <c r="E20" s="421"/>
      <c r="F20" s="419"/>
      <c r="H20" s="418"/>
      <c r="I20" s="419"/>
      <c r="J20" s="420"/>
      <c r="K20" s="422"/>
      <c r="L20" s="422"/>
      <c r="N20" s="421"/>
      <c r="O20" s="419"/>
      <c r="Q20" s="422"/>
      <c r="R20" s="422"/>
      <c r="T20" s="423"/>
      <c r="U20" s="419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</row>
    <row r="21" spans="1:21" ht="9" customHeight="1">
      <c r="A21" s="994" t="s">
        <v>338</v>
      </c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4"/>
      <c r="R21" s="994"/>
      <c r="S21" s="994"/>
      <c r="T21" s="994"/>
      <c r="U21" s="994"/>
    </row>
    <row r="22" spans="1:21" ht="9" customHeight="1">
      <c r="A22" s="241"/>
      <c r="B22" s="241"/>
      <c r="C22" s="241"/>
      <c r="E22" s="241"/>
      <c r="F22" s="241"/>
      <c r="H22" s="241"/>
      <c r="I22" s="241"/>
      <c r="K22" s="241"/>
      <c r="L22" s="241"/>
      <c r="N22" s="241"/>
      <c r="O22" s="241"/>
      <c r="Q22" s="241"/>
      <c r="R22" s="241"/>
      <c r="T22" s="241"/>
      <c r="U22" s="241"/>
    </row>
    <row r="23" spans="1:22" ht="9" customHeight="1">
      <c r="A23" s="71" t="s">
        <v>325</v>
      </c>
      <c r="B23" s="241">
        <v>2</v>
      </c>
      <c r="C23" s="161">
        <v>1.550387596899225</v>
      </c>
      <c r="E23" s="416" t="s">
        <v>132</v>
      </c>
      <c r="F23" s="416" t="s">
        <v>132</v>
      </c>
      <c r="H23" s="416" t="s">
        <v>132</v>
      </c>
      <c r="I23" s="416" t="s">
        <v>132</v>
      </c>
      <c r="K23" s="416" t="s">
        <v>132</v>
      </c>
      <c r="L23" s="416" t="s">
        <v>132</v>
      </c>
      <c r="M23" s="416"/>
      <c r="N23" s="416" t="s">
        <v>132</v>
      </c>
      <c r="O23" s="416" t="s">
        <v>132</v>
      </c>
      <c r="P23" s="416"/>
      <c r="Q23" s="416" t="s">
        <v>132</v>
      </c>
      <c r="R23" s="416" t="s">
        <v>132</v>
      </c>
      <c r="T23" s="107">
        <v>2</v>
      </c>
      <c r="U23" s="403">
        <v>0.10931647543345253</v>
      </c>
      <c r="V23" s="417"/>
    </row>
    <row r="24" spans="1:22" ht="9" customHeight="1">
      <c r="A24" s="71" t="s">
        <v>326</v>
      </c>
      <c r="B24" s="241">
        <v>5</v>
      </c>
      <c r="C24" s="161">
        <v>3.875968992248062</v>
      </c>
      <c r="E24" s="416" t="s">
        <v>132</v>
      </c>
      <c r="F24" s="416" t="s">
        <v>132</v>
      </c>
      <c r="H24" s="416" t="s">
        <v>132</v>
      </c>
      <c r="I24" s="416" t="s">
        <v>132</v>
      </c>
      <c r="K24" s="416" t="s">
        <v>132</v>
      </c>
      <c r="L24" s="416" t="s">
        <v>132</v>
      </c>
      <c r="M24" s="416"/>
      <c r="N24" s="416" t="s">
        <v>132</v>
      </c>
      <c r="O24" s="416" t="s">
        <v>132</v>
      </c>
      <c r="P24" s="416"/>
      <c r="Q24" s="416" t="s">
        <v>132</v>
      </c>
      <c r="R24" s="416" t="s">
        <v>132</v>
      </c>
      <c r="T24" s="107">
        <v>5</v>
      </c>
      <c r="U24" s="403">
        <v>0.27329118858363133</v>
      </c>
      <c r="V24" s="417"/>
    </row>
    <row r="25" spans="1:22" ht="9" customHeight="1">
      <c r="A25" s="71" t="s">
        <v>327</v>
      </c>
      <c r="B25" s="416" t="s">
        <v>132</v>
      </c>
      <c r="C25" s="416" t="s">
        <v>132</v>
      </c>
      <c r="E25" s="416" t="s">
        <v>132</v>
      </c>
      <c r="F25" s="416" t="s">
        <v>132</v>
      </c>
      <c r="H25" s="416" t="s">
        <v>132</v>
      </c>
      <c r="I25" s="416" t="s">
        <v>132</v>
      </c>
      <c r="K25" s="416" t="s">
        <v>132</v>
      </c>
      <c r="L25" s="416" t="s">
        <v>132</v>
      </c>
      <c r="M25" s="416"/>
      <c r="N25" s="416" t="s">
        <v>132</v>
      </c>
      <c r="O25" s="416" t="s">
        <v>132</v>
      </c>
      <c r="P25" s="416"/>
      <c r="Q25" s="416" t="s">
        <v>132</v>
      </c>
      <c r="R25" s="416" t="s">
        <v>132</v>
      </c>
      <c r="T25" s="416" t="s">
        <v>132</v>
      </c>
      <c r="U25" s="403" t="s">
        <v>132</v>
      </c>
      <c r="V25" s="417"/>
    </row>
    <row r="26" spans="1:22" ht="9" customHeight="1">
      <c r="A26" s="71" t="s">
        <v>328</v>
      </c>
      <c r="B26" s="416" t="s">
        <v>132</v>
      </c>
      <c r="C26" s="416" t="s">
        <v>132</v>
      </c>
      <c r="E26" s="416" t="s">
        <v>132</v>
      </c>
      <c r="F26" s="416" t="s">
        <v>132</v>
      </c>
      <c r="H26" s="416" t="s">
        <v>132</v>
      </c>
      <c r="I26" s="416" t="s">
        <v>132</v>
      </c>
      <c r="K26" s="416" t="s">
        <v>132</v>
      </c>
      <c r="L26" s="416" t="s">
        <v>132</v>
      </c>
      <c r="M26" s="416"/>
      <c r="N26" s="416" t="s">
        <v>132</v>
      </c>
      <c r="O26" s="416" t="s">
        <v>132</v>
      </c>
      <c r="P26" s="416"/>
      <c r="Q26" s="416" t="s">
        <v>132</v>
      </c>
      <c r="R26" s="416" t="s">
        <v>132</v>
      </c>
      <c r="T26" s="416" t="s">
        <v>132</v>
      </c>
      <c r="U26" s="403" t="s">
        <v>132</v>
      </c>
      <c r="V26" s="417"/>
    </row>
    <row r="27" spans="1:22" ht="9" customHeight="1">
      <c r="A27" s="71" t="s">
        <v>324</v>
      </c>
      <c r="B27" s="241">
        <v>8</v>
      </c>
      <c r="C27" s="161">
        <v>6.2015503875969</v>
      </c>
      <c r="E27" s="416" t="s">
        <v>132</v>
      </c>
      <c r="F27" s="416" t="s">
        <v>132</v>
      </c>
      <c r="H27" s="416" t="s">
        <v>132</v>
      </c>
      <c r="I27" s="416" t="s">
        <v>132</v>
      </c>
      <c r="K27" s="416" t="s">
        <v>132</v>
      </c>
      <c r="L27" s="416" t="s">
        <v>132</v>
      </c>
      <c r="M27" s="416"/>
      <c r="N27" s="416" t="s">
        <v>132</v>
      </c>
      <c r="O27" s="416" t="s">
        <v>132</v>
      </c>
      <c r="P27" s="416"/>
      <c r="Q27" s="416" t="s">
        <v>132</v>
      </c>
      <c r="R27" s="416" t="s">
        <v>132</v>
      </c>
      <c r="T27" s="107">
        <v>8</v>
      </c>
      <c r="U27" s="403">
        <v>0.43726590173381014</v>
      </c>
      <c r="V27" s="417"/>
    </row>
    <row r="28" spans="1:22" ht="9" customHeight="1">
      <c r="A28" s="71" t="s">
        <v>341</v>
      </c>
      <c r="B28" s="241">
        <v>4</v>
      </c>
      <c r="C28" s="161">
        <v>3.10077519379845</v>
      </c>
      <c r="E28" s="416" t="s">
        <v>132</v>
      </c>
      <c r="F28" s="416" t="s">
        <v>132</v>
      </c>
      <c r="H28" s="416" t="s">
        <v>132</v>
      </c>
      <c r="I28" s="416" t="s">
        <v>132</v>
      </c>
      <c r="K28" s="416" t="s">
        <v>132</v>
      </c>
      <c r="L28" s="416" t="s">
        <v>132</v>
      </c>
      <c r="M28" s="416"/>
      <c r="N28" s="416" t="s">
        <v>132</v>
      </c>
      <c r="O28" s="416" t="s">
        <v>132</v>
      </c>
      <c r="P28" s="416"/>
      <c r="Q28" s="416" t="s">
        <v>132</v>
      </c>
      <c r="R28" s="416" t="s">
        <v>132</v>
      </c>
      <c r="T28" s="107">
        <v>4</v>
      </c>
      <c r="U28" s="403">
        <v>0.21863295086690507</v>
      </c>
      <c r="V28" s="417"/>
    </row>
    <row r="29" spans="1:22" ht="9" customHeight="1">
      <c r="A29" s="71" t="s">
        <v>141</v>
      </c>
      <c r="B29" s="241">
        <v>2</v>
      </c>
      <c r="C29" s="161">
        <v>1.550387596899225</v>
      </c>
      <c r="E29" s="416" t="s">
        <v>132</v>
      </c>
      <c r="F29" s="416" t="s">
        <v>132</v>
      </c>
      <c r="H29" s="241">
        <v>143</v>
      </c>
      <c r="I29" s="114">
        <v>100</v>
      </c>
      <c r="K29" s="241">
        <v>2</v>
      </c>
      <c r="L29" s="114">
        <v>100</v>
      </c>
      <c r="N29" s="241">
        <v>1010</v>
      </c>
      <c r="O29" s="114">
        <v>100</v>
      </c>
      <c r="Q29" s="241">
        <v>144</v>
      </c>
      <c r="R29" s="114">
        <v>100</v>
      </c>
      <c r="T29" s="107">
        <v>1702.5503875968993</v>
      </c>
      <c r="U29" s="403">
        <v>93.05840380997576</v>
      </c>
      <c r="V29" s="417"/>
    </row>
    <row r="30" spans="1:22" ht="9" customHeight="1">
      <c r="A30" s="71" t="s">
        <v>342</v>
      </c>
      <c r="B30" s="241">
        <v>14</v>
      </c>
      <c r="C30" s="161">
        <v>10.852713178294573</v>
      </c>
      <c r="E30" s="416" t="s">
        <v>132</v>
      </c>
      <c r="F30" s="416" t="s">
        <v>132</v>
      </c>
      <c r="H30" s="416" t="s">
        <v>132</v>
      </c>
      <c r="I30" s="416" t="s">
        <v>132</v>
      </c>
      <c r="J30" s="416"/>
      <c r="K30" s="416" t="s">
        <v>132</v>
      </c>
      <c r="L30" s="416" t="s">
        <v>132</v>
      </c>
      <c r="M30" s="416"/>
      <c r="N30" s="416" t="s">
        <v>132</v>
      </c>
      <c r="O30" s="416" t="s">
        <v>132</v>
      </c>
      <c r="P30" s="416"/>
      <c r="Q30" s="416" t="s">
        <v>132</v>
      </c>
      <c r="R30" s="416" t="s">
        <v>132</v>
      </c>
      <c r="T30" s="107">
        <v>14</v>
      </c>
      <c r="U30" s="403">
        <v>0.7652153280341677</v>
      </c>
      <c r="V30" s="417"/>
    </row>
    <row r="31" spans="1:22" ht="9" customHeight="1">
      <c r="A31" s="428" t="s">
        <v>329</v>
      </c>
      <c r="B31" s="241">
        <v>0</v>
      </c>
      <c r="C31" s="161">
        <v>0</v>
      </c>
      <c r="E31" s="416" t="s">
        <v>132</v>
      </c>
      <c r="F31" s="416" t="s">
        <v>132</v>
      </c>
      <c r="H31" s="416" t="s">
        <v>132</v>
      </c>
      <c r="I31" s="416" t="s">
        <v>132</v>
      </c>
      <c r="J31" s="416"/>
      <c r="K31" s="416" t="s">
        <v>132</v>
      </c>
      <c r="L31" s="416" t="s">
        <v>132</v>
      </c>
      <c r="M31" s="416"/>
      <c r="N31" s="416" t="s">
        <v>132</v>
      </c>
      <c r="O31" s="416" t="s">
        <v>132</v>
      </c>
      <c r="P31" s="416"/>
      <c r="Q31" s="416" t="s">
        <v>132</v>
      </c>
      <c r="R31" s="416" t="s">
        <v>132</v>
      </c>
      <c r="T31" s="416" t="s">
        <v>132</v>
      </c>
      <c r="U31" s="403" t="s">
        <v>132</v>
      </c>
      <c r="V31" s="417"/>
    </row>
    <row r="32" spans="1:22" ht="9" customHeight="1">
      <c r="A32" s="71" t="s">
        <v>428</v>
      </c>
      <c r="B32" s="241">
        <v>32</v>
      </c>
      <c r="C32" s="161">
        <v>24.8062015503876</v>
      </c>
      <c r="E32" s="416" t="s">
        <v>132</v>
      </c>
      <c r="F32" s="416" t="s">
        <v>132</v>
      </c>
      <c r="H32" s="416" t="s">
        <v>132</v>
      </c>
      <c r="I32" s="416" t="s">
        <v>132</v>
      </c>
      <c r="J32" s="416"/>
      <c r="K32" s="416" t="s">
        <v>132</v>
      </c>
      <c r="L32" s="416" t="s">
        <v>132</v>
      </c>
      <c r="M32" s="416"/>
      <c r="N32" s="416" t="s">
        <v>132</v>
      </c>
      <c r="O32" s="416" t="s">
        <v>132</v>
      </c>
      <c r="P32" s="416"/>
      <c r="Q32" s="416" t="s">
        <v>132</v>
      </c>
      <c r="R32" s="416" t="s">
        <v>132</v>
      </c>
      <c r="T32" s="107">
        <v>32</v>
      </c>
      <c r="U32" s="403">
        <v>1.7490636069352405</v>
      </c>
      <c r="V32" s="417"/>
    </row>
    <row r="33" spans="1:81" s="244" customFormat="1" ht="9" customHeight="1">
      <c r="A33" s="71" t="s">
        <v>425</v>
      </c>
      <c r="B33" s="241">
        <v>61</v>
      </c>
      <c r="C33" s="161">
        <v>47.286821705426355</v>
      </c>
      <c r="E33" s="416" t="s">
        <v>132</v>
      </c>
      <c r="F33" s="416" t="s">
        <v>132</v>
      </c>
      <c r="H33" s="416" t="s">
        <v>132</v>
      </c>
      <c r="I33" s="416" t="s">
        <v>132</v>
      </c>
      <c r="J33" s="416"/>
      <c r="K33" s="416" t="s">
        <v>132</v>
      </c>
      <c r="L33" s="416" t="s">
        <v>132</v>
      </c>
      <c r="M33" s="416"/>
      <c r="N33" s="416" t="s">
        <v>132</v>
      </c>
      <c r="O33" s="416" t="s">
        <v>132</v>
      </c>
      <c r="P33" s="416"/>
      <c r="Q33" s="416" t="s">
        <v>132</v>
      </c>
      <c r="R33" s="416" t="s">
        <v>132</v>
      </c>
      <c r="T33" s="107">
        <v>61</v>
      </c>
      <c r="U33" s="403">
        <v>3.334152500720302</v>
      </c>
      <c r="V33" s="420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</row>
    <row r="34" spans="1:81" s="244" customFormat="1" ht="9" customHeight="1">
      <c r="A34" s="71" t="s">
        <v>429</v>
      </c>
      <c r="B34" s="241">
        <v>1</v>
      </c>
      <c r="C34" s="161">
        <v>0.7751937984496124</v>
      </c>
      <c r="E34" s="416" t="s">
        <v>132</v>
      </c>
      <c r="F34" s="416" t="s">
        <v>132</v>
      </c>
      <c r="H34" s="416" t="s">
        <v>132</v>
      </c>
      <c r="I34" s="416" t="s">
        <v>132</v>
      </c>
      <c r="J34" s="416"/>
      <c r="K34" s="416" t="s">
        <v>132</v>
      </c>
      <c r="L34" s="416" t="s">
        <v>132</v>
      </c>
      <c r="M34" s="416"/>
      <c r="N34" s="416" t="s">
        <v>132</v>
      </c>
      <c r="O34" s="416" t="s">
        <v>132</v>
      </c>
      <c r="P34" s="416"/>
      <c r="Q34" s="416" t="s">
        <v>132</v>
      </c>
      <c r="R34" s="416" t="s">
        <v>132</v>
      </c>
      <c r="T34" s="107">
        <v>1</v>
      </c>
      <c r="U34" s="403">
        <v>0.05465823771672627</v>
      </c>
      <c r="V34" s="420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</row>
    <row r="35" spans="1:22" ht="9" customHeight="1">
      <c r="A35" s="433" t="s">
        <v>129</v>
      </c>
      <c r="B35" s="456">
        <v>129</v>
      </c>
      <c r="C35" s="419">
        <v>100</v>
      </c>
      <c r="D35" s="521"/>
      <c r="E35" s="422" t="s">
        <v>132</v>
      </c>
      <c r="F35" s="422" t="s">
        <v>132</v>
      </c>
      <c r="G35" s="521"/>
      <c r="H35" s="244">
        <v>143</v>
      </c>
      <c r="I35" s="524">
        <v>100</v>
      </c>
      <c r="J35" s="244"/>
      <c r="K35" s="244">
        <v>2</v>
      </c>
      <c r="L35" s="516">
        <v>100</v>
      </c>
      <c r="M35" s="244"/>
      <c r="N35" s="244">
        <v>1010</v>
      </c>
      <c r="O35" s="516">
        <v>100</v>
      </c>
      <c r="P35" s="244"/>
      <c r="Q35" s="244">
        <v>144</v>
      </c>
      <c r="R35" s="516">
        <v>100</v>
      </c>
      <c r="S35" s="521"/>
      <c r="T35" s="421">
        <v>1829.5503875968993</v>
      </c>
      <c r="U35" s="419">
        <v>100</v>
      </c>
      <c r="V35" s="521"/>
    </row>
    <row r="36" spans="1:21" ht="9" customHeight="1">
      <c r="A36" s="434"/>
      <c r="B36" s="438"/>
      <c r="C36" s="436"/>
      <c r="D36" s="437"/>
      <c r="E36" s="435"/>
      <c r="F36" s="436"/>
      <c r="G36" s="437"/>
      <c r="H36" s="435"/>
      <c r="I36" s="439"/>
      <c r="J36" s="440"/>
      <c r="K36" s="435"/>
      <c r="L36" s="436"/>
      <c r="M36" s="437"/>
      <c r="N36" s="435"/>
      <c r="O36" s="436"/>
      <c r="P36" s="437"/>
      <c r="Q36" s="435"/>
      <c r="R36" s="436"/>
      <c r="S36" s="437"/>
      <c r="T36" s="435"/>
      <c r="U36" s="439"/>
    </row>
    <row r="37" spans="1:21" ht="9" customHeight="1">
      <c r="A37" s="451"/>
      <c r="B37" s="430"/>
      <c r="C37" s="454"/>
      <c r="D37" s="521"/>
      <c r="E37" s="452"/>
      <c r="F37" s="454"/>
      <c r="G37" s="521"/>
      <c r="H37" s="452"/>
      <c r="I37" s="453"/>
      <c r="J37" s="60"/>
      <c r="K37" s="452"/>
      <c r="L37" s="454"/>
      <c r="M37" s="521"/>
      <c r="N37" s="452"/>
      <c r="O37" s="454"/>
      <c r="P37" s="521"/>
      <c r="Q37" s="452"/>
      <c r="R37" s="454"/>
      <c r="S37" s="521"/>
      <c r="T37" s="452"/>
      <c r="U37" s="453"/>
    </row>
    <row r="38" spans="1:21" ht="9" customHeight="1">
      <c r="A38" s="443" t="s">
        <v>362</v>
      </c>
      <c r="B38" s="385"/>
      <c r="C38" s="441"/>
      <c r="D38" s="427"/>
      <c r="E38" s="386"/>
      <c r="F38" s="441"/>
      <c r="G38" s="427"/>
      <c r="H38" s="385"/>
      <c r="I38" s="180"/>
      <c r="J38" s="59"/>
      <c r="K38" s="386"/>
      <c r="L38" s="441"/>
      <c r="M38" s="427"/>
      <c r="N38" s="386"/>
      <c r="O38" s="441"/>
      <c r="P38" s="427"/>
      <c r="Q38" s="386"/>
      <c r="R38" s="441"/>
      <c r="S38" s="427"/>
      <c r="T38" s="418"/>
      <c r="U38" s="180"/>
    </row>
    <row r="39" spans="1:21" ht="9" customHeight="1">
      <c r="A39" s="426"/>
      <c r="B39" s="442"/>
      <c r="C39" s="180"/>
      <c r="D39" s="59"/>
      <c r="E39" s="442"/>
      <c r="F39" s="441"/>
      <c r="G39" s="427"/>
      <c r="H39" s="385"/>
      <c r="I39" s="180"/>
      <c r="J39" s="59"/>
      <c r="K39" s="442"/>
      <c r="L39" s="441"/>
      <c r="M39" s="427"/>
      <c r="N39" s="442"/>
      <c r="O39" s="441"/>
      <c r="P39" s="427"/>
      <c r="Q39" s="442"/>
      <c r="R39" s="441"/>
      <c r="S39" s="427"/>
      <c r="T39" s="442"/>
      <c r="U39" s="180"/>
    </row>
    <row r="40" spans="1:21" ht="9" customHeight="1">
      <c r="A40" s="254"/>
      <c r="B40" s="418"/>
      <c r="C40" s="444"/>
      <c r="D40" s="445"/>
      <c r="E40" s="408"/>
      <c r="F40" s="444"/>
      <c r="G40" s="445"/>
      <c r="H40" s="418"/>
      <c r="I40" s="292"/>
      <c r="J40" s="142"/>
      <c r="K40" s="408"/>
      <c r="L40" s="444"/>
      <c r="M40" s="445"/>
      <c r="N40" s="408"/>
      <c r="O40" s="444"/>
      <c r="P40" s="445"/>
      <c r="Q40" s="408"/>
      <c r="R40" s="444"/>
      <c r="S40" s="445"/>
      <c r="T40" s="424"/>
      <c r="U40" s="292"/>
    </row>
    <row r="41" spans="1:21" ht="9" customHeight="1">
      <c r="A41" s="254"/>
      <c r="B41" s="418"/>
      <c r="C41" s="444"/>
      <c r="D41" s="445"/>
      <c r="E41" s="408"/>
      <c r="F41" s="444"/>
      <c r="G41" s="445"/>
      <c r="H41" s="418"/>
      <c r="I41" s="292"/>
      <c r="J41" s="142"/>
      <c r="K41" s="408"/>
      <c r="L41" s="444"/>
      <c r="M41" s="445"/>
      <c r="N41" s="408"/>
      <c r="O41" s="444"/>
      <c r="P41" s="445"/>
      <c r="Q41" s="408"/>
      <c r="R41" s="444"/>
      <c r="S41" s="445"/>
      <c r="T41" s="424"/>
      <c r="U41" s="292"/>
    </row>
    <row r="42" spans="1:21" ht="9" customHeight="1">
      <c r="A42" s="446"/>
      <c r="B42" s="447"/>
      <c r="C42" s="448"/>
      <c r="D42" s="449"/>
      <c r="E42" s="447"/>
      <c r="F42" s="448"/>
      <c r="G42" s="449"/>
      <c r="H42" s="447"/>
      <c r="I42" s="448"/>
      <c r="J42" s="449"/>
      <c r="K42" s="447"/>
      <c r="L42" s="448"/>
      <c r="M42" s="449"/>
      <c r="N42" s="447"/>
      <c r="O42" s="448"/>
      <c r="P42" s="449"/>
      <c r="Q42" s="447"/>
      <c r="R42" s="448"/>
      <c r="S42" s="449"/>
      <c r="T42" s="447"/>
      <c r="U42" s="448"/>
    </row>
    <row r="43" spans="1:21" ht="9" customHeight="1">
      <c r="A43" s="260"/>
      <c r="B43" s="450"/>
      <c r="C43" s="448"/>
      <c r="D43" s="258"/>
      <c r="E43" s="450"/>
      <c r="F43" s="448"/>
      <c r="G43" s="258"/>
      <c r="H43" s="450"/>
      <c r="I43" s="448"/>
      <c r="J43" s="258"/>
      <c r="K43" s="450"/>
      <c r="L43" s="448"/>
      <c r="M43" s="258"/>
      <c r="N43" s="450"/>
      <c r="O43" s="448"/>
      <c r="P43" s="258"/>
      <c r="Q43" s="450"/>
      <c r="R43" s="448"/>
      <c r="S43" s="258"/>
      <c r="T43" s="450"/>
      <c r="U43" s="448"/>
    </row>
    <row r="44" spans="1:21" ht="9" customHeight="1">
      <c r="A44" s="426"/>
      <c r="B44" s="442"/>
      <c r="C44" s="180"/>
      <c r="D44" s="59"/>
      <c r="E44" s="386"/>
      <c r="F44" s="180"/>
      <c r="G44" s="59"/>
      <c r="H44" s="442"/>
      <c r="I44" s="180"/>
      <c r="J44" s="59"/>
      <c r="K44" s="386"/>
      <c r="L44" s="180"/>
      <c r="M44" s="59"/>
      <c r="N44" s="386"/>
      <c r="O44" s="180"/>
      <c r="P44" s="59"/>
      <c r="Q44" s="386"/>
      <c r="R44" s="180"/>
      <c r="S44" s="59"/>
      <c r="T44" s="385"/>
      <c r="U44" s="441"/>
    </row>
    <row r="45" spans="1:21" ht="9" customHeight="1">
      <c r="A45" s="426"/>
      <c r="B45" s="442"/>
      <c r="C45" s="180"/>
      <c r="D45" s="59"/>
      <c r="E45" s="386"/>
      <c r="F45" s="180"/>
      <c r="G45" s="59"/>
      <c r="H45" s="442"/>
      <c r="I45" s="180"/>
      <c r="J45" s="59"/>
      <c r="K45" s="386"/>
      <c r="L45" s="180"/>
      <c r="M45" s="59"/>
      <c r="N45" s="386"/>
      <c r="O45" s="180"/>
      <c r="P45" s="59"/>
      <c r="Q45" s="386"/>
      <c r="R45" s="180"/>
      <c r="S45" s="59"/>
      <c r="T45" s="385"/>
      <c r="U45" s="441"/>
    </row>
    <row r="46" spans="1:21" ht="9" customHeight="1">
      <c r="A46" s="426"/>
      <c r="B46" s="442"/>
      <c r="C46" s="180"/>
      <c r="D46" s="59"/>
      <c r="E46" s="386"/>
      <c r="F46" s="180"/>
      <c r="G46" s="59"/>
      <c r="H46" s="442"/>
      <c r="I46" s="180"/>
      <c r="J46" s="59"/>
      <c r="K46" s="386"/>
      <c r="L46" s="180"/>
      <c r="M46" s="59"/>
      <c r="N46" s="386"/>
      <c r="O46" s="180"/>
      <c r="P46" s="59"/>
      <c r="Q46" s="386"/>
      <c r="R46" s="180"/>
      <c r="S46" s="59"/>
      <c r="T46" s="385"/>
      <c r="U46" s="441"/>
    </row>
    <row r="47" spans="1:21" ht="9" customHeight="1">
      <c r="A47" s="451"/>
      <c r="B47" s="452"/>
      <c r="C47" s="453"/>
      <c r="D47" s="60"/>
      <c r="E47" s="43"/>
      <c r="F47" s="453"/>
      <c r="G47" s="60"/>
      <c r="H47" s="452"/>
      <c r="I47" s="453"/>
      <c r="J47" s="60"/>
      <c r="K47" s="43"/>
      <c r="L47" s="453"/>
      <c r="M47" s="60"/>
      <c r="N47" s="43"/>
      <c r="O47" s="453"/>
      <c r="P47" s="60"/>
      <c r="Q47" s="43"/>
      <c r="R47" s="453"/>
      <c r="S47" s="60"/>
      <c r="T47" s="430"/>
      <c r="U47" s="454"/>
    </row>
    <row r="48" spans="1:21" ht="9" customHeight="1">
      <c r="A48" s="451"/>
      <c r="B48" s="452"/>
      <c r="C48" s="453"/>
      <c r="D48" s="60"/>
      <c r="E48" s="43"/>
      <c r="F48" s="453"/>
      <c r="G48" s="60"/>
      <c r="H48" s="452"/>
      <c r="I48" s="453"/>
      <c r="J48" s="60"/>
      <c r="K48" s="43"/>
      <c r="L48" s="453"/>
      <c r="M48" s="60"/>
      <c r="N48" s="43"/>
      <c r="O48" s="453"/>
      <c r="P48" s="60"/>
      <c r="Q48" s="43"/>
      <c r="R48" s="453"/>
      <c r="S48" s="60"/>
      <c r="T48" s="430"/>
      <c r="U48" s="454"/>
    </row>
    <row r="49" spans="1:21" ht="9" customHeight="1">
      <c r="A49" s="451"/>
      <c r="B49" s="452"/>
      <c r="C49" s="453"/>
      <c r="D49" s="60"/>
      <c r="E49" s="43"/>
      <c r="F49" s="453"/>
      <c r="G49" s="60"/>
      <c r="H49" s="452"/>
      <c r="I49" s="453"/>
      <c r="J49" s="60"/>
      <c r="K49" s="43"/>
      <c r="L49" s="453"/>
      <c r="M49" s="60"/>
      <c r="N49" s="43"/>
      <c r="O49" s="453"/>
      <c r="P49" s="60"/>
      <c r="Q49" s="43"/>
      <c r="R49" s="453"/>
      <c r="S49" s="60"/>
      <c r="T49" s="430"/>
      <c r="U49" s="454"/>
    </row>
    <row r="50" spans="1:81" s="244" customFormat="1" ht="9" customHeight="1">
      <c r="A50" s="455"/>
      <c r="B50" s="456"/>
      <c r="C50" s="457"/>
      <c r="D50" s="458"/>
      <c r="E50" s="459"/>
      <c r="F50" s="457"/>
      <c r="G50" s="458"/>
      <c r="H50" s="456"/>
      <c r="I50" s="457"/>
      <c r="J50" s="458"/>
      <c r="K50" s="459"/>
      <c r="L50" s="457"/>
      <c r="M50" s="458"/>
      <c r="N50" s="459"/>
      <c r="O50" s="457"/>
      <c r="P50" s="458"/>
      <c r="Q50" s="459"/>
      <c r="R50" s="457"/>
      <c r="S50" s="458"/>
      <c r="T50" s="460"/>
      <c r="U50" s="461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</row>
    <row r="51" spans="1:21" ht="9" customHeight="1">
      <c r="A51" s="266"/>
      <c r="B51" s="462"/>
      <c r="C51" s="413"/>
      <c r="D51" s="243"/>
      <c r="E51" s="43"/>
      <c r="F51" s="413"/>
      <c r="G51" s="243"/>
      <c r="H51" s="462"/>
      <c r="I51" s="413"/>
      <c r="J51" s="243"/>
      <c r="K51" s="462"/>
      <c r="L51" s="413"/>
      <c r="M51" s="243"/>
      <c r="N51" s="462"/>
      <c r="O51" s="413"/>
      <c r="P51" s="243"/>
      <c r="Q51" s="462"/>
      <c r="R51" s="413"/>
      <c r="S51" s="243"/>
      <c r="T51" s="462"/>
      <c r="U51" s="413"/>
    </row>
    <row r="52" spans="1:21" ht="8.25" customHeight="1">
      <c r="A52" s="266"/>
      <c r="B52" s="462"/>
      <c r="C52" s="413"/>
      <c r="D52" s="243"/>
      <c r="E52" s="43"/>
      <c r="F52" s="413"/>
      <c r="G52" s="243"/>
      <c r="H52" s="462"/>
      <c r="I52" s="413"/>
      <c r="J52" s="243"/>
      <c r="K52" s="462"/>
      <c r="L52" s="413"/>
      <c r="M52" s="243"/>
      <c r="N52" s="462"/>
      <c r="O52" s="413"/>
      <c r="P52" s="243"/>
      <c r="Q52" s="462"/>
      <c r="R52" s="413"/>
      <c r="S52" s="243"/>
      <c r="T52" s="462"/>
      <c r="U52" s="413"/>
    </row>
    <row r="53" spans="1:21" ht="9" customHeight="1">
      <c r="A53" s="463"/>
      <c r="B53" s="462"/>
      <c r="C53" s="413"/>
      <c r="D53" s="243"/>
      <c r="E53" s="43"/>
      <c r="F53" s="413"/>
      <c r="G53" s="243"/>
      <c r="H53" s="462"/>
      <c r="I53" s="413"/>
      <c r="J53" s="243"/>
      <c r="K53" s="462"/>
      <c r="L53" s="413"/>
      <c r="M53" s="243"/>
      <c r="N53" s="462"/>
      <c r="O53" s="413"/>
      <c r="P53" s="243"/>
      <c r="Q53" s="462"/>
      <c r="R53" s="413"/>
      <c r="S53" s="243"/>
      <c r="T53" s="462"/>
      <c r="U53" s="413"/>
    </row>
    <row r="54" spans="1:21" ht="9" customHeight="1">
      <c r="A54" s="266"/>
      <c r="B54" s="462"/>
      <c r="C54" s="413"/>
      <c r="D54" s="262"/>
      <c r="E54" s="43"/>
      <c r="F54" s="413"/>
      <c r="G54" s="262"/>
      <c r="H54" s="462"/>
      <c r="I54" s="413"/>
      <c r="J54" s="262"/>
      <c r="K54" s="462"/>
      <c r="L54" s="413"/>
      <c r="M54" s="262"/>
      <c r="N54" s="462"/>
      <c r="O54" s="413"/>
      <c r="P54" s="262"/>
      <c r="Q54" s="462"/>
      <c r="R54" s="413"/>
      <c r="S54" s="262"/>
      <c r="T54" s="41"/>
      <c r="U54" s="464"/>
    </row>
    <row r="55" spans="1:21" ht="9" customHeight="1">
      <c r="A55" s="266"/>
      <c r="B55" s="462"/>
      <c r="C55" s="413"/>
      <c r="D55" s="243"/>
      <c r="E55" s="43"/>
      <c r="F55" s="413"/>
      <c r="G55" s="243"/>
      <c r="H55" s="462"/>
      <c r="I55" s="413"/>
      <c r="J55" s="243"/>
      <c r="K55" s="462"/>
      <c r="L55" s="413"/>
      <c r="M55" s="243"/>
      <c r="N55" s="462"/>
      <c r="O55" s="413"/>
      <c r="P55" s="243"/>
      <c r="Q55" s="462"/>
      <c r="R55" s="413"/>
      <c r="S55" s="243"/>
      <c r="T55" s="462"/>
      <c r="U55" s="413"/>
    </row>
    <row r="56" spans="1:21" ht="9" customHeight="1">
      <c r="A56" s="266"/>
      <c r="B56" s="462"/>
      <c r="C56" s="413"/>
      <c r="D56" s="243"/>
      <c r="E56" s="43"/>
      <c r="F56" s="413"/>
      <c r="G56" s="243"/>
      <c r="H56" s="462"/>
      <c r="I56" s="413"/>
      <c r="J56" s="243"/>
      <c r="K56" s="462"/>
      <c r="L56" s="413"/>
      <c r="M56" s="243"/>
      <c r="N56" s="462"/>
      <c r="O56" s="413"/>
      <c r="P56" s="243"/>
      <c r="Q56" s="462"/>
      <c r="R56" s="413"/>
      <c r="S56" s="243"/>
      <c r="T56" s="462"/>
      <c r="U56" s="413"/>
    </row>
    <row r="57" spans="1:21" ht="9" customHeight="1">
      <c r="A57" s="266"/>
      <c r="B57" s="462"/>
      <c r="C57" s="413"/>
      <c r="D57" s="243"/>
      <c r="E57" s="462"/>
      <c r="F57" s="413"/>
      <c r="G57" s="243"/>
      <c r="H57" s="462"/>
      <c r="I57" s="413"/>
      <c r="J57" s="243"/>
      <c r="K57" s="462"/>
      <c r="L57" s="413"/>
      <c r="M57" s="243"/>
      <c r="N57" s="462"/>
      <c r="O57" s="413"/>
      <c r="P57" s="243"/>
      <c r="Q57" s="462"/>
      <c r="R57" s="413"/>
      <c r="S57" s="243"/>
      <c r="T57" s="462"/>
      <c r="U57" s="413"/>
    </row>
    <row r="58" spans="1:21" ht="9">
      <c r="A58" s="266"/>
      <c r="B58" s="462"/>
      <c r="C58" s="413"/>
      <c r="D58" s="243"/>
      <c r="E58" s="462"/>
      <c r="F58" s="413"/>
      <c r="G58" s="243"/>
      <c r="H58" s="462"/>
      <c r="I58" s="413"/>
      <c r="J58" s="243"/>
      <c r="K58" s="462"/>
      <c r="L58" s="413"/>
      <c r="M58" s="243"/>
      <c r="N58" s="462"/>
      <c r="O58" s="413"/>
      <c r="P58" s="243"/>
      <c r="Q58" s="462"/>
      <c r="R58" s="413"/>
      <c r="S58" s="243"/>
      <c r="T58" s="462"/>
      <c r="U58" s="413"/>
    </row>
    <row r="59" spans="1:21" ht="9">
      <c r="A59" s="266"/>
      <c r="B59" s="462"/>
      <c r="C59" s="413"/>
      <c r="D59" s="243"/>
      <c r="E59" s="462"/>
      <c r="F59" s="413"/>
      <c r="G59" s="243"/>
      <c r="H59" s="462"/>
      <c r="I59" s="413"/>
      <c r="J59" s="243"/>
      <c r="K59" s="462"/>
      <c r="L59" s="413"/>
      <c r="M59" s="243"/>
      <c r="N59" s="462"/>
      <c r="O59" s="413"/>
      <c r="P59" s="243"/>
      <c r="Q59" s="462"/>
      <c r="R59" s="413"/>
      <c r="S59" s="243"/>
      <c r="T59" s="462"/>
      <c r="U59" s="413"/>
    </row>
    <row r="60" spans="1:21" ht="9">
      <c r="A60" s="266"/>
      <c r="B60" s="462"/>
      <c r="C60" s="413"/>
      <c r="D60" s="243"/>
      <c r="E60" s="462"/>
      <c r="F60" s="413"/>
      <c r="G60" s="243"/>
      <c r="H60" s="462"/>
      <c r="I60" s="413"/>
      <c r="J60" s="243"/>
      <c r="K60" s="462"/>
      <c r="L60" s="413"/>
      <c r="M60" s="243"/>
      <c r="N60" s="462"/>
      <c r="O60" s="413"/>
      <c r="P60" s="243"/>
      <c r="Q60" s="462"/>
      <c r="R60" s="413"/>
      <c r="S60" s="243"/>
      <c r="T60" s="462"/>
      <c r="U60" s="413"/>
    </row>
    <row r="61" spans="1:21" ht="9">
      <c r="A61" s="266"/>
      <c r="B61" s="462"/>
      <c r="C61" s="413"/>
      <c r="D61" s="243"/>
      <c r="E61" s="462"/>
      <c r="F61" s="413"/>
      <c r="G61" s="243"/>
      <c r="H61" s="462"/>
      <c r="I61" s="413"/>
      <c r="J61" s="243"/>
      <c r="K61" s="462"/>
      <c r="L61" s="413"/>
      <c r="M61" s="243"/>
      <c r="N61" s="462"/>
      <c r="O61" s="413"/>
      <c r="P61" s="243"/>
      <c r="Q61" s="462"/>
      <c r="R61" s="413"/>
      <c r="S61" s="243"/>
      <c r="T61" s="462"/>
      <c r="U61" s="413"/>
    </row>
    <row r="62" spans="1:21" ht="9">
      <c r="A62" s="266"/>
      <c r="B62" s="462"/>
      <c r="C62" s="413"/>
      <c r="D62" s="243"/>
      <c r="E62" s="462"/>
      <c r="F62" s="413"/>
      <c r="G62" s="243"/>
      <c r="H62" s="462"/>
      <c r="I62" s="413"/>
      <c r="J62" s="243"/>
      <c r="K62" s="462"/>
      <c r="L62" s="413"/>
      <c r="M62" s="243"/>
      <c r="N62" s="462"/>
      <c r="O62" s="413"/>
      <c r="P62" s="243"/>
      <c r="Q62" s="462"/>
      <c r="R62" s="413"/>
      <c r="S62" s="243"/>
      <c r="T62" s="462"/>
      <c r="U62" s="413"/>
    </row>
    <row r="63" spans="1:21" ht="9">
      <c r="A63" s="266"/>
      <c r="B63" s="462"/>
      <c r="C63" s="413"/>
      <c r="D63" s="243"/>
      <c r="E63" s="462"/>
      <c r="F63" s="413"/>
      <c r="G63" s="243"/>
      <c r="H63" s="462"/>
      <c r="I63" s="413"/>
      <c r="J63" s="243"/>
      <c r="K63" s="462"/>
      <c r="L63" s="413"/>
      <c r="M63" s="243"/>
      <c r="N63" s="462"/>
      <c r="O63" s="413"/>
      <c r="P63" s="243"/>
      <c r="Q63" s="462"/>
      <c r="R63" s="413"/>
      <c r="S63" s="243"/>
      <c r="T63" s="462"/>
      <c r="U63" s="413"/>
    </row>
    <row r="64" spans="1:21" ht="9">
      <c r="A64" s="266"/>
      <c r="B64" s="462"/>
      <c r="C64" s="413"/>
      <c r="D64" s="243"/>
      <c r="E64" s="462"/>
      <c r="F64" s="413"/>
      <c r="G64" s="243"/>
      <c r="H64" s="462"/>
      <c r="I64" s="413"/>
      <c r="J64" s="243"/>
      <c r="K64" s="462"/>
      <c r="L64" s="413"/>
      <c r="M64" s="243"/>
      <c r="N64" s="462"/>
      <c r="O64" s="413"/>
      <c r="P64" s="243"/>
      <c r="Q64" s="462"/>
      <c r="R64" s="413"/>
      <c r="S64" s="243"/>
      <c r="T64" s="462"/>
      <c r="U64" s="413"/>
    </row>
    <row r="65" spans="1:21" ht="9">
      <c r="A65" s="266"/>
      <c r="B65" s="462"/>
      <c r="C65" s="413"/>
      <c r="D65" s="243"/>
      <c r="E65" s="462"/>
      <c r="F65" s="413"/>
      <c r="G65" s="243"/>
      <c r="H65" s="462"/>
      <c r="I65" s="413"/>
      <c r="J65" s="243"/>
      <c r="K65" s="462"/>
      <c r="L65" s="413"/>
      <c r="M65" s="243"/>
      <c r="N65" s="462"/>
      <c r="O65" s="413"/>
      <c r="P65" s="243"/>
      <c r="Q65" s="462"/>
      <c r="R65" s="413"/>
      <c r="S65" s="243"/>
      <c r="T65" s="462"/>
      <c r="U65" s="413"/>
    </row>
    <row r="66" spans="1:21" ht="9">
      <c r="A66" s="266"/>
      <c r="B66" s="462"/>
      <c r="C66" s="413"/>
      <c r="D66" s="243"/>
      <c r="E66" s="462"/>
      <c r="F66" s="413"/>
      <c r="G66" s="243"/>
      <c r="H66" s="462"/>
      <c r="I66" s="413"/>
      <c r="J66" s="243"/>
      <c r="K66" s="462"/>
      <c r="L66" s="413"/>
      <c r="M66" s="243"/>
      <c r="N66" s="462"/>
      <c r="O66" s="413"/>
      <c r="P66" s="243"/>
      <c r="Q66" s="462"/>
      <c r="R66" s="413"/>
      <c r="S66" s="243"/>
      <c r="T66" s="462"/>
      <c r="U66" s="413"/>
    </row>
    <row r="67" spans="1:21" ht="9">
      <c r="A67" s="266"/>
      <c r="B67" s="462"/>
      <c r="C67" s="413"/>
      <c r="D67" s="243"/>
      <c r="E67" s="462"/>
      <c r="F67" s="413"/>
      <c r="G67" s="243"/>
      <c r="H67" s="462"/>
      <c r="I67" s="413"/>
      <c r="J67" s="243"/>
      <c r="K67" s="462"/>
      <c r="L67" s="413"/>
      <c r="M67" s="243"/>
      <c r="N67" s="462"/>
      <c r="O67" s="413"/>
      <c r="P67" s="243"/>
      <c r="Q67" s="462"/>
      <c r="R67" s="413"/>
      <c r="S67" s="243"/>
      <c r="T67" s="462"/>
      <c r="U67" s="413"/>
    </row>
    <row r="68" spans="1:21" ht="9">
      <c r="A68" s="266"/>
      <c r="B68" s="462"/>
      <c r="C68" s="413"/>
      <c r="D68" s="243"/>
      <c r="E68" s="462"/>
      <c r="F68" s="413"/>
      <c r="G68" s="243"/>
      <c r="H68" s="462"/>
      <c r="I68" s="413"/>
      <c r="J68" s="243"/>
      <c r="K68" s="462"/>
      <c r="L68" s="413"/>
      <c r="M68" s="243"/>
      <c r="N68" s="462"/>
      <c r="O68" s="413"/>
      <c r="P68" s="243"/>
      <c r="Q68" s="462"/>
      <c r="R68" s="413"/>
      <c r="S68" s="243"/>
      <c r="T68" s="462"/>
      <c r="U68" s="413"/>
    </row>
    <row r="69" spans="1:21" ht="9">
      <c r="A69" s="266"/>
      <c r="B69" s="462"/>
      <c r="C69" s="413"/>
      <c r="D69" s="243"/>
      <c r="E69" s="462"/>
      <c r="F69" s="413"/>
      <c r="G69" s="243"/>
      <c r="H69" s="462"/>
      <c r="I69" s="413"/>
      <c r="J69" s="243"/>
      <c r="K69" s="462"/>
      <c r="L69" s="413"/>
      <c r="M69" s="243"/>
      <c r="N69" s="462"/>
      <c r="O69" s="413"/>
      <c r="P69" s="243"/>
      <c r="Q69" s="462"/>
      <c r="R69" s="413"/>
      <c r="S69" s="243"/>
      <c r="T69" s="462"/>
      <c r="U69" s="413"/>
    </row>
    <row r="70" spans="1:21" ht="9">
      <c r="A70" s="266"/>
      <c r="B70" s="462"/>
      <c r="C70" s="413"/>
      <c r="D70" s="243"/>
      <c r="E70" s="462"/>
      <c r="F70" s="413"/>
      <c r="G70" s="243"/>
      <c r="H70" s="462"/>
      <c r="I70" s="413"/>
      <c r="J70" s="243"/>
      <c r="K70" s="462"/>
      <c r="L70" s="413"/>
      <c r="M70" s="243"/>
      <c r="N70" s="462"/>
      <c r="O70" s="413"/>
      <c r="P70" s="243"/>
      <c r="Q70" s="462"/>
      <c r="R70" s="413"/>
      <c r="S70" s="243"/>
      <c r="T70" s="462"/>
      <c r="U70" s="413"/>
    </row>
    <row r="71" spans="1:21" ht="9">
      <c r="A71" s="266"/>
      <c r="B71" s="462"/>
      <c r="C71" s="413"/>
      <c r="D71" s="243"/>
      <c r="E71" s="462"/>
      <c r="F71" s="413"/>
      <c r="G71" s="243"/>
      <c r="H71" s="462"/>
      <c r="I71" s="413"/>
      <c r="J71" s="243"/>
      <c r="K71" s="462"/>
      <c r="L71" s="413"/>
      <c r="M71" s="243"/>
      <c r="N71" s="462"/>
      <c r="O71" s="413"/>
      <c r="P71" s="243"/>
      <c r="Q71" s="462"/>
      <c r="R71" s="413"/>
      <c r="S71" s="243"/>
      <c r="T71" s="462"/>
      <c r="U71" s="413"/>
    </row>
    <row r="72" spans="1:21" ht="9">
      <c r="A72" s="266"/>
      <c r="B72" s="462"/>
      <c r="C72" s="413"/>
      <c r="D72" s="243"/>
      <c r="E72" s="462"/>
      <c r="F72" s="413"/>
      <c r="G72" s="243"/>
      <c r="H72" s="462"/>
      <c r="I72" s="413"/>
      <c r="J72" s="243"/>
      <c r="K72" s="462"/>
      <c r="L72" s="413"/>
      <c r="M72" s="243"/>
      <c r="N72" s="462"/>
      <c r="O72" s="413"/>
      <c r="P72" s="243"/>
      <c r="Q72" s="462"/>
      <c r="R72" s="413"/>
      <c r="S72" s="243"/>
      <c r="T72" s="462"/>
      <c r="U72" s="413"/>
    </row>
    <row r="73" spans="1:21" ht="9">
      <c r="A73" s="266"/>
      <c r="B73" s="462"/>
      <c r="C73" s="413"/>
      <c r="D73" s="243"/>
      <c r="E73" s="462"/>
      <c r="F73" s="413"/>
      <c r="G73" s="243"/>
      <c r="H73" s="462"/>
      <c r="I73" s="413"/>
      <c r="J73" s="243"/>
      <c r="K73" s="462"/>
      <c r="L73" s="413"/>
      <c r="M73" s="243"/>
      <c r="N73" s="462"/>
      <c r="O73" s="413"/>
      <c r="P73" s="243"/>
      <c r="Q73" s="462"/>
      <c r="R73" s="413"/>
      <c r="S73" s="243"/>
      <c r="T73" s="462"/>
      <c r="U73" s="413"/>
    </row>
    <row r="74" spans="1:21" ht="9">
      <c r="A74" s="266"/>
      <c r="B74" s="462"/>
      <c r="C74" s="413"/>
      <c r="D74" s="243"/>
      <c r="E74" s="462"/>
      <c r="F74" s="413"/>
      <c r="G74" s="243"/>
      <c r="H74" s="462"/>
      <c r="I74" s="413"/>
      <c r="J74" s="243"/>
      <c r="K74" s="462"/>
      <c r="L74" s="413"/>
      <c r="M74" s="243"/>
      <c r="N74" s="462"/>
      <c r="O74" s="413"/>
      <c r="P74" s="243"/>
      <c r="Q74" s="462"/>
      <c r="R74" s="413"/>
      <c r="S74" s="243"/>
      <c r="T74" s="462"/>
      <c r="U74" s="413"/>
    </row>
    <row r="75" spans="1:21" ht="9">
      <c r="A75" s="266"/>
      <c r="B75" s="462"/>
      <c r="C75" s="413"/>
      <c r="D75" s="243"/>
      <c r="E75" s="462"/>
      <c r="F75" s="413"/>
      <c r="G75" s="243"/>
      <c r="H75" s="462"/>
      <c r="I75" s="413"/>
      <c r="J75" s="243"/>
      <c r="K75" s="462"/>
      <c r="L75" s="413"/>
      <c r="M75" s="243"/>
      <c r="N75" s="462"/>
      <c r="O75" s="413"/>
      <c r="P75" s="243"/>
      <c r="Q75" s="462"/>
      <c r="R75" s="413"/>
      <c r="S75" s="243"/>
      <c r="T75" s="462"/>
      <c r="U75" s="413"/>
    </row>
    <row r="76" spans="1:21" ht="9">
      <c r="A76" s="266"/>
      <c r="B76" s="462"/>
      <c r="C76" s="413"/>
      <c r="D76" s="243"/>
      <c r="E76" s="462"/>
      <c r="F76" s="413"/>
      <c r="G76" s="243"/>
      <c r="H76" s="462"/>
      <c r="I76" s="413"/>
      <c r="J76" s="243"/>
      <c r="K76" s="462"/>
      <c r="L76" s="413"/>
      <c r="M76" s="243"/>
      <c r="N76" s="462"/>
      <c r="O76" s="413"/>
      <c r="P76" s="243"/>
      <c r="Q76" s="462"/>
      <c r="R76" s="413"/>
      <c r="S76" s="243"/>
      <c r="T76" s="462"/>
      <c r="U76" s="413"/>
    </row>
    <row r="77" spans="1:21" ht="9">
      <c r="A77" s="266"/>
      <c r="B77" s="462"/>
      <c r="C77" s="413"/>
      <c r="D77" s="243"/>
      <c r="E77" s="462"/>
      <c r="F77" s="413"/>
      <c r="G77" s="243"/>
      <c r="H77" s="462"/>
      <c r="I77" s="413"/>
      <c r="J77" s="243"/>
      <c r="K77" s="462"/>
      <c r="L77" s="413"/>
      <c r="M77" s="243"/>
      <c r="N77" s="462"/>
      <c r="O77" s="413"/>
      <c r="P77" s="243"/>
      <c r="Q77" s="462"/>
      <c r="R77" s="413"/>
      <c r="S77" s="243"/>
      <c r="T77" s="462"/>
      <c r="U77" s="413"/>
    </row>
    <row r="78" spans="1:21" ht="9">
      <c r="A78" s="266"/>
      <c r="B78" s="462"/>
      <c r="C78" s="413"/>
      <c r="D78" s="243"/>
      <c r="E78" s="462"/>
      <c r="F78" s="413"/>
      <c r="G78" s="243"/>
      <c r="H78" s="462"/>
      <c r="I78" s="413"/>
      <c r="J78" s="243"/>
      <c r="K78" s="462"/>
      <c r="L78" s="413"/>
      <c r="M78" s="243"/>
      <c r="N78" s="462"/>
      <c r="O78" s="413"/>
      <c r="P78" s="243"/>
      <c r="Q78" s="462"/>
      <c r="R78" s="413"/>
      <c r="S78" s="243"/>
      <c r="T78" s="462"/>
      <c r="U78" s="413"/>
    </row>
    <row r="79" spans="1:21" ht="9">
      <c r="A79" s="266"/>
      <c r="B79" s="462"/>
      <c r="C79" s="413"/>
      <c r="D79" s="243"/>
      <c r="E79" s="462"/>
      <c r="F79" s="413"/>
      <c r="G79" s="243"/>
      <c r="H79" s="462"/>
      <c r="I79" s="413"/>
      <c r="J79" s="243"/>
      <c r="K79" s="462"/>
      <c r="L79" s="413"/>
      <c r="M79" s="243"/>
      <c r="N79" s="462"/>
      <c r="O79" s="413"/>
      <c r="P79" s="243"/>
      <c r="Q79" s="462"/>
      <c r="R79" s="413"/>
      <c r="S79" s="243"/>
      <c r="T79" s="462"/>
      <c r="U79" s="413"/>
    </row>
    <row r="80" spans="1:21" ht="9">
      <c r="A80" s="266"/>
      <c r="B80" s="462"/>
      <c r="C80" s="413"/>
      <c r="D80" s="243"/>
      <c r="E80" s="462"/>
      <c r="F80" s="413"/>
      <c r="G80" s="243"/>
      <c r="H80" s="462"/>
      <c r="I80" s="413"/>
      <c r="J80" s="243"/>
      <c r="K80" s="462"/>
      <c r="L80" s="413"/>
      <c r="M80" s="243"/>
      <c r="N80" s="462"/>
      <c r="O80" s="413"/>
      <c r="P80" s="243"/>
      <c r="Q80" s="462"/>
      <c r="R80" s="413"/>
      <c r="S80" s="243"/>
      <c r="T80" s="462"/>
      <c r="U80" s="413"/>
    </row>
    <row r="81" spans="1:21" ht="9">
      <c r="A81" s="266"/>
      <c r="B81" s="462"/>
      <c r="C81" s="413"/>
      <c r="D81" s="243"/>
      <c r="E81" s="462"/>
      <c r="F81" s="413"/>
      <c r="G81" s="243"/>
      <c r="H81" s="462"/>
      <c r="I81" s="413"/>
      <c r="J81" s="243"/>
      <c r="K81" s="462"/>
      <c r="L81" s="413"/>
      <c r="M81" s="243"/>
      <c r="N81" s="462"/>
      <c r="O81" s="413"/>
      <c r="P81" s="243"/>
      <c r="Q81" s="462"/>
      <c r="R81" s="413"/>
      <c r="S81" s="243"/>
      <c r="T81" s="462"/>
      <c r="U81" s="413"/>
    </row>
    <row r="82" spans="1:21" ht="9">
      <c r="A82" s="266"/>
      <c r="B82" s="462"/>
      <c r="C82" s="413"/>
      <c r="D82" s="243"/>
      <c r="E82" s="462"/>
      <c r="F82" s="413"/>
      <c r="G82" s="243"/>
      <c r="H82" s="462"/>
      <c r="I82" s="413"/>
      <c r="J82" s="243"/>
      <c r="K82" s="462"/>
      <c r="L82" s="413"/>
      <c r="M82" s="243"/>
      <c r="N82" s="462"/>
      <c r="O82" s="413"/>
      <c r="P82" s="243"/>
      <c r="Q82" s="462"/>
      <c r="R82" s="413"/>
      <c r="S82" s="243"/>
      <c r="T82" s="462"/>
      <c r="U82" s="413"/>
    </row>
    <row r="83" spans="1:21" ht="9">
      <c r="A83" s="266"/>
      <c r="B83" s="462"/>
      <c r="C83" s="413"/>
      <c r="D83" s="243"/>
      <c r="E83" s="462"/>
      <c r="F83" s="413"/>
      <c r="G83" s="243"/>
      <c r="H83" s="462"/>
      <c r="I83" s="413"/>
      <c r="J83" s="243"/>
      <c r="K83" s="462"/>
      <c r="L83" s="413"/>
      <c r="M83" s="243"/>
      <c r="N83" s="462"/>
      <c r="O83" s="413"/>
      <c r="P83" s="243"/>
      <c r="Q83" s="462"/>
      <c r="R83" s="413"/>
      <c r="S83" s="243"/>
      <c r="T83" s="462"/>
      <c r="U83" s="413"/>
    </row>
    <row r="84" spans="1:21" ht="9">
      <c r="A84" s="266"/>
      <c r="B84" s="462"/>
      <c r="C84" s="413"/>
      <c r="D84" s="243"/>
      <c r="E84" s="462"/>
      <c r="F84" s="413"/>
      <c r="G84" s="243"/>
      <c r="H84" s="462"/>
      <c r="I84" s="413"/>
      <c r="J84" s="243"/>
      <c r="K84" s="462"/>
      <c r="L84" s="413"/>
      <c r="M84" s="243"/>
      <c r="N84" s="462"/>
      <c r="O84" s="413"/>
      <c r="P84" s="243"/>
      <c r="Q84" s="462"/>
      <c r="R84" s="413"/>
      <c r="S84" s="243"/>
      <c r="T84" s="462"/>
      <c r="U84" s="413"/>
    </row>
    <row r="85" spans="1:21" ht="9">
      <c r="A85" s="266"/>
      <c r="B85" s="462"/>
      <c r="C85" s="413"/>
      <c r="D85" s="243"/>
      <c r="E85" s="462"/>
      <c r="F85" s="413"/>
      <c r="G85" s="243"/>
      <c r="H85" s="462"/>
      <c r="I85" s="413"/>
      <c r="J85" s="243"/>
      <c r="K85" s="462"/>
      <c r="L85" s="413"/>
      <c r="M85" s="243"/>
      <c r="N85" s="462"/>
      <c r="O85" s="413"/>
      <c r="P85" s="243"/>
      <c r="Q85" s="462"/>
      <c r="R85" s="413"/>
      <c r="S85" s="243"/>
      <c r="T85" s="462"/>
      <c r="U85" s="413"/>
    </row>
    <row r="86" spans="1:21" ht="9">
      <c r="A86" s="266"/>
      <c r="B86" s="462"/>
      <c r="C86" s="413"/>
      <c r="D86" s="243"/>
      <c r="E86" s="462"/>
      <c r="F86" s="413"/>
      <c r="G86" s="243"/>
      <c r="H86" s="462"/>
      <c r="I86" s="413"/>
      <c r="J86" s="243"/>
      <c r="K86" s="462"/>
      <c r="L86" s="413"/>
      <c r="M86" s="243"/>
      <c r="N86" s="462"/>
      <c r="O86" s="413"/>
      <c r="P86" s="243"/>
      <c r="Q86" s="462"/>
      <c r="R86" s="413"/>
      <c r="S86" s="243"/>
      <c r="T86" s="462"/>
      <c r="U86" s="413"/>
    </row>
    <row r="87" spans="1:21" ht="9">
      <c r="A87" s="266"/>
      <c r="B87" s="462"/>
      <c r="C87" s="413"/>
      <c r="D87" s="243"/>
      <c r="E87" s="462"/>
      <c r="F87" s="413"/>
      <c r="G87" s="243"/>
      <c r="H87" s="462"/>
      <c r="I87" s="413"/>
      <c r="J87" s="243"/>
      <c r="K87" s="462"/>
      <c r="L87" s="413"/>
      <c r="M87" s="243"/>
      <c r="N87" s="462"/>
      <c r="O87" s="413"/>
      <c r="P87" s="243"/>
      <c r="Q87" s="462"/>
      <c r="R87" s="413"/>
      <c r="S87" s="243"/>
      <c r="T87" s="462"/>
      <c r="U87" s="413"/>
    </row>
    <row r="88" spans="1:21" ht="9">
      <c r="A88" s="266"/>
      <c r="B88" s="462"/>
      <c r="C88" s="413"/>
      <c r="D88" s="243"/>
      <c r="E88" s="462"/>
      <c r="F88" s="413"/>
      <c r="G88" s="243"/>
      <c r="H88" s="462"/>
      <c r="I88" s="413"/>
      <c r="J88" s="243"/>
      <c r="K88" s="462"/>
      <c r="L88" s="413"/>
      <c r="M88" s="243"/>
      <c r="N88" s="462"/>
      <c r="O88" s="413"/>
      <c r="P88" s="243"/>
      <c r="Q88" s="462"/>
      <c r="R88" s="413"/>
      <c r="S88" s="243"/>
      <c r="T88" s="462"/>
      <c r="U88" s="413"/>
    </row>
    <row r="89" spans="1:21" ht="9">
      <c r="A89" s="266"/>
      <c r="B89" s="462"/>
      <c r="C89" s="413"/>
      <c r="D89" s="243"/>
      <c r="E89" s="462"/>
      <c r="F89" s="413"/>
      <c r="G89" s="243"/>
      <c r="H89" s="462"/>
      <c r="I89" s="413"/>
      <c r="J89" s="243"/>
      <c r="K89" s="462"/>
      <c r="L89" s="413"/>
      <c r="M89" s="243"/>
      <c r="N89" s="462"/>
      <c r="O89" s="413"/>
      <c r="P89" s="243"/>
      <c r="Q89" s="462"/>
      <c r="R89" s="413"/>
      <c r="S89" s="243"/>
      <c r="T89" s="462"/>
      <c r="U89" s="413"/>
    </row>
    <row r="90" spans="1:21" ht="9">
      <c r="A90" s="266"/>
      <c r="B90" s="462"/>
      <c r="C90" s="413"/>
      <c r="D90" s="243"/>
      <c r="E90" s="462"/>
      <c r="F90" s="413"/>
      <c r="G90" s="243"/>
      <c r="H90" s="462"/>
      <c r="I90" s="413"/>
      <c r="J90" s="243"/>
      <c r="K90" s="462"/>
      <c r="L90" s="413"/>
      <c r="M90" s="243"/>
      <c r="N90" s="462"/>
      <c r="O90" s="413"/>
      <c r="P90" s="243"/>
      <c r="Q90" s="462"/>
      <c r="R90" s="413"/>
      <c r="S90" s="243"/>
      <c r="T90" s="462"/>
      <c r="U90" s="413"/>
    </row>
    <row r="91" spans="1:21" ht="9">
      <c r="A91" s="266"/>
      <c r="B91" s="462"/>
      <c r="C91" s="413"/>
      <c r="D91" s="243"/>
      <c r="E91" s="462"/>
      <c r="F91" s="413"/>
      <c r="G91" s="243"/>
      <c r="H91" s="462"/>
      <c r="I91" s="413"/>
      <c r="J91" s="243"/>
      <c r="K91" s="462"/>
      <c r="L91" s="413"/>
      <c r="M91" s="243"/>
      <c r="N91" s="462"/>
      <c r="O91" s="413"/>
      <c r="P91" s="243"/>
      <c r="Q91" s="462"/>
      <c r="R91" s="413"/>
      <c r="S91" s="243"/>
      <c r="T91" s="462"/>
      <c r="U91" s="413"/>
    </row>
    <row r="92" spans="1:21" ht="9">
      <c r="A92" s="266"/>
      <c r="B92" s="462"/>
      <c r="C92" s="413"/>
      <c r="D92" s="243"/>
      <c r="E92" s="462"/>
      <c r="F92" s="413"/>
      <c r="G92" s="243"/>
      <c r="H92" s="462"/>
      <c r="I92" s="413"/>
      <c r="J92" s="243"/>
      <c r="K92" s="462"/>
      <c r="L92" s="413"/>
      <c r="M92" s="243"/>
      <c r="N92" s="462"/>
      <c r="O92" s="413"/>
      <c r="P92" s="243"/>
      <c r="Q92" s="462"/>
      <c r="R92" s="413"/>
      <c r="S92" s="243"/>
      <c r="T92" s="462"/>
      <c r="U92" s="413"/>
    </row>
    <row r="93" spans="1:21" ht="9">
      <c r="A93" s="266"/>
      <c r="B93" s="462"/>
      <c r="C93" s="413"/>
      <c r="D93" s="243"/>
      <c r="E93" s="462"/>
      <c r="F93" s="413"/>
      <c r="G93" s="243"/>
      <c r="H93" s="462"/>
      <c r="I93" s="413"/>
      <c r="J93" s="243"/>
      <c r="K93" s="462"/>
      <c r="L93" s="413"/>
      <c r="M93" s="243"/>
      <c r="N93" s="462"/>
      <c r="O93" s="413"/>
      <c r="P93" s="243"/>
      <c r="Q93" s="462"/>
      <c r="R93" s="413"/>
      <c r="S93" s="243"/>
      <c r="T93" s="462"/>
      <c r="U93" s="413"/>
    </row>
    <row r="94" spans="1:21" ht="9">
      <c r="A94" s="266"/>
      <c r="B94" s="462"/>
      <c r="C94" s="413"/>
      <c r="D94" s="243"/>
      <c r="E94" s="462"/>
      <c r="F94" s="413"/>
      <c r="G94" s="243"/>
      <c r="H94" s="462"/>
      <c r="I94" s="413"/>
      <c r="J94" s="243"/>
      <c r="K94" s="462"/>
      <c r="L94" s="413"/>
      <c r="M94" s="243"/>
      <c r="N94" s="462"/>
      <c r="O94" s="413"/>
      <c r="P94" s="243"/>
      <c r="Q94" s="462"/>
      <c r="R94" s="413"/>
      <c r="S94" s="243"/>
      <c r="T94" s="462"/>
      <c r="U94" s="413"/>
    </row>
    <row r="95" spans="1:21" ht="9">
      <c r="A95" s="266"/>
      <c r="B95" s="462"/>
      <c r="C95" s="413"/>
      <c r="D95" s="243"/>
      <c r="E95" s="462"/>
      <c r="F95" s="413"/>
      <c r="G95" s="243"/>
      <c r="H95" s="462"/>
      <c r="I95" s="413"/>
      <c r="J95" s="243"/>
      <c r="K95" s="462"/>
      <c r="L95" s="413"/>
      <c r="M95" s="243"/>
      <c r="N95" s="462"/>
      <c r="O95" s="413"/>
      <c r="P95" s="243"/>
      <c r="Q95" s="462"/>
      <c r="R95" s="413"/>
      <c r="S95" s="243"/>
      <c r="T95" s="462"/>
      <c r="U95" s="413"/>
    </row>
    <row r="96" spans="1:21" ht="9">
      <c r="A96" s="266"/>
      <c r="B96" s="462"/>
      <c r="C96" s="413"/>
      <c r="D96" s="243"/>
      <c r="E96" s="462"/>
      <c r="F96" s="413"/>
      <c r="G96" s="243"/>
      <c r="H96" s="462"/>
      <c r="I96" s="413"/>
      <c r="J96" s="243"/>
      <c r="K96" s="462"/>
      <c r="L96" s="413"/>
      <c r="M96" s="243"/>
      <c r="N96" s="462"/>
      <c r="O96" s="413"/>
      <c r="P96" s="243"/>
      <c r="Q96" s="462"/>
      <c r="R96" s="413"/>
      <c r="S96" s="243"/>
      <c r="T96" s="462"/>
      <c r="U96" s="413"/>
    </row>
    <row r="97" spans="1:21" ht="9">
      <c r="A97" s="266"/>
      <c r="B97" s="462"/>
      <c r="C97" s="413"/>
      <c r="D97" s="243"/>
      <c r="E97" s="462"/>
      <c r="F97" s="413"/>
      <c r="G97" s="243"/>
      <c r="H97" s="462"/>
      <c r="I97" s="413"/>
      <c r="J97" s="243"/>
      <c r="K97" s="462"/>
      <c r="L97" s="413"/>
      <c r="M97" s="243"/>
      <c r="N97" s="462"/>
      <c r="O97" s="413"/>
      <c r="P97" s="243"/>
      <c r="Q97" s="462"/>
      <c r="R97" s="413"/>
      <c r="S97" s="243"/>
      <c r="T97" s="462"/>
      <c r="U97" s="413"/>
    </row>
    <row r="98" spans="1:21" ht="9">
      <c r="A98" s="266"/>
      <c r="B98" s="462"/>
      <c r="C98" s="413"/>
      <c r="D98" s="243"/>
      <c r="E98" s="462"/>
      <c r="F98" s="413"/>
      <c r="G98" s="243"/>
      <c r="H98" s="462"/>
      <c r="I98" s="413"/>
      <c r="J98" s="243"/>
      <c r="K98" s="462"/>
      <c r="L98" s="413"/>
      <c r="M98" s="243"/>
      <c r="N98" s="462"/>
      <c r="O98" s="413"/>
      <c r="P98" s="243"/>
      <c r="Q98" s="462"/>
      <c r="R98" s="413"/>
      <c r="S98" s="243"/>
      <c r="T98" s="462"/>
      <c r="U98" s="413"/>
    </row>
    <row r="99" spans="1:21" ht="9">
      <c r="A99" s="266"/>
      <c r="B99" s="462"/>
      <c r="C99" s="413"/>
      <c r="D99" s="243"/>
      <c r="E99" s="462"/>
      <c r="F99" s="413"/>
      <c r="G99" s="243"/>
      <c r="H99" s="462"/>
      <c r="I99" s="413"/>
      <c r="J99" s="243"/>
      <c r="K99" s="462"/>
      <c r="L99" s="413"/>
      <c r="M99" s="243"/>
      <c r="N99" s="462"/>
      <c r="O99" s="413"/>
      <c r="P99" s="243"/>
      <c r="Q99" s="462"/>
      <c r="R99" s="413"/>
      <c r="S99" s="243"/>
      <c r="T99" s="462"/>
      <c r="U99" s="413"/>
    </row>
    <row r="100" spans="1:21" ht="9">
      <c r="A100" s="266"/>
      <c r="B100" s="462"/>
      <c r="C100" s="413"/>
      <c r="D100" s="243"/>
      <c r="E100" s="462"/>
      <c r="F100" s="413"/>
      <c r="G100" s="243"/>
      <c r="H100" s="462"/>
      <c r="I100" s="413"/>
      <c r="J100" s="243"/>
      <c r="K100" s="462"/>
      <c r="L100" s="413"/>
      <c r="M100" s="243"/>
      <c r="N100" s="462"/>
      <c r="O100" s="413"/>
      <c r="P100" s="243"/>
      <c r="Q100" s="462"/>
      <c r="R100" s="413"/>
      <c r="S100" s="243"/>
      <c r="T100" s="462"/>
      <c r="U100" s="413"/>
    </row>
    <row r="101" spans="1:21" ht="9">
      <c r="A101" s="266"/>
      <c r="B101" s="462"/>
      <c r="C101" s="413"/>
      <c r="D101" s="243"/>
      <c r="E101" s="462"/>
      <c r="F101" s="413"/>
      <c r="G101" s="243"/>
      <c r="H101" s="462"/>
      <c r="I101" s="413"/>
      <c r="J101" s="243"/>
      <c r="K101" s="462"/>
      <c r="L101" s="413"/>
      <c r="M101" s="243"/>
      <c r="N101" s="462"/>
      <c r="O101" s="413"/>
      <c r="P101" s="243"/>
      <c r="Q101" s="462"/>
      <c r="R101" s="413"/>
      <c r="S101" s="243"/>
      <c r="T101" s="462"/>
      <c r="U101" s="413"/>
    </row>
    <row r="102" spans="1:21" ht="9">
      <c r="A102" s="266"/>
      <c r="B102" s="462"/>
      <c r="C102" s="413"/>
      <c r="D102" s="243"/>
      <c r="E102" s="462"/>
      <c r="F102" s="413"/>
      <c r="G102" s="243"/>
      <c r="H102" s="462"/>
      <c r="I102" s="413"/>
      <c r="J102" s="243"/>
      <c r="K102" s="462"/>
      <c r="L102" s="413"/>
      <c r="M102" s="243"/>
      <c r="N102" s="462"/>
      <c r="O102" s="413"/>
      <c r="P102" s="243"/>
      <c r="Q102" s="462"/>
      <c r="R102" s="413"/>
      <c r="S102" s="243"/>
      <c r="T102" s="462"/>
      <c r="U102" s="413"/>
    </row>
    <row r="103" spans="1:21" ht="9">
      <c r="A103" s="266"/>
      <c r="B103" s="462"/>
      <c r="C103" s="413"/>
      <c r="D103" s="243"/>
      <c r="E103" s="462"/>
      <c r="F103" s="413"/>
      <c r="G103" s="243"/>
      <c r="H103" s="462"/>
      <c r="I103" s="413"/>
      <c r="J103" s="243"/>
      <c r="K103" s="462"/>
      <c r="L103" s="413"/>
      <c r="M103" s="243"/>
      <c r="N103" s="462"/>
      <c r="O103" s="413"/>
      <c r="P103" s="243"/>
      <c r="Q103" s="462"/>
      <c r="R103" s="413"/>
      <c r="S103" s="243"/>
      <c r="T103" s="462"/>
      <c r="U103" s="413"/>
    </row>
    <row r="104" spans="1:21" ht="9">
      <c r="A104" s="266"/>
      <c r="B104" s="462"/>
      <c r="C104" s="413"/>
      <c r="D104" s="243"/>
      <c r="E104" s="462"/>
      <c r="F104" s="413"/>
      <c r="G104" s="243"/>
      <c r="H104" s="462"/>
      <c r="I104" s="413"/>
      <c r="J104" s="243"/>
      <c r="K104" s="462"/>
      <c r="L104" s="413"/>
      <c r="M104" s="243"/>
      <c r="N104" s="462"/>
      <c r="O104" s="413"/>
      <c r="P104" s="243"/>
      <c r="Q104" s="462"/>
      <c r="R104" s="413"/>
      <c r="S104" s="243"/>
      <c r="T104" s="462"/>
      <c r="U104" s="413"/>
    </row>
    <row r="105" spans="1:21" ht="9">
      <c r="A105" s="266"/>
      <c r="B105" s="462"/>
      <c r="C105" s="413"/>
      <c r="D105" s="243"/>
      <c r="E105" s="462"/>
      <c r="F105" s="413"/>
      <c r="G105" s="243"/>
      <c r="H105" s="462"/>
      <c r="I105" s="413"/>
      <c r="J105" s="243"/>
      <c r="K105" s="462"/>
      <c r="L105" s="413"/>
      <c r="M105" s="243"/>
      <c r="N105" s="462"/>
      <c r="O105" s="413"/>
      <c r="P105" s="243"/>
      <c r="Q105" s="462"/>
      <c r="R105" s="413"/>
      <c r="S105" s="243"/>
      <c r="T105" s="462"/>
      <c r="U105" s="413"/>
    </row>
    <row r="106" spans="1:21" ht="9">
      <c r="A106" s="266"/>
      <c r="B106" s="462"/>
      <c r="C106" s="413"/>
      <c r="D106" s="243"/>
      <c r="E106" s="462"/>
      <c r="F106" s="413"/>
      <c r="G106" s="243"/>
      <c r="H106" s="462"/>
      <c r="I106" s="413"/>
      <c r="J106" s="243"/>
      <c r="K106" s="462"/>
      <c r="L106" s="413"/>
      <c r="M106" s="243"/>
      <c r="N106" s="462"/>
      <c r="O106" s="413"/>
      <c r="P106" s="243"/>
      <c r="Q106" s="462"/>
      <c r="R106" s="413"/>
      <c r="S106" s="243"/>
      <c r="T106" s="462"/>
      <c r="U106" s="413"/>
    </row>
    <row r="107" spans="1:21" ht="9">
      <c r="A107" s="266"/>
      <c r="B107" s="462"/>
      <c r="C107" s="413"/>
      <c r="D107" s="243"/>
      <c r="E107" s="462"/>
      <c r="F107" s="413"/>
      <c r="G107" s="243"/>
      <c r="H107" s="462"/>
      <c r="I107" s="413"/>
      <c r="J107" s="243"/>
      <c r="K107" s="462"/>
      <c r="L107" s="413"/>
      <c r="M107" s="243"/>
      <c r="N107" s="462"/>
      <c r="O107" s="413"/>
      <c r="P107" s="243"/>
      <c r="Q107" s="462"/>
      <c r="R107" s="413"/>
      <c r="S107" s="243"/>
      <c r="T107" s="462"/>
      <c r="U107" s="413"/>
    </row>
    <row r="108" spans="1:21" ht="9">
      <c r="A108" s="266"/>
      <c r="B108" s="462"/>
      <c r="C108" s="413"/>
      <c r="D108" s="243"/>
      <c r="E108" s="462"/>
      <c r="F108" s="413"/>
      <c r="G108" s="243"/>
      <c r="H108" s="462"/>
      <c r="I108" s="413"/>
      <c r="J108" s="243"/>
      <c r="K108" s="462"/>
      <c r="L108" s="413"/>
      <c r="M108" s="243"/>
      <c r="N108" s="462"/>
      <c r="O108" s="413"/>
      <c r="P108" s="243"/>
      <c r="Q108" s="462"/>
      <c r="R108" s="413"/>
      <c r="S108" s="243"/>
      <c r="T108" s="462"/>
      <c r="U108" s="413"/>
    </row>
    <row r="109" spans="1:21" ht="9">
      <c r="A109" s="266"/>
      <c r="B109" s="462"/>
      <c r="C109" s="413"/>
      <c r="D109" s="243"/>
      <c r="E109" s="462"/>
      <c r="F109" s="413"/>
      <c r="G109" s="243"/>
      <c r="H109" s="462"/>
      <c r="I109" s="413"/>
      <c r="J109" s="243"/>
      <c r="K109" s="462"/>
      <c r="L109" s="413"/>
      <c r="M109" s="243"/>
      <c r="N109" s="462"/>
      <c r="O109" s="413"/>
      <c r="P109" s="243"/>
      <c r="Q109" s="462"/>
      <c r="R109" s="413"/>
      <c r="S109" s="243"/>
      <c r="T109" s="462"/>
      <c r="U109" s="413"/>
    </row>
    <row r="110" spans="1:21" ht="9">
      <c r="A110" s="266"/>
      <c r="B110" s="462"/>
      <c r="C110" s="413"/>
      <c r="D110" s="243"/>
      <c r="E110" s="462"/>
      <c r="F110" s="413"/>
      <c r="G110" s="243"/>
      <c r="H110" s="462"/>
      <c r="I110" s="413"/>
      <c r="J110" s="243"/>
      <c r="K110" s="462"/>
      <c r="L110" s="413"/>
      <c r="M110" s="243"/>
      <c r="N110" s="462"/>
      <c r="O110" s="413"/>
      <c r="P110" s="243"/>
      <c r="Q110" s="462"/>
      <c r="R110" s="413"/>
      <c r="S110" s="243"/>
      <c r="T110" s="462"/>
      <c r="U110" s="413"/>
    </row>
    <row r="111" spans="1:21" ht="9">
      <c r="A111" s="266"/>
      <c r="B111" s="462"/>
      <c r="C111" s="413"/>
      <c r="D111" s="243"/>
      <c r="E111" s="462"/>
      <c r="F111" s="413"/>
      <c r="G111" s="243"/>
      <c r="H111" s="462"/>
      <c r="I111" s="413"/>
      <c r="J111" s="243"/>
      <c r="K111" s="462"/>
      <c r="L111" s="413"/>
      <c r="M111" s="243"/>
      <c r="N111" s="462"/>
      <c r="O111" s="413"/>
      <c r="P111" s="243"/>
      <c r="Q111" s="462"/>
      <c r="R111" s="413"/>
      <c r="S111" s="243"/>
      <c r="T111" s="462"/>
      <c r="U111" s="413"/>
    </row>
    <row r="112" spans="1:21" ht="9">
      <c r="A112" s="266"/>
      <c r="B112" s="462"/>
      <c r="C112" s="413"/>
      <c r="D112" s="243"/>
      <c r="E112" s="462"/>
      <c r="F112" s="413"/>
      <c r="G112" s="243"/>
      <c r="H112" s="462"/>
      <c r="I112" s="413"/>
      <c r="J112" s="243"/>
      <c r="K112" s="462"/>
      <c r="L112" s="413"/>
      <c r="M112" s="243"/>
      <c r="N112" s="462"/>
      <c r="O112" s="413"/>
      <c r="P112" s="243"/>
      <c r="Q112" s="462"/>
      <c r="R112" s="413"/>
      <c r="S112" s="243"/>
      <c r="T112" s="462"/>
      <c r="U112" s="413"/>
    </row>
    <row r="113" spans="1:21" ht="9">
      <c r="A113" s="266"/>
      <c r="B113" s="462"/>
      <c r="C113" s="413"/>
      <c r="D113" s="243"/>
      <c r="E113" s="462"/>
      <c r="F113" s="413"/>
      <c r="G113" s="243"/>
      <c r="H113" s="462"/>
      <c r="I113" s="413"/>
      <c r="J113" s="243"/>
      <c r="K113" s="462"/>
      <c r="L113" s="413"/>
      <c r="M113" s="243"/>
      <c r="N113" s="462"/>
      <c r="O113" s="413"/>
      <c r="P113" s="243"/>
      <c r="Q113" s="462"/>
      <c r="R113" s="413"/>
      <c r="S113" s="243"/>
      <c r="T113" s="462"/>
      <c r="U113" s="413"/>
    </row>
    <row r="114" spans="1:21" ht="9">
      <c r="A114" s="266"/>
      <c r="B114" s="462"/>
      <c r="C114" s="413"/>
      <c r="D114" s="243"/>
      <c r="E114" s="462"/>
      <c r="F114" s="413"/>
      <c r="G114" s="243"/>
      <c r="H114" s="462"/>
      <c r="I114" s="413"/>
      <c r="J114" s="243"/>
      <c r="K114" s="462"/>
      <c r="L114" s="413"/>
      <c r="M114" s="243"/>
      <c r="N114" s="462"/>
      <c r="O114" s="413"/>
      <c r="P114" s="243"/>
      <c r="Q114" s="462"/>
      <c r="R114" s="413"/>
      <c r="S114" s="243"/>
      <c r="T114" s="462"/>
      <c r="U114" s="413"/>
    </row>
    <row r="115" spans="1:21" ht="9">
      <c r="A115" s="266"/>
      <c r="B115" s="462"/>
      <c r="C115" s="413"/>
      <c r="D115" s="243"/>
      <c r="E115" s="462"/>
      <c r="F115" s="413"/>
      <c r="G115" s="243"/>
      <c r="H115" s="462"/>
      <c r="I115" s="413"/>
      <c r="J115" s="243"/>
      <c r="K115" s="462"/>
      <c r="L115" s="413"/>
      <c r="M115" s="243"/>
      <c r="N115" s="462"/>
      <c r="O115" s="413"/>
      <c r="P115" s="243"/>
      <c r="Q115" s="462"/>
      <c r="R115" s="413"/>
      <c r="S115" s="243"/>
      <c r="T115" s="462"/>
      <c r="U115" s="413"/>
    </row>
    <row r="116" spans="1:21" ht="9">
      <c r="A116" s="266"/>
      <c r="B116" s="462"/>
      <c r="C116" s="413"/>
      <c r="D116" s="243"/>
      <c r="E116" s="462"/>
      <c r="F116" s="413"/>
      <c r="G116" s="243"/>
      <c r="H116" s="462"/>
      <c r="I116" s="413"/>
      <c r="J116" s="243"/>
      <c r="K116" s="462"/>
      <c r="L116" s="413"/>
      <c r="M116" s="243"/>
      <c r="N116" s="462"/>
      <c r="O116" s="413"/>
      <c r="P116" s="243"/>
      <c r="Q116" s="462"/>
      <c r="R116" s="413"/>
      <c r="S116" s="243"/>
      <c r="T116" s="462"/>
      <c r="U116" s="413"/>
    </row>
    <row r="117" spans="1:21" ht="9">
      <c r="A117" s="266"/>
      <c r="B117" s="462"/>
      <c r="C117" s="413"/>
      <c r="D117" s="243"/>
      <c r="E117" s="462"/>
      <c r="F117" s="413"/>
      <c r="G117" s="243"/>
      <c r="H117" s="462"/>
      <c r="I117" s="413"/>
      <c r="J117" s="243"/>
      <c r="K117" s="462"/>
      <c r="L117" s="413"/>
      <c r="M117" s="243"/>
      <c r="N117" s="462"/>
      <c r="O117" s="413"/>
      <c r="P117" s="243"/>
      <c r="Q117" s="462"/>
      <c r="R117" s="413"/>
      <c r="S117" s="243"/>
      <c r="T117" s="462"/>
      <c r="U117" s="413"/>
    </row>
    <row r="118" spans="1:21" ht="9">
      <c r="A118" s="266"/>
      <c r="B118" s="462"/>
      <c r="C118" s="413"/>
      <c r="D118" s="243"/>
      <c r="E118" s="462"/>
      <c r="F118" s="413"/>
      <c r="G118" s="243"/>
      <c r="H118" s="462"/>
      <c r="I118" s="413"/>
      <c r="J118" s="243"/>
      <c r="K118" s="462"/>
      <c r="L118" s="413"/>
      <c r="M118" s="243"/>
      <c r="N118" s="462"/>
      <c r="O118" s="413"/>
      <c r="P118" s="243"/>
      <c r="Q118" s="462"/>
      <c r="R118" s="413"/>
      <c r="S118" s="243"/>
      <c r="T118" s="462"/>
      <c r="U118" s="413"/>
    </row>
    <row r="119" spans="1:21" ht="9">
      <c r="A119" s="266"/>
      <c r="B119" s="462"/>
      <c r="C119" s="413"/>
      <c r="D119" s="243"/>
      <c r="E119" s="462"/>
      <c r="F119" s="413"/>
      <c r="G119" s="243"/>
      <c r="H119" s="462"/>
      <c r="I119" s="413"/>
      <c r="J119" s="243"/>
      <c r="K119" s="462"/>
      <c r="L119" s="413"/>
      <c r="M119" s="243"/>
      <c r="N119" s="462"/>
      <c r="O119" s="413"/>
      <c r="P119" s="243"/>
      <c r="Q119" s="462"/>
      <c r="R119" s="413"/>
      <c r="S119" s="243"/>
      <c r="T119" s="462"/>
      <c r="U119" s="413"/>
    </row>
    <row r="120" spans="1:21" ht="9">
      <c r="A120" s="266"/>
      <c r="B120" s="462"/>
      <c r="C120" s="413"/>
      <c r="D120" s="243"/>
      <c r="E120" s="462"/>
      <c r="F120" s="413"/>
      <c r="G120" s="243"/>
      <c r="H120" s="462"/>
      <c r="I120" s="413"/>
      <c r="J120" s="243"/>
      <c r="K120" s="462"/>
      <c r="L120" s="413"/>
      <c r="M120" s="243"/>
      <c r="N120" s="462"/>
      <c r="O120" s="413"/>
      <c r="P120" s="243"/>
      <c r="Q120" s="462"/>
      <c r="R120" s="413"/>
      <c r="S120" s="243"/>
      <c r="T120" s="462"/>
      <c r="U120" s="413"/>
    </row>
    <row r="121" spans="1:21" ht="9">
      <c r="A121" s="266"/>
      <c r="B121" s="462"/>
      <c r="C121" s="413"/>
      <c r="D121" s="243"/>
      <c r="E121" s="462"/>
      <c r="F121" s="413"/>
      <c r="G121" s="243"/>
      <c r="H121" s="462"/>
      <c r="I121" s="413"/>
      <c r="J121" s="243"/>
      <c r="K121" s="462"/>
      <c r="L121" s="413"/>
      <c r="M121" s="243"/>
      <c r="N121" s="462"/>
      <c r="O121" s="413"/>
      <c r="P121" s="243"/>
      <c r="Q121" s="462"/>
      <c r="R121" s="413"/>
      <c r="S121" s="243"/>
      <c r="T121" s="462"/>
      <c r="U121" s="413"/>
    </row>
    <row r="122" spans="1:21" ht="9">
      <c r="A122" s="266"/>
      <c r="B122" s="462"/>
      <c r="C122" s="413"/>
      <c r="D122" s="243"/>
      <c r="E122" s="462"/>
      <c r="F122" s="413"/>
      <c r="G122" s="243"/>
      <c r="H122" s="462"/>
      <c r="I122" s="413"/>
      <c r="J122" s="243"/>
      <c r="K122" s="462"/>
      <c r="L122" s="413"/>
      <c r="M122" s="243"/>
      <c r="N122" s="462"/>
      <c r="O122" s="413"/>
      <c r="P122" s="243"/>
      <c r="Q122" s="462"/>
      <c r="R122" s="413"/>
      <c r="S122" s="243"/>
      <c r="T122" s="462"/>
      <c r="U122" s="413"/>
    </row>
    <row r="123" spans="1:21" ht="9">
      <c r="A123" s="266"/>
      <c r="B123" s="462"/>
      <c r="C123" s="413"/>
      <c r="D123" s="243"/>
      <c r="E123" s="462"/>
      <c r="F123" s="413"/>
      <c r="G123" s="243"/>
      <c r="H123" s="462"/>
      <c r="I123" s="413"/>
      <c r="J123" s="243"/>
      <c r="K123" s="462"/>
      <c r="L123" s="413"/>
      <c r="M123" s="243"/>
      <c r="N123" s="462"/>
      <c r="O123" s="413"/>
      <c r="P123" s="243"/>
      <c r="Q123" s="462"/>
      <c r="R123" s="413"/>
      <c r="S123" s="243"/>
      <c r="T123" s="462"/>
      <c r="U123" s="413"/>
    </row>
    <row r="124" spans="1:21" ht="9">
      <c r="A124" s="266"/>
      <c r="B124" s="462"/>
      <c r="C124" s="413"/>
      <c r="D124" s="243"/>
      <c r="E124" s="462"/>
      <c r="F124" s="413"/>
      <c r="G124" s="243"/>
      <c r="H124" s="462"/>
      <c r="I124" s="413"/>
      <c r="J124" s="243"/>
      <c r="K124" s="462"/>
      <c r="L124" s="413"/>
      <c r="M124" s="243"/>
      <c r="N124" s="462"/>
      <c r="O124" s="413"/>
      <c r="P124" s="243"/>
      <c r="Q124" s="462"/>
      <c r="R124" s="413"/>
      <c r="S124" s="243"/>
      <c r="T124" s="462"/>
      <c r="U124" s="413"/>
    </row>
  </sheetData>
  <mergeCells count="10">
    <mergeCell ref="A7:U7"/>
    <mergeCell ref="A21:U21"/>
    <mergeCell ref="A4:A5"/>
    <mergeCell ref="B4:C4"/>
    <mergeCell ref="E4:F4"/>
    <mergeCell ref="H4:I4"/>
    <mergeCell ref="T4:U4"/>
    <mergeCell ref="K4:L4"/>
    <mergeCell ref="N4:O4"/>
    <mergeCell ref="Q4:R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6"/>
  <dimension ref="A1:I127"/>
  <sheetViews>
    <sheetView showGridLines="0" workbookViewId="0" topLeftCell="A1">
      <selection activeCell="A7" sqref="A7:U7"/>
    </sheetView>
  </sheetViews>
  <sheetFormatPr defaultColWidth="9.59765625" defaultRowHeight="12.75" customHeight="1"/>
  <cols>
    <col min="1" max="1" width="32.59765625" style="212" customWidth="1"/>
    <col min="2" max="2" width="20.796875" style="580" customWidth="1"/>
    <col min="3" max="3" width="23.3984375" style="584" customWidth="1"/>
    <col min="4" max="4" width="1.19921875" style="127" customWidth="1"/>
    <col min="5" max="5" width="19.19921875" style="580" customWidth="1"/>
    <col min="6" max="6" width="23.796875" style="584" customWidth="1"/>
    <col min="7" max="7" width="18.19921875" style="220" customWidth="1"/>
    <col min="8" max="8" width="15.19921875" style="127" customWidth="1"/>
    <col min="10" max="16384" width="9.59765625" style="127" customWidth="1"/>
  </cols>
  <sheetData>
    <row r="1" spans="1:7" s="145" customFormat="1" ht="12.75" customHeight="1">
      <c r="A1" s="227" t="s">
        <v>411</v>
      </c>
      <c r="B1" s="578"/>
      <c r="C1" s="583"/>
      <c r="D1" s="221"/>
      <c r="E1" s="578"/>
      <c r="F1" s="42"/>
      <c r="G1" s="155"/>
    </row>
    <row r="2" spans="1:6" ht="6" customHeight="1">
      <c r="A2" s="222"/>
      <c r="B2" s="578"/>
      <c r="C2" s="583"/>
      <c r="D2" s="221"/>
      <c r="E2" s="578"/>
      <c r="F2" s="42"/>
    </row>
    <row r="3" spans="1:6" s="206" customFormat="1" ht="12" customHeight="1">
      <c r="A3" s="223" t="s">
        <v>0</v>
      </c>
      <c r="B3" s="995" t="s">
        <v>129</v>
      </c>
      <c r="C3" s="995"/>
      <c r="D3" s="205"/>
      <c r="E3" s="995" t="s">
        <v>251</v>
      </c>
      <c r="F3" s="995"/>
    </row>
    <row r="4" spans="1:6" s="209" customFormat="1" ht="11.25" customHeight="1">
      <c r="A4" s="224" t="s">
        <v>1</v>
      </c>
      <c r="B4" s="579" t="s">
        <v>181</v>
      </c>
      <c r="C4" s="579" t="s">
        <v>249</v>
      </c>
      <c r="D4" s="225"/>
      <c r="E4" s="579" t="s">
        <v>181</v>
      </c>
      <c r="F4" s="579" t="s">
        <v>250</v>
      </c>
    </row>
    <row r="5" spans="1:5" ht="4.5" customHeight="1">
      <c r="A5" s="226"/>
      <c r="B5" s="580" t="s">
        <v>2</v>
      </c>
      <c r="E5" s="580" t="s">
        <v>2</v>
      </c>
    </row>
    <row r="6" spans="1:8" ht="8.25" customHeight="1">
      <c r="A6" s="212" t="s">
        <v>3</v>
      </c>
      <c r="B6" s="139">
        <v>148213</v>
      </c>
      <c r="C6" s="580">
        <v>347.8370050152664</v>
      </c>
      <c r="E6" s="216">
        <v>146908</v>
      </c>
      <c r="F6" s="587">
        <v>74.86978768512573</v>
      </c>
      <c r="G6" s="509"/>
      <c r="H6" s="510"/>
    </row>
    <row r="7" spans="1:8" ht="8.25" customHeight="1">
      <c r="A7" s="212" t="s">
        <v>4</v>
      </c>
      <c r="B7" s="139">
        <v>66500</v>
      </c>
      <c r="C7" s="580">
        <v>312.50881133866557</v>
      </c>
      <c r="E7" s="139">
        <v>65967</v>
      </c>
      <c r="F7" s="587">
        <v>71.79612759983021</v>
      </c>
      <c r="G7" s="509"/>
      <c r="H7" s="510"/>
    </row>
    <row r="8" spans="1:8" ht="8.25" customHeight="1">
      <c r="A8" s="212" t="s">
        <v>5</v>
      </c>
      <c r="B8" s="139">
        <v>61077</v>
      </c>
      <c r="C8" s="580">
        <v>324.34456133270317</v>
      </c>
      <c r="E8" s="139">
        <v>60599</v>
      </c>
      <c r="F8" s="587">
        <v>73.10508728119383</v>
      </c>
      <c r="G8" s="509"/>
      <c r="H8" s="510"/>
    </row>
    <row r="9" spans="1:8" ht="8.25" customHeight="1">
      <c r="A9" s="212" t="s">
        <v>6</v>
      </c>
      <c r="B9" s="139">
        <v>172843</v>
      </c>
      <c r="C9" s="580">
        <v>304.28766339509707</v>
      </c>
      <c r="E9" s="139">
        <v>171194</v>
      </c>
      <c r="F9" s="587">
        <v>71.64547638378546</v>
      </c>
      <c r="G9" s="509"/>
      <c r="H9" s="510"/>
    </row>
    <row r="10" spans="1:8" ht="8.25" customHeight="1">
      <c r="A10" s="212" t="s">
        <v>7</v>
      </c>
      <c r="B10" s="139">
        <v>114513</v>
      </c>
      <c r="C10" s="580">
        <v>325.12151634224455</v>
      </c>
      <c r="E10" s="139">
        <v>113520</v>
      </c>
      <c r="F10" s="587">
        <v>76.30724555849079</v>
      </c>
      <c r="G10" s="509"/>
      <c r="H10" s="510"/>
    </row>
    <row r="11" spans="1:8" ht="8.25" customHeight="1">
      <c r="A11" s="212" t="s">
        <v>8</v>
      </c>
      <c r="B11" s="139">
        <v>683912</v>
      </c>
      <c r="C11" s="580">
        <v>308.84043042722556</v>
      </c>
      <c r="E11" s="139">
        <v>679692</v>
      </c>
      <c r="F11" s="587">
        <v>68.68073238753486</v>
      </c>
      <c r="G11" s="509"/>
      <c r="H11" s="510"/>
    </row>
    <row r="12" spans="1:8" ht="8.25" customHeight="1">
      <c r="A12" s="212" t="s">
        <v>9</v>
      </c>
      <c r="B12" s="139">
        <v>54743</v>
      </c>
      <c r="C12" s="580">
        <v>339.73165524774106</v>
      </c>
      <c r="E12" s="139">
        <v>53929</v>
      </c>
      <c r="F12" s="587">
        <v>76.57215067656789</v>
      </c>
      <c r="G12" s="509"/>
      <c r="H12" s="510"/>
    </row>
    <row r="13" spans="1:8" ht="8.25" customHeight="1">
      <c r="A13" s="212" t="s">
        <v>10</v>
      </c>
      <c r="B13" s="139">
        <v>60961</v>
      </c>
      <c r="C13" s="580">
        <v>344.0916659611097</v>
      </c>
      <c r="E13" s="139">
        <v>60338</v>
      </c>
      <c r="F13" s="587">
        <v>76.13435623075759</v>
      </c>
      <c r="G13" s="509"/>
      <c r="H13" s="510"/>
    </row>
    <row r="14" spans="1:8" s="128" customFormat="1" ht="8.25" customHeight="1">
      <c r="A14" s="160" t="s">
        <v>11</v>
      </c>
      <c r="B14" s="143">
        <v>1362762</v>
      </c>
      <c r="C14" s="585">
        <v>316.9070976797791</v>
      </c>
      <c r="E14" s="143">
        <v>1352147</v>
      </c>
      <c r="F14" s="588">
        <v>71.23968335506645</v>
      </c>
      <c r="G14" s="511"/>
      <c r="H14" s="512"/>
    </row>
    <row r="15" spans="1:8" ht="8.25" customHeight="1">
      <c r="A15" s="212" t="s">
        <v>210</v>
      </c>
      <c r="B15" s="139">
        <v>41257</v>
      </c>
      <c r="C15" s="580">
        <v>336.9183530141931</v>
      </c>
      <c r="E15" s="139">
        <v>40185</v>
      </c>
      <c r="F15" s="587">
        <v>72.845101060455</v>
      </c>
      <c r="G15" s="509"/>
      <c r="H15" s="510"/>
    </row>
    <row r="16" spans="1:8" s="128" customFormat="1" ht="8.25" customHeight="1">
      <c r="A16" s="160" t="s">
        <v>12</v>
      </c>
      <c r="B16" s="423">
        <v>41257</v>
      </c>
      <c r="C16" s="585">
        <v>336.9183530141931</v>
      </c>
      <c r="E16" s="143">
        <v>40185</v>
      </c>
      <c r="F16" s="588">
        <v>72.845101060455</v>
      </c>
      <c r="G16" s="511"/>
      <c r="H16" s="512"/>
    </row>
    <row r="17" spans="1:8" ht="8.25" customHeight="1">
      <c r="A17" s="212" t="s">
        <v>13</v>
      </c>
      <c r="B17" s="139">
        <v>291898</v>
      </c>
      <c r="C17" s="580">
        <v>288.1184620152835</v>
      </c>
      <c r="E17" s="139">
        <v>289426</v>
      </c>
      <c r="F17" s="587">
        <v>71.72158467169383</v>
      </c>
      <c r="G17" s="509"/>
      <c r="H17" s="510"/>
    </row>
    <row r="18" spans="1:8" ht="8.25" customHeight="1">
      <c r="A18" s="212" t="s">
        <v>14</v>
      </c>
      <c r="B18" s="139">
        <v>331619</v>
      </c>
      <c r="C18" s="580">
        <v>285.9982716896907</v>
      </c>
      <c r="E18" s="139">
        <v>328252</v>
      </c>
      <c r="F18" s="587">
        <v>69.37353909621571</v>
      </c>
      <c r="G18" s="509"/>
      <c r="H18" s="510"/>
    </row>
    <row r="19" spans="1:8" ht="8.25" customHeight="1">
      <c r="A19" s="212" t="s">
        <v>15</v>
      </c>
      <c r="B19" s="139">
        <v>169272</v>
      </c>
      <c r="C19" s="580">
        <v>304.2829562572578</v>
      </c>
      <c r="E19" s="139">
        <v>167736</v>
      </c>
      <c r="F19" s="587">
        <v>75.34159202996847</v>
      </c>
      <c r="G19" s="509"/>
      <c r="H19" s="510"/>
    </row>
    <row r="20" spans="1:8" ht="8.25" customHeight="1">
      <c r="A20" s="212" t="s">
        <v>16</v>
      </c>
      <c r="B20" s="139">
        <v>113745</v>
      </c>
      <c r="C20" s="580">
        <v>330.1684150638886</v>
      </c>
      <c r="E20" s="139">
        <v>112692</v>
      </c>
      <c r="F20" s="587">
        <v>79.61173279077653</v>
      </c>
      <c r="G20" s="509"/>
      <c r="H20" s="510"/>
    </row>
    <row r="21" spans="1:8" ht="8.25" customHeight="1">
      <c r="A21" s="212" t="s">
        <v>17</v>
      </c>
      <c r="B21" s="139">
        <v>98615</v>
      </c>
      <c r="C21" s="580">
        <v>307.7035886010977</v>
      </c>
      <c r="E21" s="139">
        <v>97731</v>
      </c>
      <c r="F21" s="587">
        <v>76.91538842936181</v>
      </c>
      <c r="G21" s="509"/>
      <c r="H21" s="510"/>
    </row>
    <row r="22" spans="1:8" ht="8.25" customHeight="1">
      <c r="A22" s="212" t="s">
        <v>18</v>
      </c>
      <c r="B22" s="139">
        <v>65296</v>
      </c>
      <c r="C22" s="580">
        <v>314.9998311536068</v>
      </c>
      <c r="E22" s="139">
        <v>64753</v>
      </c>
      <c r="F22" s="587">
        <v>78.16257061464923</v>
      </c>
      <c r="G22" s="509"/>
      <c r="H22" s="510"/>
    </row>
    <row r="23" spans="1:8" ht="8.25" customHeight="1">
      <c r="A23" s="212" t="s">
        <v>19</v>
      </c>
      <c r="B23" s="139">
        <v>121221</v>
      </c>
      <c r="C23" s="580">
        <v>312.0801999850681</v>
      </c>
      <c r="E23" s="139">
        <v>120364</v>
      </c>
      <c r="F23" s="587">
        <v>78.18484163483774</v>
      </c>
      <c r="G23" s="509"/>
      <c r="H23" s="510"/>
    </row>
    <row r="24" spans="1:8" ht="8.25" customHeight="1">
      <c r="A24" s="212" t="s">
        <v>20</v>
      </c>
      <c r="B24" s="139">
        <v>1217704</v>
      </c>
      <c r="C24" s="580">
        <v>319.8179588605725</v>
      </c>
      <c r="E24" s="139">
        <v>1210321</v>
      </c>
      <c r="F24" s="587">
        <v>72.68963810761579</v>
      </c>
      <c r="G24" s="509"/>
      <c r="H24" s="510"/>
    </row>
    <row r="25" spans="1:8" ht="8.25" customHeight="1">
      <c r="A25" s="212" t="s">
        <v>21</v>
      </c>
      <c r="B25" s="139">
        <v>171073</v>
      </c>
      <c r="C25" s="580">
        <v>337.00133758049617</v>
      </c>
      <c r="E25" s="139">
        <v>169709</v>
      </c>
      <c r="F25" s="587">
        <v>75.42085896114054</v>
      </c>
      <c r="G25" s="509"/>
      <c r="H25" s="510"/>
    </row>
    <row r="26" spans="1:8" ht="8.25" customHeight="1">
      <c r="A26" s="212" t="s">
        <v>22</v>
      </c>
      <c r="B26" s="139">
        <v>52304</v>
      </c>
      <c r="C26" s="580">
        <v>292.62452375224484</v>
      </c>
      <c r="E26" s="139">
        <v>51321</v>
      </c>
      <c r="F26" s="587">
        <v>71.13590685425186</v>
      </c>
      <c r="G26" s="509"/>
      <c r="H26" s="510"/>
    </row>
    <row r="27" spans="1:8" ht="8.25" customHeight="1">
      <c r="A27" s="212" t="s">
        <v>23</v>
      </c>
      <c r="B27" s="139">
        <v>262097</v>
      </c>
      <c r="C27" s="580">
        <v>313.34823776959496</v>
      </c>
      <c r="E27" s="139">
        <v>260422</v>
      </c>
      <c r="F27" s="587">
        <v>76.54157702300756</v>
      </c>
      <c r="G27" s="509"/>
      <c r="H27" s="510"/>
    </row>
    <row r="28" spans="1:8" s="128" customFormat="1" ht="8.25" customHeight="1">
      <c r="A28" s="160" t="s">
        <v>24</v>
      </c>
      <c r="B28" s="143">
        <v>2894844</v>
      </c>
      <c r="C28" s="585">
        <v>310.60744570997423</v>
      </c>
      <c r="E28" s="143">
        <v>2872727</v>
      </c>
      <c r="F28" s="588">
        <v>73.52400545045603</v>
      </c>
      <c r="G28" s="511"/>
      <c r="H28" s="512"/>
    </row>
    <row r="29" spans="1:9" ht="8.25" customHeight="1">
      <c r="A29" s="212" t="s">
        <v>25</v>
      </c>
      <c r="B29" s="139">
        <v>138003</v>
      </c>
      <c r="C29" s="580">
        <v>290.93013401468534</v>
      </c>
      <c r="E29" s="139">
        <v>132009</v>
      </c>
      <c r="F29" s="587">
        <v>72.15104775855096</v>
      </c>
      <c r="G29" s="509"/>
      <c r="H29" s="510"/>
      <c r="I29" s="916"/>
    </row>
    <row r="30" spans="1:9" ht="8.25" customHeight="1">
      <c r="A30" s="212" t="s">
        <v>26</v>
      </c>
      <c r="B30" s="139">
        <v>156289</v>
      </c>
      <c r="C30" s="580">
        <v>316.2541381012894</v>
      </c>
      <c r="E30" s="139">
        <v>153133</v>
      </c>
      <c r="F30" s="587">
        <v>74.76503644681402</v>
      </c>
      <c r="G30" s="509"/>
      <c r="H30" s="510"/>
      <c r="I30" s="916"/>
    </row>
    <row r="31" spans="1:8" s="128" customFormat="1" ht="8.25" customHeight="1">
      <c r="A31" s="160" t="s">
        <v>27</v>
      </c>
      <c r="B31" s="143">
        <v>294292</v>
      </c>
      <c r="C31" s="585">
        <v>303.85147113332556</v>
      </c>
      <c r="E31" s="143">
        <v>285142</v>
      </c>
      <c r="F31" s="588">
        <v>73.5317099084277</v>
      </c>
      <c r="G31" s="511"/>
      <c r="H31" s="512"/>
    </row>
    <row r="32" spans="1:8" ht="8.25" customHeight="1">
      <c r="A32" s="212" t="s">
        <v>28</v>
      </c>
      <c r="B32" s="139">
        <v>70012</v>
      </c>
      <c r="C32" s="580">
        <v>330.44947585536346</v>
      </c>
      <c r="E32" s="139">
        <v>68879</v>
      </c>
      <c r="F32" s="587">
        <v>75.77614468965214</v>
      </c>
      <c r="G32" s="509"/>
      <c r="H32" s="510"/>
    </row>
    <row r="33" spans="1:8" ht="8.25" customHeight="1">
      <c r="A33" s="212" t="s">
        <v>29</v>
      </c>
      <c r="B33" s="139">
        <v>242351</v>
      </c>
      <c r="C33" s="580">
        <v>276.345661556355</v>
      </c>
      <c r="E33" s="139">
        <v>240455</v>
      </c>
      <c r="F33" s="587">
        <v>71.60042759856951</v>
      </c>
      <c r="G33" s="509"/>
      <c r="H33" s="510"/>
    </row>
    <row r="34" spans="1:8" ht="8.25" customHeight="1">
      <c r="A34" s="212" t="s">
        <v>30</v>
      </c>
      <c r="B34" s="139">
        <v>80028</v>
      </c>
      <c r="C34" s="580">
        <v>327.6787578768932</v>
      </c>
      <c r="E34" s="139">
        <v>79215</v>
      </c>
      <c r="F34" s="587">
        <v>82.2662554132785</v>
      </c>
      <c r="G34" s="509"/>
      <c r="H34" s="510"/>
    </row>
    <row r="35" spans="1:8" ht="8.25" customHeight="1">
      <c r="A35" s="212" t="s">
        <v>31</v>
      </c>
      <c r="B35" s="139">
        <v>228360</v>
      </c>
      <c r="C35" s="580">
        <v>274.5978913344621</v>
      </c>
      <c r="E35" s="139">
        <v>226550</v>
      </c>
      <c r="F35" s="587">
        <v>71.4905568090377</v>
      </c>
      <c r="G35" s="509"/>
      <c r="H35" s="510"/>
    </row>
    <row r="36" spans="1:8" ht="8.25" customHeight="1">
      <c r="A36" s="212" t="s">
        <v>32</v>
      </c>
      <c r="B36" s="139">
        <v>262282</v>
      </c>
      <c r="C36" s="580">
        <v>317.53076555226664</v>
      </c>
      <c r="E36" s="139">
        <v>258621</v>
      </c>
      <c r="F36" s="587">
        <v>77.49710083693668</v>
      </c>
      <c r="G36" s="509"/>
      <c r="H36" s="510"/>
    </row>
    <row r="37" spans="1:8" ht="8.25" customHeight="1">
      <c r="A37" s="212" t="s">
        <v>33</v>
      </c>
      <c r="B37" s="139">
        <v>251177</v>
      </c>
      <c r="C37" s="580">
        <v>293.6375815702164</v>
      </c>
      <c r="E37" s="139">
        <v>248491</v>
      </c>
      <c r="F37" s="587">
        <v>72.89563079739267</v>
      </c>
      <c r="G37" s="509"/>
      <c r="H37" s="510"/>
    </row>
    <row r="38" spans="1:8" ht="8.25" customHeight="1">
      <c r="A38" s="212" t="s">
        <v>34</v>
      </c>
      <c r="B38" s="139">
        <v>218247</v>
      </c>
      <c r="C38" s="580">
        <v>264.43700496893956</v>
      </c>
      <c r="E38" s="139">
        <v>216444</v>
      </c>
      <c r="F38" s="587">
        <v>67.94833962240457</v>
      </c>
      <c r="G38" s="509"/>
      <c r="H38" s="510"/>
    </row>
    <row r="39" spans="1:8" s="128" customFormat="1" ht="8.25" customHeight="1">
      <c r="A39" s="160" t="s">
        <v>35</v>
      </c>
      <c r="B39" s="143">
        <v>1352457</v>
      </c>
      <c r="C39" s="585">
        <v>289.51701033410575</v>
      </c>
      <c r="E39" s="143">
        <v>1338655</v>
      </c>
      <c r="F39" s="588">
        <v>73.0285926889304</v>
      </c>
      <c r="G39" s="511"/>
      <c r="H39" s="512"/>
    </row>
    <row r="40" spans="1:8" ht="8.25" customHeight="1">
      <c r="A40" s="212" t="s">
        <v>36</v>
      </c>
      <c r="B40" s="139">
        <v>48381</v>
      </c>
      <c r="C40" s="580">
        <v>345.4699951443832</v>
      </c>
      <c r="E40" s="139">
        <v>47913</v>
      </c>
      <c r="F40" s="587">
        <v>76.86865283727198</v>
      </c>
      <c r="G40" s="509"/>
      <c r="H40" s="510"/>
    </row>
    <row r="41" spans="1:8" ht="8.25" customHeight="1">
      <c r="A41" s="212" t="s">
        <v>37</v>
      </c>
      <c r="B41" s="139">
        <v>89120</v>
      </c>
      <c r="C41" s="580">
        <v>301.0332818775397</v>
      </c>
      <c r="E41" s="139">
        <v>88390</v>
      </c>
      <c r="F41" s="587">
        <v>75.18841763214753</v>
      </c>
      <c r="G41" s="509"/>
      <c r="H41" s="510"/>
    </row>
    <row r="42" spans="1:8" ht="8.25" customHeight="1">
      <c r="A42" s="212" t="s">
        <v>38</v>
      </c>
      <c r="B42" s="139">
        <v>89107</v>
      </c>
      <c r="C42" s="580">
        <v>373.25586753180386</v>
      </c>
      <c r="E42" s="139">
        <v>88294</v>
      </c>
      <c r="F42" s="587">
        <v>73.81453986088817</v>
      </c>
      <c r="G42" s="509"/>
      <c r="H42" s="510"/>
    </row>
    <row r="43" spans="1:8" ht="8.25" customHeight="1">
      <c r="A43" s="212" t="s">
        <v>39</v>
      </c>
      <c r="B43" s="139">
        <v>170473</v>
      </c>
      <c r="C43" s="580">
        <v>323.70360383796685</v>
      </c>
      <c r="E43" s="139">
        <v>168629</v>
      </c>
      <c r="F43" s="587">
        <v>76.17724652608374</v>
      </c>
      <c r="G43" s="509"/>
      <c r="H43" s="510"/>
    </row>
    <row r="44" spans="1:8" s="128" customFormat="1" ht="8.25" customHeight="1">
      <c r="A44" s="160" t="s">
        <v>126</v>
      </c>
      <c r="B44" s="143">
        <v>397081</v>
      </c>
      <c r="C44" s="585">
        <v>330.5006521270495</v>
      </c>
      <c r="E44" s="143">
        <v>393226</v>
      </c>
      <c r="F44" s="588">
        <v>75.49436709492616</v>
      </c>
      <c r="G44" s="511"/>
      <c r="H44" s="512"/>
    </row>
    <row r="45" spans="1:8" ht="8.25" customHeight="1">
      <c r="A45" s="212" t="s">
        <v>40</v>
      </c>
      <c r="B45" s="139">
        <v>331567</v>
      </c>
      <c r="C45" s="580">
        <v>379.4832059679559</v>
      </c>
      <c r="E45" s="139">
        <v>328404</v>
      </c>
      <c r="F45" s="587">
        <v>77.17891471410778</v>
      </c>
      <c r="G45" s="509"/>
      <c r="H45" s="510"/>
    </row>
    <row r="46" spans="1:8" ht="8.25" customHeight="1">
      <c r="A46" s="212" t="s">
        <v>41</v>
      </c>
      <c r="B46" s="139">
        <v>72809</v>
      </c>
      <c r="C46" s="580">
        <v>343.7727225511582</v>
      </c>
      <c r="E46" s="139">
        <v>71676</v>
      </c>
      <c r="F46" s="587">
        <v>70.64250022175571</v>
      </c>
      <c r="G46" s="509"/>
      <c r="H46" s="510"/>
    </row>
    <row r="47" spans="1:8" ht="8.25" customHeight="1">
      <c r="A47" s="212" t="s">
        <v>42</v>
      </c>
      <c r="B47" s="139">
        <v>78965</v>
      </c>
      <c r="C47" s="580">
        <v>360.92016015503594</v>
      </c>
      <c r="E47" s="139">
        <v>78043</v>
      </c>
      <c r="F47" s="587">
        <v>79.80836094408312</v>
      </c>
      <c r="G47" s="509"/>
      <c r="H47" s="510"/>
    </row>
    <row r="48" spans="1:8" ht="8.25" customHeight="1">
      <c r="A48" s="212" t="s">
        <v>43</v>
      </c>
      <c r="B48" s="139">
        <v>99765</v>
      </c>
      <c r="C48" s="580">
        <v>355.5695742360413</v>
      </c>
      <c r="E48" s="139">
        <v>98001</v>
      </c>
      <c r="F48" s="587">
        <v>72.49291721837159</v>
      </c>
      <c r="G48" s="509"/>
      <c r="H48" s="510"/>
    </row>
    <row r="49" spans="1:8" s="128" customFormat="1" ht="8.25" customHeight="1">
      <c r="A49" s="160" t="s">
        <v>44</v>
      </c>
      <c r="B49" s="143">
        <v>583106</v>
      </c>
      <c r="C49" s="585">
        <v>367.91529012702443</v>
      </c>
      <c r="E49" s="143">
        <v>576124</v>
      </c>
      <c r="F49" s="588">
        <v>75.81107629874188</v>
      </c>
      <c r="G49" s="511"/>
      <c r="H49" s="512"/>
    </row>
    <row r="50" spans="1:8" ht="8.25" customHeight="1">
      <c r="A50" s="212" t="s">
        <v>29</v>
      </c>
      <c r="B50" s="139">
        <v>327491</v>
      </c>
      <c r="C50" s="580">
        <v>348.5281597207441</v>
      </c>
      <c r="E50" s="139">
        <v>324625</v>
      </c>
      <c r="F50" s="587">
        <v>75.90655280781174</v>
      </c>
      <c r="G50" s="509"/>
      <c r="H50" s="510"/>
    </row>
    <row r="51" spans="1:8" ht="8.25" customHeight="1">
      <c r="A51" s="212" t="s">
        <v>46</v>
      </c>
      <c r="B51" s="139">
        <v>126530</v>
      </c>
      <c r="C51" s="580">
        <v>363.0005135311145</v>
      </c>
      <c r="E51" s="139">
        <v>125290</v>
      </c>
      <c r="F51" s="587">
        <v>83.33444188737978</v>
      </c>
      <c r="G51" s="509"/>
      <c r="H51" s="510"/>
    </row>
    <row r="52" spans="1:8" ht="8.25" customHeight="1">
      <c r="A52" s="212" t="s">
        <v>47</v>
      </c>
      <c r="B52" s="139">
        <v>116633</v>
      </c>
      <c r="C52" s="580">
        <v>316.0254916518092</v>
      </c>
      <c r="E52" s="139">
        <v>114713</v>
      </c>
      <c r="F52" s="587">
        <v>76.8318330386326</v>
      </c>
      <c r="G52" s="509"/>
      <c r="H52" s="510"/>
    </row>
    <row r="53" spans="1:8" ht="8.25" customHeight="1">
      <c r="A53" s="212" t="s">
        <v>48</v>
      </c>
      <c r="B53" s="139">
        <v>210356</v>
      </c>
      <c r="C53" s="580">
        <v>320.6836991833356</v>
      </c>
      <c r="E53" s="139">
        <v>208436</v>
      </c>
      <c r="F53" s="587">
        <v>77.61447461022591</v>
      </c>
      <c r="G53" s="509"/>
      <c r="H53" s="510"/>
    </row>
    <row r="54" spans="1:8" ht="8.25" customHeight="1">
      <c r="A54" s="212" t="s">
        <v>49</v>
      </c>
      <c r="B54" s="139">
        <v>135666</v>
      </c>
      <c r="C54" s="580">
        <v>333.7679718944665</v>
      </c>
      <c r="E54" s="139">
        <v>134228</v>
      </c>
      <c r="F54" s="587">
        <v>73.50971253949912</v>
      </c>
      <c r="G54" s="509"/>
      <c r="H54" s="510"/>
    </row>
    <row r="55" spans="1:8" ht="8.25" customHeight="1">
      <c r="A55" s="212" t="s">
        <v>50</v>
      </c>
      <c r="B55" s="139">
        <v>89059</v>
      </c>
      <c r="C55" s="580">
        <v>327.04044536167277</v>
      </c>
      <c r="E55" s="139">
        <v>88198</v>
      </c>
      <c r="F55" s="587">
        <v>74.12281807562043</v>
      </c>
      <c r="G55" s="509"/>
      <c r="H55" s="510"/>
    </row>
    <row r="56" spans="1:8" ht="8.25" customHeight="1">
      <c r="A56" s="212" t="s">
        <v>51</v>
      </c>
      <c r="B56" s="139">
        <v>123457</v>
      </c>
      <c r="C56" s="580">
        <v>342.5726035151589</v>
      </c>
      <c r="E56" s="139">
        <v>121259</v>
      </c>
      <c r="F56" s="587">
        <v>78.11117051771784</v>
      </c>
      <c r="G56" s="509"/>
      <c r="H56" s="510"/>
    </row>
    <row r="57" spans="1:8" ht="8.25" customHeight="1">
      <c r="A57" s="212" t="s">
        <v>52</v>
      </c>
      <c r="B57" s="139">
        <v>146142</v>
      </c>
      <c r="C57" s="580">
        <v>304.80667754005566</v>
      </c>
      <c r="E57" s="139">
        <v>144897</v>
      </c>
      <c r="F57" s="587">
        <v>73.27763645650536</v>
      </c>
      <c r="G57" s="509"/>
      <c r="H57" s="510"/>
    </row>
    <row r="58" spans="1:8" ht="8.25" customHeight="1">
      <c r="A58" s="212" t="s">
        <v>53</v>
      </c>
      <c r="B58" s="139">
        <v>88178</v>
      </c>
      <c r="C58" s="580">
        <v>310.40940613229134</v>
      </c>
      <c r="E58" s="139">
        <v>84776</v>
      </c>
      <c r="F58" s="587">
        <v>73.33817779161909</v>
      </c>
      <c r="G58" s="509"/>
      <c r="H58" s="510"/>
    </row>
    <row r="59" spans="1:8" s="128" customFormat="1" ht="8.25" customHeight="1">
      <c r="A59" s="160" t="s">
        <v>54</v>
      </c>
      <c r="B59" s="143">
        <v>1363512</v>
      </c>
      <c r="C59" s="585">
        <v>331.277253904591</v>
      </c>
      <c r="E59" s="143">
        <v>1346422</v>
      </c>
      <c r="F59" s="588">
        <v>76.24030024507029</v>
      </c>
      <c r="G59" s="511"/>
      <c r="H59" s="512"/>
    </row>
    <row r="60" spans="1:8" ht="8.25" customHeight="1">
      <c r="A60" s="212" t="s">
        <v>55</v>
      </c>
      <c r="B60" s="139">
        <v>102531</v>
      </c>
      <c r="C60" s="580">
        <v>309.05731355160754</v>
      </c>
      <c r="E60" s="139">
        <v>101346</v>
      </c>
      <c r="F60" s="587">
        <v>77.23188770261311</v>
      </c>
      <c r="G60" s="509"/>
      <c r="H60" s="510"/>
    </row>
    <row r="61" spans="1:8" ht="8.25" customHeight="1">
      <c r="A61" s="212" t="s">
        <v>56</v>
      </c>
      <c r="B61" s="139">
        <v>315927</v>
      </c>
      <c r="C61" s="580">
        <v>328.51948019536866</v>
      </c>
      <c r="E61" s="139">
        <v>312489</v>
      </c>
      <c r="F61" s="587">
        <v>77.35680442026151</v>
      </c>
      <c r="G61" s="509"/>
      <c r="H61" s="510"/>
    </row>
    <row r="62" spans="1:8" ht="8.25" customHeight="1">
      <c r="A62" s="212" t="s">
        <v>57</v>
      </c>
      <c r="B62" s="139">
        <v>72581</v>
      </c>
      <c r="C62" s="580">
        <v>334.47927851537116</v>
      </c>
      <c r="E62" s="139">
        <v>71489</v>
      </c>
      <c r="F62" s="587">
        <v>75.3118284100965</v>
      </c>
      <c r="G62" s="509"/>
      <c r="H62" s="510"/>
    </row>
    <row r="63" spans="1:8" ht="8.25" customHeight="1">
      <c r="A63" s="212" t="s">
        <v>58</v>
      </c>
      <c r="B63" s="139">
        <v>114695</v>
      </c>
      <c r="C63" s="580">
        <v>347.72076835390845</v>
      </c>
      <c r="E63" s="139">
        <v>113283</v>
      </c>
      <c r="F63" s="587">
        <v>79.39766467149806</v>
      </c>
      <c r="G63" s="509"/>
      <c r="H63" s="510"/>
    </row>
    <row r="64" spans="1:8" ht="8.25" customHeight="1">
      <c r="A64" s="212" t="s">
        <v>59</v>
      </c>
      <c r="B64" s="139">
        <v>118377</v>
      </c>
      <c r="C64" s="580">
        <v>313.10288644905665</v>
      </c>
      <c r="E64" s="139">
        <v>116611</v>
      </c>
      <c r="F64" s="587">
        <v>74.78275926199073</v>
      </c>
      <c r="G64" s="509"/>
      <c r="H64" s="510"/>
    </row>
    <row r="65" spans="1:8" ht="8.25" customHeight="1">
      <c r="A65" s="212" t="s">
        <v>29</v>
      </c>
      <c r="B65" s="139">
        <v>63393</v>
      </c>
      <c r="C65" s="580">
        <v>317.5270228304098</v>
      </c>
      <c r="E65" s="139">
        <v>62703</v>
      </c>
      <c r="F65" s="587">
        <v>72.73539271752874</v>
      </c>
      <c r="G65" s="509"/>
      <c r="H65" s="510"/>
    </row>
    <row r="66" spans="1:8" ht="8.25" customHeight="1">
      <c r="A66" s="212" t="s">
        <v>61</v>
      </c>
      <c r="B66" s="139">
        <v>125020</v>
      </c>
      <c r="C66" s="580">
        <v>318.4225070869511</v>
      </c>
      <c r="E66" s="139">
        <v>123812</v>
      </c>
      <c r="F66" s="587">
        <v>77.73668778371454</v>
      </c>
      <c r="G66" s="509"/>
      <c r="H66" s="510"/>
    </row>
    <row r="67" spans="1:8" ht="8.25" customHeight="1">
      <c r="A67" s="212" t="s">
        <v>62</v>
      </c>
      <c r="B67" s="139">
        <v>88036</v>
      </c>
      <c r="C67" s="580">
        <v>319.43628037939317</v>
      </c>
      <c r="E67" s="139">
        <v>86930</v>
      </c>
      <c r="F67" s="587">
        <v>76.8482748256261</v>
      </c>
      <c r="G67" s="509"/>
      <c r="H67" s="510"/>
    </row>
    <row r="68" spans="1:8" ht="8.25" customHeight="1">
      <c r="A68" s="212" t="s">
        <v>63</v>
      </c>
      <c r="B68" s="139">
        <v>70687</v>
      </c>
      <c r="C68" s="580">
        <v>299.3829121295673</v>
      </c>
      <c r="E68" s="139">
        <v>70179</v>
      </c>
      <c r="F68" s="587">
        <v>77.27773250820358</v>
      </c>
      <c r="G68" s="509"/>
      <c r="H68" s="510"/>
    </row>
    <row r="69" spans="1:8" ht="8.25" customHeight="1">
      <c r="A69" s="212" t="s">
        <v>64</v>
      </c>
      <c r="B69" s="139">
        <v>85842</v>
      </c>
      <c r="C69" s="580">
        <v>330.34958360913134</v>
      </c>
      <c r="E69" s="139">
        <v>84275</v>
      </c>
      <c r="F69" s="587">
        <v>78.53781277666465</v>
      </c>
      <c r="G69" s="509"/>
      <c r="H69" s="510"/>
    </row>
    <row r="70" spans="1:8" s="128" customFormat="1" ht="8.25" customHeight="1">
      <c r="A70" s="163" t="s">
        <v>65</v>
      </c>
      <c r="B70" s="143">
        <v>1157089</v>
      </c>
      <c r="C70" s="585">
        <v>323.0134248235008</v>
      </c>
      <c r="D70" s="149"/>
      <c r="E70" s="143">
        <v>1143117</v>
      </c>
      <c r="F70" s="588">
        <v>76.95529240691248</v>
      </c>
      <c r="G70" s="511"/>
      <c r="H70" s="512"/>
    </row>
    <row r="71" spans="1:8" s="128" customFormat="1" ht="9">
      <c r="A71" s="162"/>
      <c r="B71" s="581"/>
      <c r="C71" s="581"/>
      <c r="D71" s="148"/>
      <c r="E71" s="581"/>
      <c r="F71" s="589"/>
      <c r="G71" s="509"/>
      <c r="H71" s="510"/>
    </row>
    <row r="72" spans="7:8" ht="12.75" customHeight="1">
      <c r="G72" s="509"/>
      <c r="H72" s="510"/>
    </row>
    <row r="73" spans="7:8" ht="12.75" customHeight="1">
      <c r="G73" s="509"/>
      <c r="H73" s="510"/>
    </row>
    <row r="74" spans="7:8" ht="12.75" customHeight="1">
      <c r="G74" s="509"/>
      <c r="H74" s="510"/>
    </row>
    <row r="75" spans="7:8" ht="12.75" customHeight="1">
      <c r="G75" s="511"/>
      <c r="H75" s="512"/>
    </row>
    <row r="76" spans="7:8" ht="12.75" customHeight="1">
      <c r="G76" s="509"/>
      <c r="H76" s="510"/>
    </row>
    <row r="77" spans="7:8" ht="12.75" customHeight="1">
      <c r="G77" s="509"/>
      <c r="H77" s="510"/>
    </row>
    <row r="78" spans="7:8" ht="12.75" customHeight="1">
      <c r="G78" s="509"/>
      <c r="H78" s="510"/>
    </row>
    <row r="79" spans="7:8" ht="12.75" customHeight="1">
      <c r="G79" s="509"/>
      <c r="H79" s="510"/>
    </row>
    <row r="80" spans="7:8" ht="12.75" customHeight="1">
      <c r="G80" s="511"/>
      <c r="H80" s="512"/>
    </row>
    <row r="81" spans="7:8" ht="12.75" customHeight="1">
      <c r="G81" s="509"/>
      <c r="H81" s="510"/>
    </row>
    <row r="82" spans="7:8" ht="12.75" customHeight="1">
      <c r="G82" s="509"/>
      <c r="H82" s="510"/>
    </row>
    <row r="83" spans="7:8" ht="12.75" customHeight="1">
      <c r="G83" s="511"/>
      <c r="H83" s="512"/>
    </row>
    <row r="84" spans="7:8" ht="12.75" customHeight="1">
      <c r="G84" s="509"/>
      <c r="H84" s="510"/>
    </row>
    <row r="85" spans="7:8" ht="12.75" customHeight="1">
      <c r="G85" s="509"/>
      <c r="H85" s="510"/>
    </row>
    <row r="86" spans="7:8" ht="12.75" customHeight="1">
      <c r="G86" s="509"/>
      <c r="H86" s="510"/>
    </row>
    <row r="87" spans="7:8" ht="12.75" customHeight="1">
      <c r="G87" s="509"/>
      <c r="H87" s="510"/>
    </row>
    <row r="88" spans="7:8" ht="12.75" customHeight="1">
      <c r="G88" s="509"/>
      <c r="H88" s="510"/>
    </row>
    <row r="89" spans="7:8" ht="12.75" customHeight="1">
      <c r="G89" s="511"/>
      <c r="H89" s="512"/>
    </row>
    <row r="90" spans="7:8" ht="12.75" customHeight="1">
      <c r="G90" s="509"/>
      <c r="H90" s="510"/>
    </row>
    <row r="91" spans="7:8" ht="12.75" customHeight="1">
      <c r="G91" s="509"/>
      <c r="H91" s="510"/>
    </row>
    <row r="92" spans="7:8" ht="12.75" customHeight="1">
      <c r="G92" s="509"/>
      <c r="H92" s="510"/>
    </row>
    <row r="93" spans="7:8" ht="12.75" customHeight="1">
      <c r="G93" s="509"/>
      <c r="H93" s="510"/>
    </row>
    <row r="94" spans="7:8" ht="12.75" customHeight="1">
      <c r="G94" s="509"/>
      <c r="H94" s="510"/>
    </row>
    <row r="95" spans="7:8" ht="12.75" customHeight="1">
      <c r="G95" s="511"/>
      <c r="H95" s="512"/>
    </row>
    <row r="96" spans="7:8" ht="12.75" customHeight="1">
      <c r="G96" s="509"/>
      <c r="H96" s="510"/>
    </row>
    <row r="97" spans="7:8" ht="12.75" customHeight="1">
      <c r="G97" s="509"/>
      <c r="H97" s="510"/>
    </row>
    <row r="98" spans="7:8" ht="12.75" customHeight="1">
      <c r="G98" s="511"/>
      <c r="H98" s="512"/>
    </row>
    <row r="99" spans="7:8" ht="12.75" customHeight="1">
      <c r="G99" s="509"/>
      <c r="H99" s="510"/>
    </row>
    <row r="100" spans="7:8" ht="12.75" customHeight="1">
      <c r="G100" s="509"/>
      <c r="H100" s="510"/>
    </row>
    <row r="101" spans="7:8" ht="12.75" customHeight="1">
      <c r="G101" s="509"/>
      <c r="H101" s="510"/>
    </row>
    <row r="102" spans="7:8" ht="12.75" customHeight="1">
      <c r="G102" s="509"/>
      <c r="H102" s="510"/>
    </row>
    <row r="103" spans="7:8" ht="12.75" customHeight="1">
      <c r="G103" s="509"/>
      <c r="H103" s="510"/>
    </row>
    <row r="104" spans="7:8" ht="12.75" customHeight="1">
      <c r="G104" s="511"/>
      <c r="H104" s="512"/>
    </row>
    <row r="105" spans="7:8" ht="12.75" customHeight="1">
      <c r="G105" s="509"/>
      <c r="H105" s="510"/>
    </row>
    <row r="106" spans="7:8" ht="12.75" customHeight="1">
      <c r="G106" s="509"/>
      <c r="H106" s="510"/>
    </row>
    <row r="107" spans="7:8" ht="12.75" customHeight="1">
      <c r="G107" s="509"/>
      <c r="H107" s="510"/>
    </row>
    <row r="108" spans="7:8" ht="12.75" customHeight="1">
      <c r="G108" s="509"/>
      <c r="H108" s="510"/>
    </row>
    <row r="109" spans="7:8" ht="12.75" customHeight="1">
      <c r="G109" s="509"/>
      <c r="H109" s="510"/>
    </row>
    <row r="110" spans="7:8" ht="12.75" customHeight="1">
      <c r="G110" s="509"/>
      <c r="H110" s="510"/>
    </row>
    <row r="111" spans="7:8" ht="12.75" customHeight="1">
      <c r="G111" s="509"/>
      <c r="H111" s="510"/>
    </row>
    <row r="112" spans="7:8" ht="12.75" customHeight="1">
      <c r="G112" s="509"/>
      <c r="H112" s="510"/>
    </row>
    <row r="113" spans="7:8" ht="12.75" customHeight="1">
      <c r="G113" s="509"/>
      <c r="H113" s="510"/>
    </row>
    <row r="114" spans="7:8" ht="12.75" customHeight="1">
      <c r="G114" s="511"/>
      <c r="H114" s="512"/>
    </row>
    <row r="115" spans="7:8" ht="12.75" customHeight="1">
      <c r="G115" s="509"/>
      <c r="H115" s="510"/>
    </row>
    <row r="116" spans="7:8" ht="12.75" customHeight="1">
      <c r="G116" s="509"/>
      <c r="H116" s="510"/>
    </row>
    <row r="117" spans="7:8" ht="12.75" customHeight="1">
      <c r="G117" s="509"/>
      <c r="H117" s="510"/>
    </row>
    <row r="118" spans="7:8" ht="12.75" customHeight="1">
      <c r="G118" s="509"/>
      <c r="H118" s="510"/>
    </row>
    <row r="119" spans="7:8" ht="12.75" customHeight="1">
      <c r="G119" s="511"/>
      <c r="H119" s="512"/>
    </row>
    <row r="120" spans="7:8" ht="12.75" customHeight="1">
      <c r="G120" s="511"/>
      <c r="H120" s="512"/>
    </row>
    <row r="121" spans="7:8" ht="12.75" customHeight="1">
      <c r="G121" s="511"/>
      <c r="H121" s="512"/>
    </row>
    <row r="122" spans="7:8" ht="12.75" customHeight="1">
      <c r="G122" s="511"/>
      <c r="H122" s="512"/>
    </row>
    <row r="123" spans="7:8" ht="12.75" customHeight="1">
      <c r="G123" s="511"/>
      <c r="H123" s="512"/>
    </row>
    <row r="124" spans="7:8" ht="12.75" customHeight="1">
      <c r="G124" s="509"/>
      <c r="H124" s="509"/>
    </row>
    <row r="125" spans="7:8" ht="12.75" customHeight="1">
      <c r="G125" s="509"/>
      <c r="H125" s="509"/>
    </row>
    <row r="126" spans="7:8" ht="12.75" customHeight="1">
      <c r="G126" s="509"/>
      <c r="H126" s="509"/>
    </row>
    <row r="127" spans="7:8" ht="12.75" customHeight="1">
      <c r="G127" s="509"/>
      <c r="H127" s="509"/>
    </row>
  </sheetData>
  <mergeCells count="2">
    <mergeCell ref="B3:C3"/>
    <mergeCell ref="E3:F3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8"/>
  <dimension ref="A1:F73"/>
  <sheetViews>
    <sheetView showGridLines="0" workbookViewId="0" topLeftCell="A39">
      <selection activeCell="A7" sqref="A7:U7"/>
    </sheetView>
  </sheetViews>
  <sheetFormatPr defaultColWidth="9.59765625" defaultRowHeight="12.75" customHeight="1"/>
  <cols>
    <col min="1" max="1" width="32.796875" style="212" customWidth="1"/>
    <col min="2" max="2" width="20.796875" style="580" customWidth="1"/>
    <col min="3" max="3" width="23.3984375" style="584" customWidth="1"/>
    <col min="4" max="4" width="1.19921875" style="139" customWidth="1"/>
    <col min="5" max="5" width="19.19921875" style="580" customWidth="1"/>
    <col min="6" max="6" width="23.796875" style="584" customWidth="1"/>
    <col min="7" max="16384" width="9.59765625" style="127" customWidth="1"/>
  </cols>
  <sheetData>
    <row r="1" spans="1:6" s="203" customFormat="1" ht="14.25" customHeight="1">
      <c r="A1" s="227" t="s">
        <v>412</v>
      </c>
      <c r="B1" s="593"/>
      <c r="C1" s="594"/>
      <c r="D1" s="595"/>
      <c r="E1" s="593"/>
      <c r="F1" s="594"/>
    </row>
    <row r="2" spans="1:6" ht="9" customHeight="1">
      <c r="A2" s="214"/>
      <c r="B2" s="596"/>
      <c r="C2" s="597"/>
      <c r="D2" s="598"/>
      <c r="E2" s="596"/>
      <c r="F2" s="597"/>
    </row>
    <row r="3" spans="1:6" s="206" customFormat="1" ht="12" customHeight="1">
      <c r="A3" s="223" t="s">
        <v>0</v>
      </c>
      <c r="B3" s="996" t="s">
        <v>129</v>
      </c>
      <c r="C3" s="996"/>
      <c r="D3" s="599"/>
      <c r="E3" s="996" t="s">
        <v>251</v>
      </c>
      <c r="F3" s="996"/>
    </row>
    <row r="4" spans="1:6" s="209" customFormat="1" ht="11.25" customHeight="1">
      <c r="A4" s="224" t="s">
        <v>1</v>
      </c>
      <c r="B4" s="579" t="s">
        <v>181</v>
      </c>
      <c r="C4" s="579" t="s">
        <v>249</v>
      </c>
      <c r="D4" s="600"/>
      <c r="E4" s="579" t="s">
        <v>181</v>
      </c>
      <c r="F4" s="579" t="s">
        <v>250</v>
      </c>
    </row>
    <row r="5" spans="1:6" s="128" customFormat="1" ht="4.5" customHeight="1">
      <c r="A5" s="160"/>
      <c r="B5" s="585"/>
      <c r="C5" s="601"/>
      <c r="D5" s="143"/>
      <c r="E5" s="585"/>
      <c r="F5" s="601"/>
    </row>
    <row r="6" spans="1:6" ht="8.25" customHeight="1">
      <c r="A6" s="212" t="s">
        <v>66</v>
      </c>
      <c r="B6" s="139">
        <v>183396</v>
      </c>
      <c r="C6" s="580">
        <v>292.2365988909427</v>
      </c>
      <c r="E6" s="139">
        <v>180523</v>
      </c>
      <c r="F6" s="584">
        <v>74.55530638120372</v>
      </c>
    </row>
    <row r="7" spans="1:6" ht="8.25" customHeight="1">
      <c r="A7" s="212" t="s">
        <v>67</v>
      </c>
      <c r="B7" s="139">
        <v>72529</v>
      </c>
      <c r="C7" s="580">
        <v>321.0369996591729</v>
      </c>
      <c r="E7" s="139">
        <v>71842</v>
      </c>
      <c r="F7" s="584">
        <v>77.32595686055022</v>
      </c>
    </row>
    <row r="8" spans="1:6" s="128" customFormat="1" ht="8.25" customHeight="1">
      <c r="A8" s="160" t="s">
        <v>68</v>
      </c>
      <c r="B8" s="143">
        <v>255925</v>
      </c>
      <c r="C8" s="585">
        <v>299.860570839387</v>
      </c>
      <c r="D8" s="143"/>
      <c r="E8" s="143">
        <v>252365</v>
      </c>
      <c r="F8" s="601">
        <v>75.32384192932187</v>
      </c>
    </row>
    <row r="9" spans="1:6" ht="8.25" customHeight="1">
      <c r="A9" s="212" t="s">
        <v>69</v>
      </c>
      <c r="B9" s="139">
        <v>145101</v>
      </c>
      <c r="C9" s="580">
        <v>315.79531555373705</v>
      </c>
      <c r="E9" s="139">
        <v>143302</v>
      </c>
      <c r="F9" s="584">
        <v>79.10376082624464</v>
      </c>
    </row>
    <row r="10" spans="1:6" ht="8.25" customHeight="1">
      <c r="A10" s="212" t="s">
        <v>70</v>
      </c>
      <c r="B10" s="139">
        <v>104947</v>
      </c>
      <c r="C10" s="580">
        <v>277.89855552172014</v>
      </c>
      <c r="E10" s="139">
        <v>103368</v>
      </c>
      <c r="F10" s="584">
        <v>73.22858073931339</v>
      </c>
    </row>
    <row r="11" spans="1:6" ht="8.25" customHeight="1">
      <c r="A11" s="212" t="s">
        <v>71</v>
      </c>
      <c r="B11" s="139">
        <v>90818</v>
      </c>
      <c r="C11" s="580">
        <v>291.6825914780045</v>
      </c>
      <c r="E11" s="139">
        <v>89632</v>
      </c>
      <c r="F11" s="584">
        <v>76.53332194851215</v>
      </c>
    </row>
    <row r="12" spans="1:6" ht="8.25" customHeight="1">
      <c r="A12" s="212" t="s">
        <v>72</v>
      </c>
      <c r="B12" s="139">
        <v>111052</v>
      </c>
      <c r="C12" s="580">
        <v>305.65724068457183</v>
      </c>
      <c r="E12" s="139">
        <v>109553</v>
      </c>
      <c r="F12" s="584">
        <v>76.94247206478302</v>
      </c>
    </row>
    <row r="13" spans="1:6" s="128" customFormat="1" ht="8.25" customHeight="1">
      <c r="A13" s="160" t="s">
        <v>73</v>
      </c>
      <c r="B13" s="390">
        <v>451918</v>
      </c>
      <c r="C13" s="585">
        <v>298.9263158451757</v>
      </c>
      <c r="D13" s="143"/>
      <c r="E13" s="143">
        <v>445855</v>
      </c>
      <c r="F13" s="601">
        <v>76.63214234151238</v>
      </c>
    </row>
    <row r="14" spans="1:6" ht="8.25" customHeight="1">
      <c r="A14" s="212" t="s">
        <v>74</v>
      </c>
      <c r="B14" s="217">
        <v>124810</v>
      </c>
      <c r="C14" s="580">
        <v>255.6151988744002</v>
      </c>
      <c r="E14" s="139">
        <v>123744</v>
      </c>
      <c r="F14" s="584">
        <v>67.36163657247374</v>
      </c>
    </row>
    <row r="15" spans="1:6" ht="8.25" customHeight="1">
      <c r="A15" s="212" t="s">
        <v>75</v>
      </c>
      <c r="B15" s="139">
        <v>134141</v>
      </c>
      <c r="C15" s="580">
        <v>259.9667049746799</v>
      </c>
      <c r="E15" s="139">
        <v>133150</v>
      </c>
      <c r="F15" s="584">
        <v>67.5158331347325</v>
      </c>
    </row>
    <row r="16" spans="1:6" ht="8.25" customHeight="1">
      <c r="A16" s="212" t="s">
        <v>76</v>
      </c>
      <c r="B16" s="139">
        <v>41609</v>
      </c>
      <c r="C16" s="580">
        <v>272.81012326252295</v>
      </c>
      <c r="E16" s="139">
        <v>41174</v>
      </c>
      <c r="F16" s="584">
        <v>65.26128924886275</v>
      </c>
    </row>
    <row r="17" spans="1:6" ht="8.25" customHeight="1">
      <c r="A17" s="212" t="s">
        <v>77</v>
      </c>
      <c r="B17" s="139">
        <v>1082717</v>
      </c>
      <c r="C17" s="580">
        <v>286.20561860362824</v>
      </c>
      <c r="E17" s="139">
        <v>1073591</v>
      </c>
      <c r="F17" s="584">
        <v>69.93422115449756</v>
      </c>
    </row>
    <row r="18" spans="1:6" ht="8.25" customHeight="1">
      <c r="A18" s="212" t="s">
        <v>78</v>
      </c>
      <c r="B18" s="139">
        <v>86539</v>
      </c>
      <c r="C18" s="580">
        <v>290.627539745975</v>
      </c>
      <c r="E18" s="216">
        <v>85534</v>
      </c>
      <c r="F18" s="584">
        <v>69.84876200431175</v>
      </c>
    </row>
    <row r="19" spans="1:6" s="128" customFormat="1" ht="8.25" customHeight="1">
      <c r="A19" s="160" t="s">
        <v>79</v>
      </c>
      <c r="B19" s="143">
        <v>1469816</v>
      </c>
      <c r="C19" s="585">
        <v>280.63012595951244</v>
      </c>
      <c r="D19" s="143"/>
      <c r="E19" s="143">
        <v>1457193</v>
      </c>
      <c r="F19" s="601">
        <v>69.33721544934986</v>
      </c>
    </row>
    <row r="20" spans="1:6" ht="8.25" customHeight="1">
      <c r="A20" s="212" t="s">
        <v>80</v>
      </c>
      <c r="B20" s="139">
        <v>114237</v>
      </c>
      <c r="C20" s="580">
        <v>294.59001554993387</v>
      </c>
      <c r="E20" s="139">
        <v>113070</v>
      </c>
      <c r="F20" s="584">
        <v>75.58912992612896</v>
      </c>
    </row>
    <row r="21" spans="1:6" ht="8.25" customHeight="1">
      <c r="A21" s="212" t="s">
        <v>81</v>
      </c>
      <c r="B21" s="139">
        <v>87133</v>
      </c>
      <c r="C21" s="580">
        <v>287.41398987999816</v>
      </c>
      <c r="E21" s="139">
        <v>86085</v>
      </c>
      <c r="F21" s="584">
        <v>72.00692591446328</v>
      </c>
    </row>
    <row r="22" spans="1:6" ht="8.25" customHeight="1">
      <c r="A22" s="212" t="s">
        <v>82</v>
      </c>
      <c r="B22" s="216">
        <v>88943</v>
      </c>
      <c r="C22" s="580">
        <v>289.8582369235783</v>
      </c>
      <c r="E22" s="139">
        <v>87899</v>
      </c>
      <c r="F22" s="584">
        <v>78.26323099935892</v>
      </c>
    </row>
    <row r="23" spans="1:6" ht="8.25" customHeight="1">
      <c r="A23" s="212" t="s">
        <v>83</v>
      </c>
      <c r="B23" s="217">
        <v>79193</v>
      </c>
      <c r="C23" s="580">
        <v>268.64208419552904</v>
      </c>
      <c r="E23" s="139">
        <v>77863</v>
      </c>
      <c r="F23" s="584">
        <v>72.03000980591685</v>
      </c>
    </row>
    <row r="24" spans="1:6" s="128" customFormat="1" ht="8.25" customHeight="1">
      <c r="A24" s="160" t="s">
        <v>84</v>
      </c>
      <c r="B24" s="143">
        <v>369506</v>
      </c>
      <c r="C24" s="585">
        <v>285.86614100128116</v>
      </c>
      <c r="D24" s="143"/>
      <c r="E24" s="143">
        <v>364917</v>
      </c>
      <c r="F24" s="601">
        <v>74.54192251596378</v>
      </c>
    </row>
    <row r="25" spans="1:6" ht="8.25" customHeight="1">
      <c r="A25" s="212" t="s">
        <v>85</v>
      </c>
      <c r="B25" s="139">
        <v>67206</v>
      </c>
      <c r="C25" s="580">
        <v>289.9247212096374</v>
      </c>
      <c r="E25" s="139">
        <v>66506</v>
      </c>
      <c r="F25" s="584">
        <v>74.81663141790037</v>
      </c>
    </row>
    <row r="26" spans="1:6" ht="8.25" customHeight="1">
      <c r="A26" s="212" t="s">
        <v>86</v>
      </c>
      <c r="B26" s="139">
        <v>25127</v>
      </c>
      <c r="C26" s="580">
        <v>279.12376001155286</v>
      </c>
      <c r="E26" s="139">
        <v>24840</v>
      </c>
      <c r="F26" s="584">
        <v>72.09612817089453</v>
      </c>
    </row>
    <row r="27" spans="1:6" s="128" customFormat="1" ht="8.25" customHeight="1">
      <c r="A27" s="160" t="s">
        <v>87</v>
      </c>
      <c r="B27" s="143">
        <v>92333</v>
      </c>
      <c r="C27" s="585">
        <v>286.90437349491185</v>
      </c>
      <c r="D27" s="143"/>
      <c r="E27" s="143">
        <v>91346</v>
      </c>
      <c r="F27" s="601">
        <v>74.05671849918116</v>
      </c>
    </row>
    <row r="28" spans="1:6" ht="8.25" customHeight="1">
      <c r="A28" s="212" t="s">
        <v>88</v>
      </c>
      <c r="B28" s="139">
        <v>103248</v>
      </c>
      <c r="C28" s="580">
        <v>236.37037952775373</v>
      </c>
      <c r="E28" s="139">
        <v>102368</v>
      </c>
      <c r="F28" s="584">
        <v>64.94566079392975</v>
      </c>
    </row>
    <row r="29" spans="1:6" ht="8.25" customHeight="1">
      <c r="A29" s="212" t="s">
        <v>89</v>
      </c>
      <c r="B29" s="139">
        <v>68113</v>
      </c>
      <c r="C29" s="580">
        <v>236.08622261350598</v>
      </c>
      <c r="E29" s="139">
        <v>67554</v>
      </c>
      <c r="F29" s="584">
        <v>63.74221551236082</v>
      </c>
    </row>
    <row r="30" spans="1:6" ht="8.25" customHeight="1">
      <c r="A30" s="212" t="s">
        <v>90</v>
      </c>
      <c r="B30" s="139">
        <v>147629</v>
      </c>
      <c r="C30" s="580">
        <v>168.92542881008777</v>
      </c>
      <c r="E30" s="139">
        <v>146668</v>
      </c>
      <c r="F30" s="584">
        <v>48.86408688844097</v>
      </c>
    </row>
    <row r="31" spans="1:6" ht="8.25" customHeight="1">
      <c r="A31" s="212" t="s">
        <v>91</v>
      </c>
      <c r="B31" s="139">
        <v>456299</v>
      </c>
      <c r="C31" s="580">
        <v>147.71006809957294</v>
      </c>
      <c r="E31" s="139">
        <v>453020</v>
      </c>
      <c r="F31" s="584">
        <v>43.652839381024286</v>
      </c>
    </row>
    <row r="32" spans="1:6" ht="8.25" customHeight="1">
      <c r="A32" s="212" t="s">
        <v>92</v>
      </c>
      <c r="B32" s="139">
        <v>248133</v>
      </c>
      <c r="C32" s="580">
        <v>228.42600340798307</v>
      </c>
      <c r="E32" s="139">
        <v>245879</v>
      </c>
      <c r="F32" s="584">
        <v>64.54804632945154</v>
      </c>
    </row>
    <row r="33" spans="1:6" s="128" customFormat="1" ht="8.25" customHeight="1">
      <c r="A33" s="160" t="s">
        <v>93</v>
      </c>
      <c r="B33" s="143">
        <v>1023422</v>
      </c>
      <c r="C33" s="585">
        <v>177.22605793924154</v>
      </c>
      <c r="D33" s="143"/>
      <c r="E33" s="143">
        <v>1015489</v>
      </c>
      <c r="F33" s="601">
        <v>51.223733365347464</v>
      </c>
    </row>
    <row r="34" spans="1:6" ht="8.25" customHeight="1">
      <c r="A34" s="212" t="s">
        <v>94</v>
      </c>
      <c r="B34" s="139">
        <v>440316</v>
      </c>
      <c r="C34" s="580">
        <v>278.17062238336115</v>
      </c>
      <c r="E34" s="139">
        <v>437449</v>
      </c>
      <c r="F34" s="584">
        <v>79.39687638960733</v>
      </c>
    </row>
    <row r="35" spans="1:6" ht="8.25" customHeight="1">
      <c r="A35" s="212" t="s">
        <v>95</v>
      </c>
      <c r="B35" s="139">
        <v>108541</v>
      </c>
      <c r="C35" s="580">
        <v>270.74805496728555</v>
      </c>
      <c r="E35" s="139">
        <v>107864</v>
      </c>
      <c r="F35" s="584">
        <v>75.69191040251502</v>
      </c>
    </row>
    <row r="36" spans="1:6" ht="8.25" customHeight="1">
      <c r="A36" s="212" t="s">
        <v>96</v>
      </c>
      <c r="B36" s="139">
        <v>185892</v>
      </c>
      <c r="C36" s="580">
        <v>270.4162902641582</v>
      </c>
      <c r="E36" s="139">
        <v>184379</v>
      </c>
      <c r="F36" s="584">
        <v>77.26207986054366</v>
      </c>
    </row>
    <row r="37" spans="1:6" ht="8.25" customHeight="1">
      <c r="A37" s="212" t="s">
        <v>97</v>
      </c>
      <c r="B37" s="139">
        <v>219373</v>
      </c>
      <c r="C37" s="580">
        <v>273.11831437620765</v>
      </c>
      <c r="E37" s="139">
        <v>217907</v>
      </c>
      <c r="F37" s="584">
        <v>75.08804212238373</v>
      </c>
    </row>
    <row r="38" spans="1:6" ht="8.25" customHeight="1">
      <c r="A38" s="212" t="s">
        <v>98</v>
      </c>
      <c r="B38" s="139">
        <v>160323</v>
      </c>
      <c r="C38" s="580">
        <v>276.35130709378046</v>
      </c>
      <c r="E38" s="139">
        <v>159546</v>
      </c>
      <c r="F38" s="584">
        <v>78.42911707885384</v>
      </c>
    </row>
    <row r="39" spans="1:6" s="128" customFormat="1" ht="8.25" customHeight="1">
      <c r="A39" s="160" t="s">
        <v>99</v>
      </c>
      <c r="B39" s="143">
        <v>1114445</v>
      </c>
      <c r="C39" s="585">
        <v>274.86084251903833</v>
      </c>
      <c r="D39" s="143"/>
      <c r="E39" s="143">
        <v>1107145</v>
      </c>
      <c r="F39" s="601">
        <v>77.65416927934866</v>
      </c>
    </row>
    <row r="40" spans="1:6" ht="8.25" customHeight="1">
      <c r="A40" s="212" t="s">
        <v>100</v>
      </c>
      <c r="B40" s="139">
        <v>55561</v>
      </c>
      <c r="C40" s="580">
        <v>271.9752113448237</v>
      </c>
      <c r="E40" s="139">
        <v>55211</v>
      </c>
      <c r="F40" s="584">
        <v>76.43036117225245</v>
      </c>
    </row>
    <row r="41" spans="1:6" ht="8.25" customHeight="1">
      <c r="A41" s="212" t="s">
        <v>101</v>
      </c>
      <c r="B41" s="139">
        <v>104060</v>
      </c>
      <c r="C41" s="580">
        <v>265.13047599150036</v>
      </c>
      <c r="E41" s="139">
        <v>103250</v>
      </c>
      <c r="F41" s="584">
        <v>70.80841608602623</v>
      </c>
    </row>
    <row r="42" spans="1:6" s="128" customFormat="1" ht="8.25" customHeight="1">
      <c r="A42" s="160" t="s">
        <v>102</v>
      </c>
      <c r="B42" s="143">
        <v>159621</v>
      </c>
      <c r="C42" s="585">
        <v>267.473561974151</v>
      </c>
      <c r="D42" s="143"/>
      <c r="E42" s="143">
        <v>158461</v>
      </c>
      <c r="F42" s="601">
        <v>72.67086442286967</v>
      </c>
    </row>
    <row r="43" spans="1:6" ht="8.25" customHeight="1">
      <c r="A43" s="212" t="s">
        <v>103</v>
      </c>
      <c r="B43" s="139">
        <v>76129</v>
      </c>
      <c r="C43" s="580">
        <v>206.34129021241534</v>
      </c>
      <c r="E43" s="139">
        <v>75626</v>
      </c>
      <c r="F43" s="584">
        <v>55.40853408358244</v>
      </c>
    </row>
    <row r="44" spans="1:6" ht="8.25" customHeight="1">
      <c r="A44" s="212" t="s">
        <v>104</v>
      </c>
      <c r="B44" s="139">
        <v>169535</v>
      </c>
      <c r="C44" s="580">
        <v>231.18072828031592</v>
      </c>
      <c r="E44" s="139">
        <v>168340</v>
      </c>
      <c r="F44" s="584">
        <v>62.254305546823865</v>
      </c>
    </row>
    <row r="45" spans="1:6" ht="8.25" customHeight="1">
      <c r="A45" s="212" t="s">
        <v>105</v>
      </c>
      <c r="B45" s="139">
        <v>30920</v>
      </c>
      <c r="C45" s="580">
        <v>178.67152061483344</v>
      </c>
      <c r="E45" s="139">
        <v>30745</v>
      </c>
      <c r="F45" s="584">
        <v>50.8888373940678</v>
      </c>
    </row>
    <row r="46" spans="1:6" ht="8.25" customHeight="1">
      <c r="A46" s="212" t="s">
        <v>106</v>
      </c>
      <c r="B46" s="139">
        <v>119099</v>
      </c>
      <c r="C46" s="580">
        <v>210.58447850287502</v>
      </c>
      <c r="E46" s="139">
        <v>118479</v>
      </c>
      <c r="F46" s="584">
        <v>57.81240088417416</v>
      </c>
    </row>
    <row r="47" spans="1:6" ht="8.25" customHeight="1">
      <c r="A47" s="212" t="s">
        <v>107</v>
      </c>
      <c r="B47" s="139">
        <v>30278</v>
      </c>
      <c r="C47" s="580">
        <v>178.7430487502509</v>
      </c>
      <c r="E47" s="139">
        <v>30014</v>
      </c>
      <c r="F47" s="584">
        <v>49.53540954927299</v>
      </c>
    </row>
    <row r="48" spans="1:6" s="128" customFormat="1" ht="8.25" customHeight="1">
      <c r="A48" s="160" t="s">
        <v>108</v>
      </c>
      <c r="B48" s="143">
        <v>425961</v>
      </c>
      <c r="C48" s="585">
        <v>211.88895405319496</v>
      </c>
      <c r="D48" s="143"/>
      <c r="E48" s="143">
        <v>423204</v>
      </c>
      <c r="F48" s="601">
        <v>57.748642947008754</v>
      </c>
    </row>
    <row r="49" spans="1:6" ht="8.25" customHeight="1">
      <c r="A49" s="212" t="s">
        <v>109</v>
      </c>
      <c r="B49" s="139">
        <v>107558</v>
      </c>
      <c r="C49" s="580">
        <v>235.50354159596247</v>
      </c>
      <c r="E49" s="139">
        <v>106802</v>
      </c>
      <c r="F49" s="584">
        <v>63.83136404114297</v>
      </c>
    </row>
    <row r="50" spans="1:6" ht="8.25" customHeight="1">
      <c r="A50" s="160" t="s">
        <v>93</v>
      </c>
      <c r="B50" s="139">
        <v>67800</v>
      </c>
      <c r="C50" s="580">
        <v>246.03995427576072</v>
      </c>
      <c r="E50" s="139">
        <v>67353</v>
      </c>
      <c r="F50" s="584">
        <v>63.62580060080485</v>
      </c>
    </row>
    <row r="51" spans="1:6" ht="8.25" customHeight="1">
      <c r="A51" s="212" t="s">
        <v>111</v>
      </c>
      <c r="B51" s="139">
        <v>194171</v>
      </c>
      <c r="C51" s="580">
        <v>181.53693687797718</v>
      </c>
      <c r="E51" s="139">
        <v>193223</v>
      </c>
      <c r="F51" s="584">
        <v>48.38994851040811</v>
      </c>
    </row>
    <row r="52" spans="1:6" ht="8.25" customHeight="1">
      <c r="A52" s="212" t="s">
        <v>112</v>
      </c>
      <c r="B52" s="139">
        <v>42722</v>
      </c>
      <c r="C52" s="580">
        <v>244.29742047267507</v>
      </c>
      <c r="E52" s="139">
        <v>42394</v>
      </c>
      <c r="F52" s="584">
        <v>63.08255460984465</v>
      </c>
    </row>
    <row r="53" spans="1:6" ht="8.25" customHeight="1">
      <c r="A53" s="212" t="s">
        <v>113</v>
      </c>
      <c r="B53" s="139">
        <v>163452</v>
      </c>
      <c r="C53" s="580">
        <v>248.27334796576315</v>
      </c>
      <c r="E53" s="139">
        <v>162218</v>
      </c>
      <c r="F53" s="584">
        <v>61.827245943751834</v>
      </c>
    </row>
    <row r="54" spans="1:6" ht="8.25" customHeight="1">
      <c r="A54" s="212" t="s">
        <v>114</v>
      </c>
      <c r="B54" s="139">
        <v>221656</v>
      </c>
      <c r="C54" s="580">
        <v>178.91037531014865</v>
      </c>
      <c r="E54" s="139">
        <v>219952</v>
      </c>
      <c r="F54" s="584">
        <v>49.88048748406878</v>
      </c>
    </row>
    <row r="55" spans="1:6" ht="8.25" customHeight="1">
      <c r="A55" s="212" t="s">
        <v>115</v>
      </c>
      <c r="B55" s="139">
        <v>75775</v>
      </c>
      <c r="C55" s="580">
        <v>248.02058137137135</v>
      </c>
      <c r="E55" s="139">
        <v>75311</v>
      </c>
      <c r="F55" s="584">
        <v>65.86123062930703</v>
      </c>
    </row>
    <row r="56" spans="1:6" ht="8.25" customHeight="1">
      <c r="A56" s="212" t="s">
        <v>116</v>
      </c>
      <c r="B56" s="139">
        <v>96474</v>
      </c>
      <c r="C56" s="580">
        <v>242.53714458103929</v>
      </c>
      <c r="E56" s="139">
        <v>95891</v>
      </c>
      <c r="F56" s="584">
        <v>63.880062087388666</v>
      </c>
    </row>
    <row r="57" spans="1:6" ht="8.25" customHeight="1">
      <c r="A57" s="212" t="s">
        <v>117</v>
      </c>
      <c r="B57" s="139">
        <v>106641</v>
      </c>
      <c r="C57" s="580">
        <v>247.51018324030127</v>
      </c>
      <c r="E57" s="139">
        <v>105843</v>
      </c>
      <c r="F57" s="584">
        <v>66.66813638110115</v>
      </c>
    </row>
    <row r="58" spans="1:6" s="128" customFormat="1" ht="8.25" customHeight="1">
      <c r="A58" s="160" t="s">
        <v>118</v>
      </c>
      <c r="B58" s="143">
        <v>1076249</v>
      </c>
      <c r="C58" s="585">
        <v>214.89856977755556</v>
      </c>
      <c r="D58" s="143"/>
      <c r="E58" s="143">
        <v>1068987</v>
      </c>
      <c r="F58" s="601">
        <v>57.280437501406574</v>
      </c>
    </row>
    <row r="59" spans="1:6" ht="8.25" customHeight="1">
      <c r="A59" s="212" t="s">
        <v>119</v>
      </c>
      <c r="B59" s="139">
        <v>205492</v>
      </c>
      <c r="C59" s="580">
        <v>268.2505596929684</v>
      </c>
      <c r="E59" s="139">
        <v>203741</v>
      </c>
      <c r="F59" s="584">
        <v>71.97395752377453</v>
      </c>
    </row>
    <row r="60" spans="1:6" ht="8.25" customHeight="1">
      <c r="A60" s="212" t="s">
        <v>120</v>
      </c>
      <c r="B60" s="139">
        <v>65193</v>
      </c>
      <c r="C60" s="580">
        <v>247.21005631079007</v>
      </c>
      <c r="E60" s="139">
        <v>64394</v>
      </c>
      <c r="F60" s="584">
        <v>64.09659181398312</v>
      </c>
    </row>
    <row r="61" spans="1:6" ht="8.25" customHeight="1">
      <c r="A61" s="212" t="s">
        <v>121</v>
      </c>
      <c r="B61" s="139">
        <v>43620</v>
      </c>
      <c r="C61" s="580">
        <v>283.8716395181601</v>
      </c>
      <c r="E61" s="139">
        <v>43191</v>
      </c>
      <c r="F61" s="584">
        <v>76.49569622046687</v>
      </c>
    </row>
    <row r="62" spans="1:6" ht="8.25" customHeight="1">
      <c r="A62" s="212" t="s">
        <v>122</v>
      </c>
      <c r="B62" s="139">
        <v>122583</v>
      </c>
      <c r="C62" s="580">
        <v>264.67006654374137</v>
      </c>
      <c r="E62" s="139">
        <v>120891</v>
      </c>
      <c r="F62" s="584">
        <v>65.98997794711676</v>
      </c>
    </row>
    <row r="63" spans="1:6" s="128" customFormat="1" ht="8.25" customHeight="1">
      <c r="A63" s="160" t="s">
        <v>123</v>
      </c>
      <c r="B63" s="143">
        <v>436888</v>
      </c>
      <c r="C63" s="585">
        <v>265.3315308027456</v>
      </c>
      <c r="D63" s="143"/>
      <c r="E63" s="143">
        <v>432217</v>
      </c>
      <c r="F63" s="601">
        <v>69.35479471178455</v>
      </c>
    </row>
    <row r="64" spans="1:6" s="128" customFormat="1" ht="8.25" customHeight="1">
      <c r="A64" s="160" t="s">
        <v>124</v>
      </c>
      <c r="B64" s="143">
        <v>16322484</v>
      </c>
      <c r="C64" s="585">
        <v>280.5740785910724</v>
      </c>
      <c r="D64" s="143"/>
      <c r="E64" s="143">
        <v>16164924</v>
      </c>
      <c r="F64" s="601">
        <v>69.99816787107528</v>
      </c>
    </row>
    <row r="65" spans="1:6" s="128" customFormat="1" ht="8.25" customHeight="1">
      <c r="A65" s="160" t="s">
        <v>93</v>
      </c>
      <c r="B65" s="143">
        <v>8289311</v>
      </c>
      <c r="C65" s="585">
        <v>315.3649160962583</v>
      </c>
      <c r="D65" s="585"/>
      <c r="E65" s="143">
        <v>8204628</v>
      </c>
      <c r="F65" s="601">
        <v>73.72918550043764</v>
      </c>
    </row>
    <row r="66" spans="1:6" s="128" customFormat="1" ht="8.25" customHeight="1">
      <c r="A66" s="160" t="s">
        <v>247</v>
      </c>
      <c r="B66" s="143">
        <v>3334748</v>
      </c>
      <c r="C66" s="585">
        <v>298.14441812250664</v>
      </c>
      <c r="D66" s="585"/>
      <c r="E66" s="143">
        <v>3298530</v>
      </c>
      <c r="F66" s="601">
        <v>73.23743834489558</v>
      </c>
    </row>
    <row r="67" spans="1:6" s="128" customFormat="1" ht="8.25" customHeight="1">
      <c r="A67" s="160" t="s">
        <v>248</v>
      </c>
      <c r="B67" s="143">
        <v>4698425</v>
      </c>
      <c r="C67" s="585">
        <v>226.9169913915056</v>
      </c>
      <c r="D67" s="585"/>
      <c r="E67" s="143">
        <v>4661766</v>
      </c>
      <c r="F67" s="601">
        <v>62.47836032041669</v>
      </c>
    </row>
    <row r="68" spans="1:6" ht="4.5" customHeight="1">
      <c r="A68" s="218"/>
      <c r="B68" s="602"/>
      <c r="C68" s="602"/>
      <c r="D68" s="603"/>
      <c r="E68" s="602"/>
      <c r="F68" s="602"/>
    </row>
    <row r="69" spans="2:6" s="515" customFormat="1" ht="4.5" customHeight="1">
      <c r="B69" s="582"/>
      <c r="C69" s="586"/>
      <c r="D69" s="535"/>
      <c r="E69" s="582"/>
      <c r="F69" s="586"/>
    </row>
    <row r="70" spans="1:6" s="607" customFormat="1" ht="9" customHeight="1">
      <c r="A70" s="387" t="s">
        <v>439</v>
      </c>
      <c r="B70" s="604"/>
      <c r="C70" s="605"/>
      <c r="D70" s="606"/>
      <c r="E70" s="604"/>
      <c r="F70" s="605"/>
    </row>
    <row r="71" spans="1:6" s="607" customFormat="1" ht="9" customHeight="1">
      <c r="A71" s="608"/>
      <c r="B71" s="604"/>
      <c r="C71" s="605"/>
      <c r="D71" s="606"/>
      <c r="E71" s="604"/>
      <c r="F71" s="605"/>
    </row>
    <row r="72" spans="1:6" s="607" customFormat="1" ht="9" customHeight="1">
      <c r="A72" s="608" t="s">
        <v>296</v>
      </c>
      <c r="B72" s="604"/>
      <c r="C72" s="605"/>
      <c r="D72" s="606"/>
      <c r="E72" s="604"/>
      <c r="F72" s="605"/>
    </row>
    <row r="73" ht="9">
      <c r="A73" s="527"/>
    </row>
  </sheetData>
  <mergeCells count="2">
    <mergeCell ref="B3:C3"/>
    <mergeCell ref="E3:F3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0"/>
  <dimension ref="A1:I71"/>
  <sheetViews>
    <sheetView showGridLines="0" workbookViewId="0" topLeftCell="A15">
      <selection activeCell="A7" sqref="A7:U7"/>
    </sheetView>
  </sheetViews>
  <sheetFormatPr defaultColWidth="9.59765625" defaultRowHeight="10.5"/>
  <cols>
    <col min="1" max="1" width="36" style="212" customWidth="1"/>
    <col min="2" max="2" width="19" style="139" customWidth="1"/>
    <col min="3" max="3" width="22.796875" style="535" customWidth="1"/>
    <col min="4" max="4" width="1" style="535" customWidth="1"/>
    <col min="5" max="5" width="19" style="535" customWidth="1"/>
    <col min="6" max="6" width="23.796875" style="535" customWidth="1"/>
    <col min="7" max="7" width="20.19921875" style="127" customWidth="1"/>
    <col min="8" max="8" width="13.19921875" style="127" customWidth="1"/>
    <col min="9" max="9" width="16" style="127" customWidth="1"/>
    <col min="10" max="16384" width="9.59765625" style="127" customWidth="1"/>
  </cols>
  <sheetData>
    <row r="1" spans="1:9" s="695" customFormat="1" ht="13.5" customHeight="1">
      <c r="A1" s="698" t="s">
        <v>413</v>
      </c>
      <c r="B1" s="696"/>
      <c r="C1" s="697"/>
      <c r="D1" s="697"/>
      <c r="E1" s="697"/>
      <c r="F1" s="697"/>
      <c r="I1" s="502"/>
    </row>
    <row r="2" spans="1:6" ht="7.5" customHeight="1">
      <c r="A2" s="204"/>
      <c r="B2" s="611"/>
      <c r="C2" s="539"/>
      <c r="D2" s="539"/>
      <c r="E2" s="539"/>
      <c r="F2" s="539"/>
    </row>
    <row r="3" spans="1:9" s="206" customFormat="1" ht="12" customHeight="1">
      <c r="A3" s="997" t="s">
        <v>238</v>
      </c>
      <c r="B3" s="999" t="s">
        <v>129</v>
      </c>
      <c r="C3" s="999"/>
      <c r="D3" s="612"/>
      <c r="E3" s="1000" t="s">
        <v>251</v>
      </c>
      <c r="F3" s="1000"/>
      <c r="I3" s="207"/>
    </row>
    <row r="4" spans="1:9" s="209" customFormat="1" ht="12" customHeight="1">
      <c r="A4" s="998"/>
      <c r="B4" s="579" t="s">
        <v>181</v>
      </c>
      <c r="C4" s="613" t="s">
        <v>249</v>
      </c>
      <c r="D4" s="613"/>
      <c r="E4" s="613" t="s">
        <v>181</v>
      </c>
      <c r="F4" s="613" t="s">
        <v>250</v>
      </c>
      <c r="G4" s="127"/>
      <c r="H4" s="127"/>
      <c r="I4" s="208"/>
    </row>
    <row r="5" spans="1:8" ht="8.25" customHeight="1">
      <c r="A5" s="210"/>
      <c r="F5" s="614"/>
      <c r="G5" s="211"/>
      <c r="H5" s="211"/>
    </row>
    <row r="6" spans="1:9" ht="8.25" customHeight="1">
      <c r="A6" s="212" t="s">
        <v>3</v>
      </c>
      <c r="B6" s="580">
        <v>32408</v>
      </c>
      <c r="C6" s="535">
        <v>367.2898096571108</v>
      </c>
      <c r="E6" s="535">
        <v>32162</v>
      </c>
      <c r="F6" s="535">
        <v>77.31807582277568</v>
      </c>
      <c r="G6" s="541"/>
      <c r="H6" s="542"/>
      <c r="I6" s="216"/>
    </row>
    <row r="7" spans="1:9" ht="8.25" customHeight="1">
      <c r="A7" s="212" t="s">
        <v>4</v>
      </c>
      <c r="B7" s="580">
        <v>24095</v>
      </c>
      <c r="C7" s="535">
        <v>328.8207759597145</v>
      </c>
      <c r="E7" s="535">
        <v>23906</v>
      </c>
      <c r="F7" s="535">
        <v>76.49308055355571</v>
      </c>
      <c r="G7" s="541"/>
      <c r="H7" s="542"/>
      <c r="I7" s="217"/>
    </row>
    <row r="8" spans="1:9" ht="8.25" customHeight="1">
      <c r="A8" s="212" t="s">
        <v>5</v>
      </c>
      <c r="B8" s="580">
        <v>15540</v>
      </c>
      <c r="C8" s="535">
        <v>334.7190212591811</v>
      </c>
      <c r="E8" s="535">
        <v>15402</v>
      </c>
      <c r="F8" s="535">
        <v>71.84271287636729</v>
      </c>
      <c r="G8" s="541"/>
      <c r="H8" s="542"/>
      <c r="I8" s="217"/>
    </row>
    <row r="9" spans="1:9" ht="8.25" customHeight="1">
      <c r="A9" s="212" t="s">
        <v>6</v>
      </c>
      <c r="B9" s="580">
        <v>18300</v>
      </c>
      <c r="C9" s="535">
        <v>333.3667307289437</v>
      </c>
      <c r="E9" s="535">
        <v>18148</v>
      </c>
      <c r="F9" s="535">
        <v>79.8345944043639</v>
      </c>
      <c r="G9" s="541"/>
      <c r="H9" s="542"/>
      <c r="I9" s="217"/>
    </row>
    <row r="10" spans="1:9" ht="8.25" customHeight="1">
      <c r="A10" s="212" t="s">
        <v>7</v>
      </c>
      <c r="B10" s="580">
        <v>35015</v>
      </c>
      <c r="C10" s="535">
        <v>341.5997580558618</v>
      </c>
      <c r="E10" s="535">
        <v>34748</v>
      </c>
      <c r="F10" s="535">
        <v>78.00300805890407</v>
      </c>
      <c r="G10" s="541"/>
      <c r="H10" s="542"/>
      <c r="I10" s="217"/>
    </row>
    <row r="11" spans="1:9" ht="8.25" customHeight="1">
      <c r="A11" s="212" t="s">
        <v>8</v>
      </c>
      <c r="B11" s="580">
        <v>289726</v>
      </c>
      <c r="C11" s="535">
        <v>327.35329741846846</v>
      </c>
      <c r="E11" s="535">
        <v>287853</v>
      </c>
      <c r="F11" s="535">
        <v>66.5080133407423</v>
      </c>
      <c r="G11" s="541"/>
      <c r="H11" s="542"/>
      <c r="I11" s="217"/>
    </row>
    <row r="12" spans="1:9" ht="8.25" customHeight="1">
      <c r="A12" s="212" t="s">
        <v>125</v>
      </c>
      <c r="B12" s="580">
        <v>10528</v>
      </c>
      <c r="C12" s="535">
        <v>343.24465310380805</v>
      </c>
      <c r="E12" s="535">
        <v>10380</v>
      </c>
      <c r="F12" s="535">
        <v>76.38250119577616</v>
      </c>
      <c r="G12" s="541"/>
      <c r="H12" s="542"/>
      <c r="I12" s="217"/>
    </row>
    <row r="13" spans="1:9" ht="8.25" customHeight="1">
      <c r="A13" s="212" t="s">
        <v>10</v>
      </c>
      <c r="B13" s="580">
        <v>17281</v>
      </c>
      <c r="C13" s="535">
        <v>384.62480107724326</v>
      </c>
      <c r="E13" s="535">
        <v>17117</v>
      </c>
      <c r="F13" s="535">
        <v>79.88332749970832</v>
      </c>
      <c r="G13" s="541"/>
      <c r="H13" s="542"/>
      <c r="I13" s="217"/>
    </row>
    <row r="14" spans="1:9" s="128" customFormat="1" ht="8.25" customHeight="1">
      <c r="A14" s="160" t="s">
        <v>11</v>
      </c>
      <c r="B14" s="585">
        <v>442893</v>
      </c>
      <c r="C14" s="536">
        <v>334.00817273374815</v>
      </c>
      <c r="D14" s="536"/>
      <c r="E14" s="536">
        <v>439716</v>
      </c>
      <c r="F14" s="536">
        <v>69.8634479065958</v>
      </c>
      <c r="G14" s="511"/>
      <c r="H14" s="545"/>
      <c r="I14" s="144"/>
    </row>
    <row r="15" spans="1:9" ht="8.25" customHeight="1">
      <c r="A15" s="212" t="s">
        <v>210</v>
      </c>
      <c r="B15" s="580">
        <v>12785</v>
      </c>
      <c r="C15" s="535">
        <v>373.3010204826489</v>
      </c>
      <c r="E15" s="535">
        <v>12604</v>
      </c>
      <c r="F15" s="535">
        <v>84.00146622679863</v>
      </c>
      <c r="G15" s="541"/>
      <c r="H15" s="542"/>
      <c r="I15" s="208"/>
    </row>
    <row r="16" spans="1:9" s="128" customFormat="1" ht="8.25" customHeight="1">
      <c r="A16" s="160" t="s">
        <v>12</v>
      </c>
      <c r="B16" s="585">
        <v>12785</v>
      </c>
      <c r="C16" s="536">
        <v>373.3010204826489</v>
      </c>
      <c r="D16" s="536"/>
      <c r="E16" s="536">
        <v>12604</v>
      </c>
      <c r="F16" s="536">
        <v>84.00146622679863</v>
      </c>
      <c r="G16" s="511"/>
      <c r="H16" s="545"/>
      <c r="I16" s="144"/>
    </row>
    <row r="17" spans="1:9" ht="8.25" customHeight="1">
      <c r="A17" s="212" t="s">
        <v>13</v>
      </c>
      <c r="B17" s="580">
        <v>38582</v>
      </c>
      <c r="C17" s="535">
        <v>334.47767663632425</v>
      </c>
      <c r="E17" s="535">
        <v>38278</v>
      </c>
      <c r="F17" s="535">
        <v>70.39179087323114</v>
      </c>
      <c r="G17" s="541"/>
      <c r="H17" s="542"/>
      <c r="I17" s="217"/>
    </row>
    <row r="18" spans="1:9" ht="8.25" customHeight="1">
      <c r="A18" s="212" t="s">
        <v>14</v>
      </c>
      <c r="B18" s="580">
        <v>60306</v>
      </c>
      <c r="C18" s="535">
        <v>314.6854241568783</v>
      </c>
      <c r="E18" s="535">
        <v>59815</v>
      </c>
      <c r="F18" s="535">
        <v>65.78932896314302</v>
      </c>
      <c r="G18" s="541"/>
      <c r="H18" s="542"/>
      <c r="I18" s="217"/>
    </row>
    <row r="19" spans="1:9" ht="8.25" customHeight="1">
      <c r="A19" s="212" t="s">
        <v>15</v>
      </c>
      <c r="B19" s="580">
        <v>27823</v>
      </c>
      <c r="C19" s="535">
        <v>340.28839450607245</v>
      </c>
      <c r="E19" s="535">
        <v>27525</v>
      </c>
      <c r="F19" s="535">
        <v>78.49371907661158</v>
      </c>
      <c r="G19" s="541"/>
      <c r="H19" s="542"/>
      <c r="I19" s="217"/>
    </row>
    <row r="20" spans="1:9" ht="8.25" customHeight="1">
      <c r="A20" s="212" t="s">
        <v>16</v>
      </c>
      <c r="B20" s="580">
        <v>27000</v>
      </c>
      <c r="C20" s="535">
        <v>377.64614556160876</v>
      </c>
      <c r="E20" s="535">
        <v>26762</v>
      </c>
      <c r="F20" s="535">
        <v>81.82471374191674</v>
      </c>
      <c r="G20" s="541"/>
      <c r="H20" s="542"/>
      <c r="I20" s="217"/>
    </row>
    <row r="21" spans="1:9" ht="8.25" customHeight="1">
      <c r="A21" s="212" t="s">
        <v>17</v>
      </c>
      <c r="B21" s="580">
        <v>16280</v>
      </c>
      <c r="C21" s="535">
        <v>351.3428938309972</v>
      </c>
      <c r="E21" s="535">
        <v>16115</v>
      </c>
      <c r="F21" s="535">
        <v>82.86199095022624</v>
      </c>
      <c r="G21" s="541"/>
      <c r="H21" s="542"/>
      <c r="I21" s="217"/>
    </row>
    <row r="22" spans="1:9" ht="8.25" customHeight="1">
      <c r="A22" s="212" t="s">
        <v>18</v>
      </c>
      <c r="B22" s="580">
        <v>14987</v>
      </c>
      <c r="C22" s="535">
        <v>352.3699802501646</v>
      </c>
      <c r="E22" s="535">
        <v>14883</v>
      </c>
      <c r="F22" s="535">
        <v>83.06172563902221</v>
      </c>
      <c r="G22" s="541"/>
      <c r="H22" s="542"/>
      <c r="I22" s="217"/>
    </row>
    <row r="23" spans="1:9" ht="8.25" customHeight="1">
      <c r="A23" s="212" t="s">
        <v>19</v>
      </c>
      <c r="B23" s="580">
        <v>17272</v>
      </c>
      <c r="C23" s="535">
        <v>360.12218133294414</v>
      </c>
      <c r="E23" s="535">
        <v>17120</v>
      </c>
      <c r="F23" s="535">
        <v>77.37503389677303</v>
      </c>
      <c r="G23" s="541"/>
      <c r="H23" s="542"/>
      <c r="I23" s="217"/>
    </row>
    <row r="24" spans="1:9" ht="8.25" customHeight="1">
      <c r="A24" s="212" t="s">
        <v>20</v>
      </c>
      <c r="B24" s="580">
        <v>429613</v>
      </c>
      <c r="C24" s="535">
        <v>334.1553440875311</v>
      </c>
      <c r="E24" s="535">
        <v>426049</v>
      </c>
      <c r="F24" s="535">
        <v>65.1561158269096</v>
      </c>
      <c r="G24" s="541"/>
      <c r="H24" s="543"/>
      <c r="I24" s="217"/>
    </row>
    <row r="25" spans="1:9" ht="8.25" customHeight="1">
      <c r="A25" s="212" t="s">
        <v>21</v>
      </c>
      <c r="B25" s="580">
        <v>27145</v>
      </c>
      <c r="C25" s="535">
        <v>379.26312995123857</v>
      </c>
      <c r="E25" s="535">
        <v>26946</v>
      </c>
      <c r="F25" s="535">
        <v>73.78826879894847</v>
      </c>
      <c r="G25" s="541"/>
      <c r="H25" s="542"/>
      <c r="I25" s="217"/>
    </row>
    <row r="26" spans="1:9" ht="8.25" customHeight="1">
      <c r="A26" s="212" t="s">
        <v>22</v>
      </c>
      <c r="B26" s="580">
        <v>7451</v>
      </c>
      <c r="C26" s="535">
        <v>343.3482328003318</v>
      </c>
      <c r="E26" s="535">
        <v>7338</v>
      </c>
      <c r="F26" s="535">
        <v>76.4653780023967</v>
      </c>
      <c r="G26" s="541"/>
      <c r="H26" s="542"/>
      <c r="I26" s="217"/>
    </row>
    <row r="27" spans="1:9" ht="8.25" customHeight="1">
      <c r="A27" s="212" t="s">
        <v>23</v>
      </c>
      <c r="B27" s="580">
        <v>27926</v>
      </c>
      <c r="C27" s="535">
        <v>341.1475830391283</v>
      </c>
      <c r="E27" s="535">
        <v>27707</v>
      </c>
      <c r="F27" s="535">
        <v>75.28257798065428</v>
      </c>
      <c r="G27" s="541"/>
      <c r="H27" s="542"/>
      <c r="I27" s="217"/>
    </row>
    <row r="28" spans="1:9" s="128" customFormat="1" ht="8.25" customHeight="1">
      <c r="A28" s="160" t="s">
        <v>24</v>
      </c>
      <c r="B28" s="585">
        <v>694385</v>
      </c>
      <c r="C28" s="536">
        <v>337.4275163894476</v>
      </c>
      <c r="D28" s="536"/>
      <c r="E28" s="536">
        <v>688538</v>
      </c>
      <c r="F28" s="536">
        <v>68.21459513627553</v>
      </c>
      <c r="G28" s="511"/>
      <c r="H28" s="545"/>
      <c r="I28" s="144"/>
    </row>
    <row r="29" spans="1:9" ht="8.25" customHeight="1">
      <c r="A29" s="212" t="s">
        <v>25</v>
      </c>
      <c r="B29" s="580">
        <v>30280</v>
      </c>
      <c r="C29" s="535">
        <v>313.24191938261964</v>
      </c>
      <c r="E29" s="535">
        <v>29897</v>
      </c>
      <c r="F29" s="535">
        <v>69.55297839919041</v>
      </c>
      <c r="G29" s="509"/>
      <c r="H29" s="544"/>
      <c r="I29" s="217"/>
    </row>
    <row r="30" spans="1:9" ht="8.25" customHeight="1">
      <c r="A30" s="212" t="s">
        <v>26</v>
      </c>
      <c r="B30" s="580">
        <v>36114</v>
      </c>
      <c r="C30" s="535">
        <v>330.2319414408442</v>
      </c>
      <c r="E30" s="535">
        <v>35651</v>
      </c>
      <c r="F30" s="535">
        <v>75.48220448434292</v>
      </c>
      <c r="G30" s="509"/>
      <c r="H30" s="544"/>
      <c r="I30" s="217"/>
    </row>
    <row r="31" spans="1:9" s="128" customFormat="1" ht="8.25" customHeight="1">
      <c r="A31" s="160" t="s">
        <v>27</v>
      </c>
      <c r="B31" s="585">
        <v>66394</v>
      </c>
      <c r="C31" s="536">
        <v>322.26029724403713</v>
      </c>
      <c r="D31" s="536"/>
      <c r="E31" s="536">
        <v>65548</v>
      </c>
      <c r="F31" s="536">
        <v>72.65713763155999</v>
      </c>
      <c r="G31" s="511"/>
      <c r="H31" s="545"/>
      <c r="I31" s="144"/>
    </row>
    <row r="32" spans="1:9" ht="8.25" customHeight="1">
      <c r="A32" s="212" t="s">
        <v>28</v>
      </c>
      <c r="B32" s="580">
        <v>12433</v>
      </c>
      <c r="C32" s="535">
        <v>350.3487143360338</v>
      </c>
      <c r="E32" s="535">
        <v>12309</v>
      </c>
      <c r="F32" s="535">
        <v>77.68136063866713</v>
      </c>
      <c r="G32" s="541"/>
      <c r="H32" s="542"/>
      <c r="I32" s="217"/>
    </row>
    <row r="33" spans="1:9" ht="8.25" customHeight="1">
      <c r="A33" s="212" t="s">
        <v>29</v>
      </c>
      <c r="B33" s="580">
        <v>65821</v>
      </c>
      <c r="C33" s="535">
        <v>313.61328762456554</v>
      </c>
      <c r="E33" s="535">
        <v>65281</v>
      </c>
      <c r="F33" s="535">
        <v>68.60851287440883</v>
      </c>
      <c r="G33" s="541"/>
      <c r="H33" s="542"/>
      <c r="I33" s="217"/>
    </row>
    <row r="34" spans="1:9" ht="8.25" customHeight="1">
      <c r="A34" s="212" t="s">
        <v>30</v>
      </c>
      <c r="B34" s="580">
        <v>17500</v>
      </c>
      <c r="C34" s="535">
        <v>344.28148454176136</v>
      </c>
      <c r="E34" s="535">
        <v>17326</v>
      </c>
      <c r="F34" s="535">
        <v>77.55942522046645</v>
      </c>
      <c r="G34" s="541"/>
      <c r="H34" s="542"/>
      <c r="I34" s="217"/>
    </row>
    <row r="35" spans="1:9" ht="8.25" customHeight="1">
      <c r="A35" s="212" t="s">
        <v>31</v>
      </c>
      <c r="B35" s="580">
        <v>26554</v>
      </c>
      <c r="C35" s="535">
        <v>324.5654777910871</v>
      </c>
      <c r="E35" s="535">
        <v>26312</v>
      </c>
      <c r="F35" s="535">
        <v>73.37321007794091</v>
      </c>
      <c r="G35" s="541"/>
      <c r="H35" s="542"/>
      <c r="I35" s="217"/>
    </row>
    <row r="36" spans="1:9" ht="8.25" customHeight="1">
      <c r="A36" s="212" t="s">
        <v>32</v>
      </c>
      <c r="B36" s="580">
        <v>96983</v>
      </c>
      <c r="C36" s="535">
        <v>357.26837031279354</v>
      </c>
      <c r="E36" s="535">
        <v>95652</v>
      </c>
      <c r="F36" s="535">
        <v>76.82367067308658</v>
      </c>
      <c r="G36" s="541"/>
      <c r="H36" s="542"/>
      <c r="I36" s="217"/>
    </row>
    <row r="37" spans="1:9" ht="8.25" customHeight="1">
      <c r="A37" s="212" t="s">
        <v>33</v>
      </c>
      <c r="B37" s="580">
        <v>81871</v>
      </c>
      <c r="C37" s="535">
        <v>316.6036006597278</v>
      </c>
      <c r="E37" s="535">
        <v>81133</v>
      </c>
      <c r="F37" s="535">
        <v>69.53879646533474</v>
      </c>
      <c r="G37" s="541"/>
      <c r="H37" s="542"/>
      <c r="I37" s="217"/>
    </row>
    <row r="38" spans="1:9" ht="8.25" customHeight="1">
      <c r="A38" s="212" t="s">
        <v>34</v>
      </c>
      <c r="B38" s="580">
        <v>32601</v>
      </c>
      <c r="C38" s="535">
        <v>289.92583106557817</v>
      </c>
      <c r="E38" s="535">
        <v>32313</v>
      </c>
      <c r="F38" s="535">
        <v>64.70040546628623</v>
      </c>
      <c r="G38" s="541"/>
      <c r="H38" s="542"/>
      <c r="I38" s="217"/>
    </row>
    <row r="39" spans="1:9" s="128" customFormat="1" ht="8.25" customHeight="1">
      <c r="A39" s="160" t="s">
        <v>35</v>
      </c>
      <c r="B39" s="585">
        <v>333763</v>
      </c>
      <c r="C39" s="536">
        <v>327.05638183410974</v>
      </c>
      <c r="D39" s="536"/>
      <c r="E39" s="536">
        <v>330326</v>
      </c>
      <c r="F39" s="536">
        <v>71.76023583645255</v>
      </c>
      <c r="G39" s="511"/>
      <c r="H39" s="545"/>
      <c r="I39" s="144"/>
    </row>
    <row r="40" spans="1:9" ht="8.25" customHeight="1">
      <c r="A40" s="212" t="s">
        <v>36</v>
      </c>
      <c r="B40" s="580">
        <v>12925</v>
      </c>
      <c r="C40" s="535">
        <v>355.7861704470381</v>
      </c>
      <c r="E40" s="535">
        <v>12817</v>
      </c>
      <c r="F40" s="535">
        <v>73.66303629414638</v>
      </c>
      <c r="G40" s="541"/>
      <c r="H40" s="542"/>
      <c r="I40" s="217"/>
    </row>
    <row r="41" spans="1:9" ht="8.25" customHeight="1">
      <c r="A41" s="212" t="s">
        <v>37</v>
      </c>
      <c r="B41" s="580">
        <v>16087</v>
      </c>
      <c r="C41" s="535">
        <v>315.27064633716145</v>
      </c>
      <c r="E41" s="535">
        <v>15954</v>
      </c>
      <c r="F41" s="535">
        <v>73.71947415844558</v>
      </c>
      <c r="G41" s="541"/>
      <c r="H41" s="542"/>
      <c r="I41" s="217"/>
    </row>
    <row r="42" spans="1:9" ht="8.25" customHeight="1">
      <c r="A42" s="212" t="s">
        <v>38</v>
      </c>
      <c r="B42" s="580">
        <v>78433</v>
      </c>
      <c r="C42" s="535">
        <v>377.6463847387199</v>
      </c>
      <c r="E42" s="535">
        <v>77746</v>
      </c>
      <c r="F42" s="535">
        <v>73.16616396651594</v>
      </c>
      <c r="G42" s="541"/>
      <c r="H42" s="542"/>
      <c r="I42" s="217"/>
    </row>
    <row r="43" spans="1:9" ht="8.25" customHeight="1">
      <c r="A43" s="212" t="s">
        <v>39</v>
      </c>
      <c r="B43" s="580">
        <v>32958</v>
      </c>
      <c r="C43" s="535">
        <v>342.2465446162473</v>
      </c>
      <c r="E43" s="535">
        <v>32700</v>
      </c>
      <c r="F43" s="535">
        <v>72.14243166324707</v>
      </c>
      <c r="G43" s="541"/>
      <c r="H43" s="542"/>
      <c r="I43" s="217"/>
    </row>
    <row r="44" spans="1:9" s="128" customFormat="1" ht="8.25" customHeight="1">
      <c r="A44" s="160" t="s">
        <v>126</v>
      </c>
      <c r="B44" s="585">
        <v>140403</v>
      </c>
      <c r="C44" s="536">
        <v>358.7731447174083</v>
      </c>
      <c r="D44" s="536"/>
      <c r="E44" s="536">
        <v>139217</v>
      </c>
      <c r="F44" s="536">
        <v>73.03091107001876</v>
      </c>
      <c r="G44" s="511"/>
      <c r="H44" s="545"/>
      <c r="I44" s="144"/>
    </row>
    <row r="45" spans="1:9" ht="8.25" customHeight="1">
      <c r="A45" s="212" t="s">
        <v>40</v>
      </c>
      <c r="B45" s="580">
        <v>236930</v>
      </c>
      <c r="C45" s="535">
        <v>392.78129874952543</v>
      </c>
      <c r="E45" s="535">
        <v>234958</v>
      </c>
      <c r="F45" s="535">
        <v>79.12895441862658</v>
      </c>
      <c r="G45" s="541"/>
      <c r="H45" s="542"/>
      <c r="I45" s="217"/>
    </row>
    <row r="46" spans="1:9" ht="8.25" customHeight="1">
      <c r="A46" s="212" t="s">
        <v>41</v>
      </c>
      <c r="B46" s="580">
        <v>14269</v>
      </c>
      <c r="C46" s="535">
        <v>355.81322860170815</v>
      </c>
      <c r="E46" s="535">
        <v>14120</v>
      </c>
      <c r="F46" s="535">
        <v>77.37622270323588</v>
      </c>
      <c r="G46" s="541"/>
      <c r="H46" s="542"/>
      <c r="I46" s="217"/>
    </row>
    <row r="47" spans="1:9" ht="8.25" customHeight="1">
      <c r="A47" s="212" t="s">
        <v>42</v>
      </c>
      <c r="B47" s="580">
        <v>35219</v>
      </c>
      <c r="C47" s="535">
        <v>375.7214333720943</v>
      </c>
      <c r="E47" s="535">
        <v>34923</v>
      </c>
      <c r="F47" s="535">
        <v>81.37808899090051</v>
      </c>
      <c r="G47" s="541"/>
      <c r="H47" s="542"/>
      <c r="I47" s="217"/>
    </row>
    <row r="48" spans="1:9" ht="8.25" customHeight="1">
      <c r="A48" s="212" t="s">
        <v>43</v>
      </c>
      <c r="B48" s="580">
        <v>23665</v>
      </c>
      <c r="C48" s="535">
        <v>382.85755886849535</v>
      </c>
      <c r="E48" s="535">
        <v>23462</v>
      </c>
      <c r="F48" s="535">
        <v>78.36470214933449</v>
      </c>
      <c r="G48" s="541"/>
      <c r="H48" s="542"/>
      <c r="I48" s="217"/>
    </row>
    <row r="49" spans="1:9" s="128" customFormat="1" ht="8.25" customHeight="1">
      <c r="A49" s="160" t="s">
        <v>44</v>
      </c>
      <c r="B49" s="585">
        <v>310083</v>
      </c>
      <c r="C49" s="536">
        <v>388.1559017702682</v>
      </c>
      <c r="D49" s="536"/>
      <c r="E49" s="536">
        <v>307463</v>
      </c>
      <c r="F49" s="536">
        <v>79.23630206709223</v>
      </c>
      <c r="G49" s="511"/>
      <c r="H49" s="545"/>
      <c r="I49" s="144"/>
    </row>
    <row r="50" spans="1:9" ht="8.25" customHeight="1">
      <c r="A50" s="212" t="s">
        <v>29</v>
      </c>
      <c r="B50" s="580">
        <v>140090</v>
      </c>
      <c r="C50" s="535">
        <v>374.59022091972344</v>
      </c>
      <c r="E50" s="535">
        <v>138925</v>
      </c>
      <c r="F50" s="535">
        <v>73.68814677692262</v>
      </c>
      <c r="G50" s="541"/>
      <c r="H50" s="542"/>
      <c r="I50" s="217"/>
    </row>
    <row r="51" spans="1:9" ht="8.25" customHeight="1">
      <c r="A51" s="212" t="s">
        <v>46</v>
      </c>
      <c r="B51" s="580">
        <v>50605</v>
      </c>
      <c r="C51" s="535">
        <v>384.7674515856783</v>
      </c>
      <c r="E51" s="535">
        <v>50178</v>
      </c>
      <c r="F51" s="535">
        <v>84.24003827719065</v>
      </c>
      <c r="G51" s="541"/>
      <c r="H51" s="542"/>
      <c r="I51" s="217"/>
    </row>
    <row r="52" spans="1:9" ht="8.25" customHeight="1">
      <c r="A52" s="212" t="s">
        <v>127</v>
      </c>
      <c r="B52" s="580">
        <v>37965</v>
      </c>
      <c r="C52" s="535">
        <v>342.48367192292426</v>
      </c>
      <c r="E52" s="535">
        <v>37602</v>
      </c>
      <c r="F52" s="535">
        <v>80.85060634729508</v>
      </c>
      <c r="G52" s="541"/>
      <c r="H52" s="542"/>
      <c r="I52" s="17"/>
    </row>
    <row r="53" spans="1:9" ht="8.25" customHeight="1">
      <c r="A53" s="212" t="s">
        <v>48</v>
      </c>
      <c r="B53" s="580">
        <v>60073</v>
      </c>
      <c r="C53" s="535">
        <v>334.68343993047046</v>
      </c>
      <c r="E53" s="535">
        <v>59504</v>
      </c>
      <c r="F53" s="535">
        <v>76.02256249081722</v>
      </c>
      <c r="G53" s="541"/>
      <c r="H53" s="542"/>
      <c r="I53" s="217"/>
    </row>
    <row r="54" spans="1:9" ht="8.25" customHeight="1">
      <c r="A54" s="212" t="s">
        <v>49</v>
      </c>
      <c r="B54" s="580">
        <v>59391</v>
      </c>
      <c r="C54" s="535">
        <v>350.3904141310151</v>
      </c>
      <c r="E54" s="535">
        <v>58884</v>
      </c>
      <c r="F54" s="535">
        <v>71.57495532946797</v>
      </c>
      <c r="G54" s="541"/>
      <c r="H54" s="542"/>
      <c r="I54" s="217"/>
    </row>
    <row r="55" spans="1:9" ht="8.25" customHeight="1">
      <c r="A55" s="212" t="s">
        <v>50</v>
      </c>
      <c r="B55" s="580">
        <v>34412</v>
      </c>
      <c r="C55" s="535">
        <v>348.0653204068112</v>
      </c>
      <c r="E55" s="535">
        <v>34137</v>
      </c>
      <c r="F55" s="535">
        <v>77.3879827255931</v>
      </c>
      <c r="G55" s="541"/>
      <c r="H55" s="542"/>
      <c r="I55" s="217"/>
    </row>
    <row r="56" spans="1:9" ht="8.25" customHeight="1">
      <c r="A56" s="212" t="s">
        <v>51</v>
      </c>
      <c r="B56" s="580">
        <v>48401</v>
      </c>
      <c r="C56" s="535">
        <v>338.4566973182756</v>
      </c>
      <c r="E56" s="535">
        <v>47616</v>
      </c>
      <c r="F56" s="535">
        <v>74.29610154549498</v>
      </c>
      <c r="G56" s="541"/>
      <c r="H56" s="542"/>
      <c r="I56" s="217"/>
    </row>
    <row r="57" spans="1:9" ht="8.25" customHeight="1">
      <c r="A57" s="212" t="s">
        <v>52</v>
      </c>
      <c r="B57" s="580">
        <v>47382</v>
      </c>
      <c r="C57" s="535">
        <v>313.8961761666269</v>
      </c>
      <c r="E57" s="535">
        <v>47006</v>
      </c>
      <c r="F57" s="535">
        <v>68.86216140988266</v>
      </c>
      <c r="G57" s="541"/>
      <c r="H57" s="542"/>
      <c r="I57" s="217"/>
    </row>
    <row r="58" spans="1:9" ht="8.25" customHeight="1">
      <c r="A58" s="212" t="s">
        <v>53</v>
      </c>
      <c r="B58" s="580">
        <v>42626</v>
      </c>
      <c r="C58" s="535">
        <v>319.91294069084563</v>
      </c>
      <c r="E58" s="535">
        <v>40897</v>
      </c>
      <c r="F58" s="535">
        <v>73.66638747039168</v>
      </c>
      <c r="G58" s="541"/>
      <c r="H58" s="542"/>
      <c r="I58" s="217"/>
    </row>
    <row r="59" spans="1:9" s="128" customFormat="1" ht="8.25" customHeight="1">
      <c r="A59" s="160" t="s">
        <v>54</v>
      </c>
      <c r="B59" s="585">
        <v>520945</v>
      </c>
      <c r="C59" s="536">
        <v>349.29732531362134</v>
      </c>
      <c r="D59" s="536"/>
      <c r="E59" s="536">
        <v>514749</v>
      </c>
      <c r="F59" s="536">
        <v>74.91360723363412</v>
      </c>
      <c r="G59" s="511"/>
      <c r="H59" s="545"/>
      <c r="I59" s="144"/>
    </row>
    <row r="60" spans="1:9" ht="8.25" customHeight="1">
      <c r="A60" s="212" t="s">
        <v>55</v>
      </c>
      <c r="B60" s="580">
        <v>30250</v>
      </c>
      <c r="C60" s="535">
        <v>321.02643559838265</v>
      </c>
      <c r="E60" s="535">
        <v>29918</v>
      </c>
      <c r="F60" s="535">
        <v>76.48239279095034</v>
      </c>
      <c r="G60" s="541"/>
      <c r="H60" s="542"/>
      <c r="I60" s="217"/>
    </row>
    <row r="61" spans="1:9" ht="8.25" customHeight="1">
      <c r="A61" s="212" t="s">
        <v>56</v>
      </c>
      <c r="B61" s="580">
        <v>127605</v>
      </c>
      <c r="C61" s="535">
        <v>347.0743270258582</v>
      </c>
      <c r="E61" s="535">
        <v>125986</v>
      </c>
      <c r="F61" s="535">
        <v>71.88745510101025</v>
      </c>
      <c r="G61" s="541"/>
      <c r="H61" s="542"/>
      <c r="I61" s="217"/>
    </row>
    <row r="62" spans="1:9" ht="8.25" customHeight="1">
      <c r="A62" s="212" t="s">
        <v>57</v>
      </c>
      <c r="B62" s="580">
        <v>23998</v>
      </c>
      <c r="C62" s="535">
        <v>322.4865787369567</v>
      </c>
      <c r="E62" s="535">
        <v>23779</v>
      </c>
      <c r="F62" s="535">
        <v>75.78118775594754</v>
      </c>
      <c r="G62" s="541"/>
      <c r="H62" s="542"/>
      <c r="I62" s="217"/>
    </row>
    <row r="63" spans="1:9" ht="8.25" customHeight="1">
      <c r="A63" s="212" t="s">
        <v>58</v>
      </c>
      <c r="B63" s="580">
        <v>55409</v>
      </c>
      <c r="C63" s="535">
        <v>355.3385107706515</v>
      </c>
      <c r="E63" s="535">
        <v>54985</v>
      </c>
      <c r="F63" s="535">
        <v>81.61462933139384</v>
      </c>
      <c r="G63" s="541"/>
      <c r="H63" s="542"/>
      <c r="I63" s="217"/>
    </row>
    <row r="64" spans="1:9" ht="8.25" customHeight="1">
      <c r="A64" s="212" t="s">
        <v>59</v>
      </c>
      <c r="B64" s="580">
        <v>25963</v>
      </c>
      <c r="C64" s="535">
        <v>315.4678007290401</v>
      </c>
      <c r="E64" s="535">
        <v>25666</v>
      </c>
      <c r="F64" s="535">
        <v>71.38268137002684</v>
      </c>
      <c r="G64" s="541"/>
      <c r="H64" s="542"/>
      <c r="I64" s="217"/>
    </row>
    <row r="65" spans="1:9" ht="8.25" customHeight="1">
      <c r="A65" s="212" t="s">
        <v>29</v>
      </c>
      <c r="B65" s="580">
        <v>21070</v>
      </c>
      <c r="C65" s="535">
        <v>308.1873697297693</v>
      </c>
      <c r="E65" s="535">
        <v>20798</v>
      </c>
      <c r="F65" s="535">
        <v>72.156400159592</v>
      </c>
      <c r="G65" s="541"/>
      <c r="H65" s="542"/>
      <c r="I65" s="217"/>
    </row>
    <row r="66" spans="1:9" ht="8.25" customHeight="1">
      <c r="A66" s="212" t="s">
        <v>61</v>
      </c>
      <c r="B66" s="580">
        <v>30462</v>
      </c>
      <c r="C66" s="535">
        <v>343.52216790432533</v>
      </c>
      <c r="E66" s="535">
        <v>30101</v>
      </c>
      <c r="F66" s="535">
        <v>70.67704481151458</v>
      </c>
      <c r="G66" s="541"/>
      <c r="H66" s="542"/>
      <c r="I66" s="217"/>
    </row>
    <row r="67" spans="1:9" ht="8.25" customHeight="1">
      <c r="A67" s="212" t="s">
        <v>62</v>
      </c>
      <c r="B67" s="580">
        <v>29322</v>
      </c>
      <c r="C67" s="535">
        <v>345.3730587341504</v>
      </c>
      <c r="E67" s="535">
        <v>29054</v>
      </c>
      <c r="F67" s="535">
        <v>74.89592060320939</v>
      </c>
      <c r="G67" s="541"/>
      <c r="H67" s="542"/>
      <c r="I67" s="217"/>
    </row>
    <row r="68" spans="1:9" ht="8.25" customHeight="1">
      <c r="A68" s="212" t="s">
        <v>63</v>
      </c>
      <c r="B68" s="580">
        <v>54002</v>
      </c>
      <c r="C68" s="535">
        <v>302.7976909727576</v>
      </c>
      <c r="E68" s="535">
        <v>53630</v>
      </c>
      <c r="F68" s="535">
        <v>77.23381121423994</v>
      </c>
      <c r="G68" s="541"/>
      <c r="H68" s="542"/>
      <c r="I68" s="217"/>
    </row>
    <row r="69" spans="1:9" ht="8.25" customHeight="1">
      <c r="A69" s="212" t="s">
        <v>64</v>
      </c>
      <c r="B69" s="580">
        <v>19786</v>
      </c>
      <c r="C69" s="535">
        <v>363.48605650879966</v>
      </c>
      <c r="E69" s="535">
        <v>19456</v>
      </c>
      <c r="F69" s="535">
        <v>82.29596260812554</v>
      </c>
      <c r="G69" s="509"/>
      <c r="H69" s="544"/>
      <c r="I69" s="217"/>
    </row>
    <row r="70" spans="1:9" s="128" customFormat="1" ht="8.25" customHeight="1">
      <c r="A70" s="163" t="s">
        <v>65</v>
      </c>
      <c r="B70" s="585">
        <v>417867</v>
      </c>
      <c r="C70" s="536">
        <v>334.49255617241135</v>
      </c>
      <c r="D70" s="537"/>
      <c r="E70" s="537">
        <v>413373</v>
      </c>
      <c r="F70" s="536">
        <v>74.83719945036145</v>
      </c>
      <c r="G70" s="511"/>
      <c r="H70" s="545"/>
      <c r="I70" s="144"/>
    </row>
    <row r="71" spans="1:6" s="128" customFormat="1" ht="8.25" customHeight="1">
      <c r="A71" s="162"/>
      <c r="B71" s="213"/>
      <c r="C71" s="538"/>
      <c r="D71" s="538"/>
      <c r="E71" s="538"/>
      <c r="F71" s="538"/>
    </row>
  </sheetData>
  <mergeCells count="3">
    <mergeCell ref="A3:A4"/>
    <mergeCell ref="B3:C3"/>
    <mergeCell ref="E3:F3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7"/>
  <dimension ref="A1:IV74"/>
  <sheetViews>
    <sheetView showGridLines="0" zoomScaleSheetLayoutView="100" workbookViewId="0" topLeftCell="A39">
      <selection activeCell="A7" sqref="A7:U7"/>
    </sheetView>
  </sheetViews>
  <sheetFormatPr defaultColWidth="9.59765625" defaultRowHeight="10.5"/>
  <cols>
    <col min="1" max="1" width="36" style="212" customWidth="1"/>
    <col min="2" max="2" width="19" style="139" customWidth="1"/>
    <col min="3" max="3" width="22.796875" style="535" customWidth="1"/>
    <col min="4" max="4" width="1" style="535" customWidth="1"/>
    <col min="5" max="5" width="19" style="535" customWidth="1"/>
    <col min="6" max="6" width="23.796875" style="535" customWidth="1"/>
    <col min="7" max="7" width="20.19921875" style="127" customWidth="1"/>
    <col min="8" max="8" width="13.19921875" style="127" customWidth="1"/>
    <col min="9" max="9" width="16" style="127" customWidth="1"/>
    <col min="10" max="16384" width="9.59765625" style="127" customWidth="1"/>
  </cols>
  <sheetData>
    <row r="1" spans="2:6" s="203" customFormat="1" ht="11.25" customHeight="1">
      <c r="B1" s="595"/>
      <c r="C1" s="610"/>
      <c r="D1" s="610"/>
      <c r="E1" s="610"/>
      <c r="F1" s="610"/>
    </row>
    <row r="2" spans="1:9" ht="3.75" customHeight="1">
      <c r="A2" s="214"/>
      <c r="B2" s="598"/>
      <c r="C2" s="617"/>
      <c r="D2" s="617"/>
      <c r="E2" s="617"/>
      <c r="F2" s="617"/>
      <c r="I2" s="208"/>
    </row>
    <row r="3" spans="1:6" s="206" customFormat="1" ht="11.25" customHeight="1">
      <c r="A3" s="997" t="s">
        <v>367</v>
      </c>
      <c r="B3" s="999" t="s">
        <v>129</v>
      </c>
      <c r="C3" s="999"/>
      <c r="D3" s="612"/>
      <c r="E3" s="1000" t="s">
        <v>251</v>
      </c>
      <c r="F3" s="1000"/>
    </row>
    <row r="4" spans="1:6" s="209" customFormat="1" ht="9.75" customHeight="1">
      <c r="A4" s="998"/>
      <c r="B4" s="579" t="s">
        <v>181</v>
      </c>
      <c r="C4" s="613" t="s">
        <v>368</v>
      </c>
      <c r="D4" s="613"/>
      <c r="E4" s="613" t="s">
        <v>181</v>
      </c>
      <c r="F4" s="613" t="s">
        <v>369</v>
      </c>
    </row>
    <row r="5" spans="1:9" ht="5.25" customHeight="1">
      <c r="A5" s="210"/>
      <c r="I5" s="208"/>
    </row>
    <row r="6" spans="1:9" ht="8.25" customHeight="1">
      <c r="A6" s="212" t="s">
        <v>66</v>
      </c>
      <c r="B6" s="580">
        <v>46585</v>
      </c>
      <c r="C6" s="535">
        <v>298.91016653887243</v>
      </c>
      <c r="E6" s="535">
        <v>45918</v>
      </c>
      <c r="F6" s="535">
        <v>74.58397966393515</v>
      </c>
      <c r="G6" s="541"/>
      <c r="H6" s="542"/>
      <c r="I6" s="217"/>
    </row>
    <row r="7" spans="1:9" ht="8.25" customHeight="1">
      <c r="A7" s="212" t="s">
        <v>67</v>
      </c>
      <c r="B7" s="580">
        <v>36226</v>
      </c>
      <c r="C7" s="535">
        <v>333.2628034700693</v>
      </c>
      <c r="E7" s="535">
        <v>35954</v>
      </c>
      <c r="F7" s="535">
        <v>79.07800248534636</v>
      </c>
      <c r="G7" s="541"/>
      <c r="H7" s="542"/>
      <c r="I7" s="217"/>
    </row>
    <row r="8" spans="1:256" s="128" customFormat="1" ht="8.25" customHeight="1">
      <c r="A8" s="160" t="s">
        <v>68</v>
      </c>
      <c r="B8" s="585">
        <v>82811</v>
      </c>
      <c r="C8" s="536">
        <v>313.0253014074817</v>
      </c>
      <c r="D8" s="536"/>
      <c r="E8" s="536">
        <v>81872</v>
      </c>
      <c r="F8" s="536">
        <v>76.49301143583227</v>
      </c>
      <c r="G8" s="511"/>
      <c r="H8" s="545"/>
      <c r="I8" s="388"/>
      <c r="IV8" s="143">
        <f>SUM(B8:IU8)</f>
        <v>165072.51831284334</v>
      </c>
    </row>
    <row r="9" spans="1:9" ht="8.25" customHeight="1">
      <c r="A9" s="212" t="s">
        <v>69</v>
      </c>
      <c r="B9" s="580">
        <v>33897</v>
      </c>
      <c r="C9" s="582">
        <v>333.3989043089967</v>
      </c>
      <c r="E9" s="535">
        <v>33431</v>
      </c>
      <c r="F9" s="535">
        <v>76.92449291869441</v>
      </c>
      <c r="G9" s="541"/>
      <c r="H9" s="542"/>
      <c r="I9" s="208"/>
    </row>
    <row r="10" spans="1:9" ht="8.25" customHeight="1">
      <c r="A10" s="212" t="s">
        <v>70</v>
      </c>
      <c r="B10" s="580">
        <v>14980</v>
      </c>
      <c r="C10" s="582">
        <v>289.52454580595287</v>
      </c>
      <c r="E10" s="535">
        <v>14829</v>
      </c>
      <c r="F10" s="535">
        <v>72.52408666308015</v>
      </c>
      <c r="G10" s="541"/>
      <c r="H10" s="542"/>
      <c r="I10" s="208"/>
    </row>
    <row r="11" spans="1:9" ht="8.25" customHeight="1">
      <c r="A11" s="212" t="s">
        <v>71</v>
      </c>
      <c r="B11" s="580">
        <v>13863</v>
      </c>
      <c r="C11" s="582">
        <v>329.3187001140251</v>
      </c>
      <c r="E11" s="535">
        <v>13705</v>
      </c>
      <c r="F11" s="535">
        <v>80.62001823583047</v>
      </c>
      <c r="G11" s="541"/>
      <c r="H11" s="542"/>
      <c r="I11" s="208"/>
    </row>
    <row r="12" spans="1:9" ht="8.25" customHeight="1">
      <c r="A12" s="212" t="s">
        <v>128</v>
      </c>
      <c r="B12" s="580">
        <v>30497</v>
      </c>
      <c r="C12" s="582">
        <v>331.33246780055083</v>
      </c>
      <c r="E12" s="535">
        <v>30141</v>
      </c>
      <c r="F12" s="535">
        <v>82.14597187397798</v>
      </c>
      <c r="G12" s="541"/>
      <c r="H12" s="542"/>
      <c r="I12" s="207"/>
    </row>
    <row r="13" spans="1:9" s="128" customFormat="1" ht="8.25" customHeight="1">
      <c r="A13" s="160" t="s">
        <v>73</v>
      </c>
      <c r="B13" s="585">
        <f>SUM(B9:B12)</f>
        <v>93237</v>
      </c>
      <c r="C13" s="616">
        <v>324.2456542416028</v>
      </c>
      <c r="D13" s="536"/>
      <c r="E13" s="536">
        <f>SUM(E9:E12)</f>
        <v>92106</v>
      </c>
      <c r="F13" s="536">
        <v>78.32276059116651</v>
      </c>
      <c r="G13" s="511"/>
      <c r="H13" s="545"/>
      <c r="I13" s="388"/>
    </row>
    <row r="14" spans="1:9" ht="8.25" customHeight="1">
      <c r="A14" s="212" t="s">
        <v>74</v>
      </c>
      <c r="B14" s="580">
        <v>12553</v>
      </c>
      <c r="C14" s="582">
        <v>257.7644534338135</v>
      </c>
      <c r="E14" s="535">
        <v>12451</v>
      </c>
      <c r="F14" s="535">
        <v>66.04954644315951</v>
      </c>
      <c r="G14" s="541"/>
      <c r="H14" s="542"/>
      <c r="I14" s="208"/>
    </row>
    <row r="15" spans="1:9" ht="8.25" customHeight="1">
      <c r="A15" s="212" t="s">
        <v>75</v>
      </c>
      <c r="B15" s="580">
        <v>32619</v>
      </c>
      <c r="C15" s="582">
        <v>293.9032576327538</v>
      </c>
      <c r="E15" s="535">
        <v>32433</v>
      </c>
      <c r="F15" s="535">
        <v>68.53031599632341</v>
      </c>
      <c r="G15" s="541"/>
      <c r="H15" s="542"/>
      <c r="I15" s="208"/>
    </row>
    <row r="16" spans="1:9" ht="8.25" customHeight="1">
      <c r="A16" s="212" t="s">
        <v>76</v>
      </c>
      <c r="B16" s="580">
        <v>13757</v>
      </c>
      <c r="C16" s="582">
        <v>294.74338236081803</v>
      </c>
      <c r="E16" s="535">
        <v>13616</v>
      </c>
      <c r="F16" s="535">
        <v>74.92846136913934</v>
      </c>
      <c r="G16" s="541"/>
      <c r="H16" s="542"/>
      <c r="I16" s="208"/>
    </row>
    <row r="17" spans="1:9" ht="8.25" customHeight="1">
      <c r="A17" s="212" t="s">
        <v>77</v>
      </c>
      <c r="B17" s="580">
        <v>779974</v>
      </c>
      <c r="C17" s="582">
        <v>306.11969365031644</v>
      </c>
      <c r="E17" s="535">
        <v>773213</v>
      </c>
      <c r="F17" s="535">
        <v>74.0625478927203</v>
      </c>
      <c r="G17" s="541"/>
      <c r="H17" s="542"/>
      <c r="I17" s="208"/>
    </row>
    <row r="18" spans="1:9" ht="8.25" customHeight="1">
      <c r="A18" s="212" t="s">
        <v>78</v>
      </c>
      <c r="B18" s="580">
        <v>18760</v>
      </c>
      <c r="C18" s="582">
        <v>311.63567198518234</v>
      </c>
      <c r="E18" s="535">
        <v>18559</v>
      </c>
      <c r="F18" s="535">
        <v>78.37250058064653</v>
      </c>
      <c r="G18" s="541"/>
      <c r="H18" s="542"/>
      <c r="I18" s="208"/>
    </row>
    <row r="19" spans="1:9" s="128" customFormat="1" ht="8.25" customHeight="1">
      <c r="A19" s="160" t="s">
        <v>79</v>
      </c>
      <c r="B19" s="585">
        <f>SUM(B14:B18)</f>
        <v>857663</v>
      </c>
      <c r="C19" s="616">
        <v>304.73058053733246</v>
      </c>
      <c r="D19" s="536"/>
      <c r="E19" s="536">
        <f>SUM(E14:E18)</f>
        <v>850272</v>
      </c>
      <c r="F19" s="536">
        <v>73.80641129137263</v>
      </c>
      <c r="G19" s="511"/>
      <c r="H19" s="545"/>
      <c r="I19" s="391"/>
    </row>
    <row r="20" spans="1:9" ht="8.25" customHeight="1">
      <c r="A20" s="212" t="s">
        <v>80</v>
      </c>
      <c r="B20" s="580">
        <v>17224</v>
      </c>
      <c r="C20" s="582">
        <v>319.01908669117716</v>
      </c>
      <c r="E20" s="535">
        <v>17058</v>
      </c>
      <c r="F20" s="535">
        <v>77.171552660152</v>
      </c>
      <c r="G20" s="541"/>
      <c r="H20" s="542"/>
      <c r="I20" s="208"/>
    </row>
    <row r="21" spans="1:9" ht="8.25" customHeight="1">
      <c r="A21" s="212" t="s">
        <v>81</v>
      </c>
      <c r="B21" s="580">
        <v>21031</v>
      </c>
      <c r="C21" s="582">
        <v>295.9278437552766</v>
      </c>
      <c r="E21" s="535">
        <v>20797</v>
      </c>
      <c r="F21" s="535">
        <v>75.69564505268522</v>
      </c>
      <c r="G21" s="541"/>
      <c r="H21" s="542"/>
      <c r="I21" s="208"/>
    </row>
    <row r="22" spans="1:9" ht="8.25" customHeight="1">
      <c r="A22" s="212" t="s">
        <v>82</v>
      </c>
      <c r="B22" s="580">
        <v>37878</v>
      </c>
      <c r="C22" s="582">
        <v>309.6378647919562</v>
      </c>
      <c r="E22" s="535">
        <v>37447</v>
      </c>
      <c r="F22" s="535">
        <v>80.63436009517555</v>
      </c>
      <c r="G22" s="541"/>
      <c r="H22" s="542"/>
      <c r="I22" s="217"/>
    </row>
    <row r="23" spans="1:9" ht="8.25" customHeight="1">
      <c r="A23" s="212" t="s">
        <v>83</v>
      </c>
      <c r="B23" s="580">
        <v>15424</v>
      </c>
      <c r="C23" s="582">
        <v>292.70051522426013</v>
      </c>
      <c r="E23" s="535">
        <v>15268</v>
      </c>
      <c r="F23" s="535">
        <v>79.031005745639</v>
      </c>
      <c r="G23" s="541"/>
      <c r="H23" s="542"/>
      <c r="I23" s="217"/>
    </row>
    <row r="24" spans="1:9" s="128" customFormat="1" ht="8.25" customHeight="1">
      <c r="A24" s="160" t="s">
        <v>84</v>
      </c>
      <c r="B24" s="585">
        <f>SUM(B20:B23)</f>
        <v>91557</v>
      </c>
      <c r="C24" s="616">
        <v>305.10457072019835</v>
      </c>
      <c r="D24" s="536"/>
      <c r="E24" s="536">
        <f>SUM(E20:E23)</f>
        <v>90570</v>
      </c>
      <c r="F24" s="536">
        <v>78.52572439265464</v>
      </c>
      <c r="G24" s="511"/>
      <c r="H24" s="545"/>
      <c r="I24" s="144"/>
    </row>
    <row r="25" spans="1:9" ht="8.25" customHeight="1">
      <c r="A25" s="212" t="s">
        <v>85</v>
      </c>
      <c r="B25" s="580">
        <v>15862</v>
      </c>
      <c r="C25" s="582">
        <v>307.21853150239195</v>
      </c>
      <c r="E25" s="535">
        <v>15678</v>
      </c>
      <c r="F25" s="535">
        <v>83.19006685768863</v>
      </c>
      <c r="G25" s="541"/>
      <c r="H25" s="542"/>
      <c r="I25" s="217"/>
    </row>
    <row r="26" spans="1:9" ht="8.25" customHeight="1">
      <c r="A26" s="212" t="s">
        <v>86</v>
      </c>
      <c r="B26" s="580">
        <v>6104</v>
      </c>
      <c r="C26" s="582">
        <v>284.8276988404377</v>
      </c>
      <c r="E26" s="535">
        <v>6047</v>
      </c>
      <c r="F26" s="535">
        <v>80.33211557622053</v>
      </c>
      <c r="G26" s="541"/>
      <c r="H26" s="542"/>
      <c r="I26" s="217"/>
    </row>
    <row r="27" spans="1:9" s="128" customFormat="1" ht="8.25" customHeight="1">
      <c r="A27" s="160" t="s">
        <v>87</v>
      </c>
      <c r="B27" s="585">
        <f>SUM(B25:B26)</f>
        <v>21966</v>
      </c>
      <c r="C27" s="616">
        <v>300.65082156813094</v>
      </c>
      <c r="D27" s="536"/>
      <c r="E27" s="536">
        <f>SUM(E25:E26)</f>
        <v>21725</v>
      </c>
      <c r="F27" s="536">
        <v>82.374353043775</v>
      </c>
      <c r="G27" s="511"/>
      <c r="H27" s="545"/>
      <c r="I27" s="144"/>
    </row>
    <row r="28" spans="1:9" ht="8.25" customHeight="1">
      <c r="A28" s="212" t="s">
        <v>88</v>
      </c>
      <c r="B28" s="580">
        <v>15009</v>
      </c>
      <c r="C28" s="582">
        <v>264.7253357791045</v>
      </c>
      <c r="E28" s="535">
        <v>14887</v>
      </c>
      <c r="F28" s="535">
        <v>73.1440082543114</v>
      </c>
      <c r="G28" s="541"/>
      <c r="H28" s="542"/>
      <c r="I28" s="217"/>
    </row>
    <row r="29" spans="1:9" ht="8.25" customHeight="1">
      <c r="A29" s="212" t="s">
        <v>89</v>
      </c>
      <c r="B29" s="580">
        <v>16195</v>
      </c>
      <c r="C29" s="582">
        <v>259.6975673898751</v>
      </c>
      <c r="E29" s="535">
        <v>16083</v>
      </c>
      <c r="F29" s="535">
        <v>73.00002269477793</v>
      </c>
      <c r="G29" s="541"/>
      <c r="H29" s="542"/>
      <c r="I29" s="217"/>
    </row>
    <row r="30" spans="1:9" ht="8.25" customHeight="1">
      <c r="A30" s="212" t="s">
        <v>90</v>
      </c>
      <c r="B30" s="580">
        <v>19061</v>
      </c>
      <c r="C30" s="582">
        <v>240.5886919149527</v>
      </c>
      <c r="E30" s="535">
        <v>18909</v>
      </c>
      <c r="F30" s="535">
        <v>66.20218818380744</v>
      </c>
      <c r="G30" s="541"/>
      <c r="H30" s="542"/>
      <c r="I30" s="217"/>
    </row>
    <row r="31" spans="1:9" ht="8.25" customHeight="1">
      <c r="A31" s="212" t="s">
        <v>91</v>
      </c>
      <c r="B31" s="580">
        <v>147860</v>
      </c>
      <c r="C31" s="582">
        <v>148.18452410779608</v>
      </c>
      <c r="E31" s="535">
        <v>146810</v>
      </c>
      <c r="F31" s="535">
        <v>39.70477668936644</v>
      </c>
      <c r="G31" s="541"/>
      <c r="H31" s="542"/>
      <c r="I31" s="217"/>
    </row>
    <row r="32" spans="1:9" ht="8.25" customHeight="1">
      <c r="A32" s="212" t="s">
        <v>92</v>
      </c>
      <c r="B32" s="580">
        <v>39016</v>
      </c>
      <c r="C32" s="582">
        <v>286.36016675474133</v>
      </c>
      <c r="E32" s="535">
        <v>38712</v>
      </c>
      <c r="F32" s="535">
        <v>73.38628651589543</v>
      </c>
      <c r="G32" s="541"/>
      <c r="H32" s="542"/>
      <c r="I32" s="217"/>
    </row>
    <row r="33" spans="1:9" s="128" customFormat="1" ht="8.25" customHeight="1">
      <c r="A33" s="160" t="s">
        <v>93</v>
      </c>
      <c r="B33" s="585">
        <f>SUM(B28:B32)</f>
        <v>237141</v>
      </c>
      <c r="C33" s="616">
        <v>177.9880841405585</v>
      </c>
      <c r="D33" s="536"/>
      <c r="E33" s="536">
        <f>SUM(E28:E32)</f>
        <v>235401</v>
      </c>
      <c r="F33" s="536">
        <v>47.704943945915716</v>
      </c>
      <c r="G33" s="511"/>
      <c r="H33" s="545"/>
      <c r="I33" s="390"/>
    </row>
    <row r="34" spans="1:9" ht="8.25" customHeight="1">
      <c r="A34" s="212" t="s">
        <v>94</v>
      </c>
      <c r="B34" s="580">
        <v>98204</v>
      </c>
      <c r="C34" s="582">
        <v>305.6343989642466</v>
      </c>
      <c r="E34" s="535">
        <v>97539</v>
      </c>
      <c r="F34" s="535">
        <v>81.33265513733468</v>
      </c>
      <c r="G34" s="541"/>
      <c r="H34" s="542"/>
      <c r="I34" s="217"/>
    </row>
    <row r="35" spans="1:9" ht="8.25" customHeight="1">
      <c r="A35" s="212" t="s">
        <v>95</v>
      </c>
      <c r="B35" s="580">
        <v>24481</v>
      </c>
      <c r="C35" s="582">
        <v>277.9846932982082</v>
      </c>
      <c r="E35" s="535">
        <v>24350</v>
      </c>
      <c r="F35" s="535">
        <v>77.02892934533318</v>
      </c>
      <c r="G35" s="541"/>
      <c r="H35" s="542"/>
      <c r="I35" s="217"/>
    </row>
    <row r="36" spans="1:9" ht="8.25" customHeight="1">
      <c r="A36" s="212" t="s">
        <v>96</v>
      </c>
      <c r="B36" s="580">
        <v>43819</v>
      </c>
      <c r="C36" s="582">
        <v>283.09407827581305</v>
      </c>
      <c r="E36" s="535">
        <v>43536</v>
      </c>
      <c r="F36" s="535">
        <v>82.99527222815311</v>
      </c>
      <c r="G36" s="541"/>
      <c r="H36" s="542"/>
      <c r="I36" s="217"/>
    </row>
    <row r="37" spans="1:9" ht="8.25" customHeight="1">
      <c r="A37" s="212" t="s">
        <v>97</v>
      </c>
      <c r="B37" s="580">
        <v>26384</v>
      </c>
      <c r="C37" s="582">
        <v>290.14130972672785</v>
      </c>
      <c r="E37" s="535">
        <v>26178</v>
      </c>
      <c r="F37" s="535">
        <v>68.18164059956504</v>
      </c>
      <c r="G37" s="541"/>
      <c r="H37" s="542"/>
      <c r="I37" s="217"/>
    </row>
    <row r="38" spans="1:9" ht="8.25" customHeight="1">
      <c r="A38" s="212" t="s">
        <v>98</v>
      </c>
      <c r="B38" s="580">
        <v>58945</v>
      </c>
      <c r="C38" s="582">
        <v>296.09964259072746</v>
      </c>
      <c r="E38" s="535">
        <v>58666</v>
      </c>
      <c r="F38" s="535">
        <v>83.29984736076106</v>
      </c>
      <c r="G38" s="541"/>
      <c r="H38" s="542"/>
      <c r="I38" s="217"/>
    </row>
    <row r="39" spans="1:9" s="128" customFormat="1" ht="8.25" customHeight="1">
      <c r="A39" s="160" t="s">
        <v>99</v>
      </c>
      <c r="B39" s="585">
        <f>SUM(B34:B38)</f>
        <v>251833</v>
      </c>
      <c r="C39" s="616">
        <v>294.8275549202413</v>
      </c>
      <c r="D39" s="536"/>
      <c r="E39" s="536">
        <f>SUM(E34:E38)</f>
        <v>250269</v>
      </c>
      <c r="F39" s="536">
        <v>80.00530664241381</v>
      </c>
      <c r="G39" s="511"/>
      <c r="H39" s="545"/>
      <c r="I39" s="144"/>
    </row>
    <row r="40" spans="1:9" ht="8.25" customHeight="1">
      <c r="A40" s="212" t="s">
        <v>100</v>
      </c>
      <c r="B40" s="580">
        <v>16469</v>
      </c>
      <c r="C40" s="582">
        <v>279.6403677825227</v>
      </c>
      <c r="E40" s="535">
        <v>16332</v>
      </c>
      <c r="F40" s="535">
        <v>86.72472387425658</v>
      </c>
      <c r="G40" s="541"/>
      <c r="H40" s="542"/>
      <c r="I40" s="217"/>
    </row>
    <row r="41" spans="1:9" ht="8.25" customHeight="1">
      <c r="A41" s="212" t="s">
        <v>101</v>
      </c>
      <c r="B41" s="580">
        <v>19345</v>
      </c>
      <c r="C41" s="582">
        <v>280.8527936468761</v>
      </c>
      <c r="E41" s="535">
        <v>19184</v>
      </c>
      <c r="F41" s="535">
        <v>77.48137078697066</v>
      </c>
      <c r="G41" s="541"/>
      <c r="H41" s="542"/>
      <c r="I41" s="217"/>
    </row>
    <row r="42" spans="1:9" s="128" customFormat="1" ht="8.25" customHeight="1">
      <c r="A42" s="160" t="s">
        <v>102</v>
      </c>
      <c r="B42" s="585">
        <f>SUM(B40:B41)</f>
        <v>35814</v>
      </c>
      <c r="C42" s="616">
        <v>280.2939588175906</v>
      </c>
      <c r="D42" s="536"/>
      <c r="E42" s="536">
        <f>SUM(E40:E41)</f>
        <v>35516</v>
      </c>
      <c r="F42" s="536">
        <v>81.47459940584747</v>
      </c>
      <c r="G42" s="511"/>
      <c r="H42" s="545"/>
      <c r="I42" s="144"/>
    </row>
    <row r="43" spans="1:9" ht="8.25" customHeight="1">
      <c r="A43" s="212" t="s">
        <v>103</v>
      </c>
      <c r="B43" s="580">
        <v>22674</v>
      </c>
      <c r="C43" s="582">
        <v>238.64479563000268</v>
      </c>
      <c r="E43" s="535">
        <v>22498</v>
      </c>
      <c r="F43" s="535">
        <v>65.21253931216394</v>
      </c>
      <c r="G43" s="541"/>
      <c r="H43" s="542"/>
      <c r="I43" s="217"/>
    </row>
    <row r="44" spans="1:9" ht="8.25" customHeight="1">
      <c r="A44" s="212" t="s">
        <v>104</v>
      </c>
      <c r="B44" s="580">
        <v>18718</v>
      </c>
      <c r="C44" s="582">
        <v>264.2031419820176</v>
      </c>
      <c r="E44" s="535">
        <v>18589</v>
      </c>
      <c r="F44" s="535">
        <v>65.80293456521355</v>
      </c>
      <c r="G44" s="541"/>
      <c r="H44" s="542"/>
      <c r="I44" s="217"/>
    </row>
    <row r="45" spans="1:9" ht="8.25" customHeight="1">
      <c r="A45" s="212" t="s">
        <v>105</v>
      </c>
      <c r="B45" s="580">
        <v>11508</v>
      </c>
      <c r="C45" s="582">
        <v>190.255757435482</v>
      </c>
      <c r="E45" s="535">
        <v>11423</v>
      </c>
      <c r="F45" s="535">
        <v>53.86556008770896</v>
      </c>
      <c r="G45" s="541"/>
      <c r="H45" s="542"/>
      <c r="I45" s="217"/>
    </row>
    <row r="46" spans="1:9" ht="8.25" customHeight="1">
      <c r="A46" s="212" t="s">
        <v>106</v>
      </c>
      <c r="B46" s="580">
        <v>47481</v>
      </c>
      <c r="C46" s="582">
        <v>260.5403299486119</v>
      </c>
      <c r="E46" s="535">
        <v>47219</v>
      </c>
      <c r="F46" s="535">
        <v>69.78142964812982</v>
      </c>
      <c r="G46" s="541"/>
      <c r="H46" s="542"/>
      <c r="I46" s="217"/>
    </row>
    <row r="47" spans="1:9" ht="8.25" customHeight="1">
      <c r="A47" s="212" t="s">
        <v>107</v>
      </c>
      <c r="B47" s="580">
        <v>5907</v>
      </c>
      <c r="C47" s="582">
        <v>174.94187854466838</v>
      </c>
      <c r="E47" s="535">
        <v>5870</v>
      </c>
      <c r="F47" s="535">
        <v>50.84892584892585</v>
      </c>
      <c r="G47" s="541"/>
      <c r="H47" s="542"/>
      <c r="I47" s="217"/>
    </row>
    <row r="48" spans="1:9" s="128" customFormat="1" ht="8.25" customHeight="1">
      <c r="A48" s="160" t="s">
        <v>108</v>
      </c>
      <c r="B48" s="585">
        <f>SUM(B43:B47)</f>
        <v>106288</v>
      </c>
      <c r="C48" s="616">
        <v>240.27950622977428</v>
      </c>
      <c r="D48" s="536"/>
      <c r="E48" s="536">
        <f>SUM(E43:E47)</f>
        <v>105599</v>
      </c>
      <c r="F48" s="536">
        <v>64.71855436011681</v>
      </c>
      <c r="G48" s="511"/>
      <c r="H48" s="545"/>
      <c r="I48" s="144"/>
    </row>
    <row r="49" spans="1:9" ht="8.25" customHeight="1">
      <c r="A49" s="212" t="s">
        <v>109</v>
      </c>
      <c r="B49" s="580">
        <v>14270</v>
      </c>
      <c r="C49" s="582">
        <v>242.1024057548098</v>
      </c>
      <c r="E49" s="535">
        <v>14150</v>
      </c>
      <c r="F49" s="535">
        <v>64.60892196703347</v>
      </c>
      <c r="G49" s="541"/>
      <c r="H49" s="542"/>
      <c r="I49" s="217"/>
    </row>
    <row r="50" spans="1:9" ht="8.25" customHeight="1">
      <c r="A50" s="160" t="s">
        <v>93</v>
      </c>
      <c r="B50" s="580">
        <v>16073</v>
      </c>
      <c r="C50" s="582">
        <v>264.64583264728157</v>
      </c>
      <c r="E50" s="535">
        <v>15958</v>
      </c>
      <c r="F50" s="535">
        <v>57.60179035518337</v>
      </c>
      <c r="G50" s="541"/>
      <c r="H50" s="542"/>
      <c r="I50" s="217"/>
    </row>
    <row r="51" spans="1:9" ht="8.25" customHeight="1">
      <c r="A51" s="212" t="s">
        <v>111</v>
      </c>
      <c r="B51" s="580">
        <v>59944</v>
      </c>
      <c r="C51" s="582">
        <v>195.4014932841331</v>
      </c>
      <c r="E51" s="535">
        <v>59561</v>
      </c>
      <c r="F51" s="535">
        <v>48.297336636352945</v>
      </c>
      <c r="G51" s="541"/>
      <c r="H51" s="542"/>
      <c r="I51" s="217"/>
    </row>
    <row r="52" spans="1:9" ht="8.25" customHeight="1">
      <c r="A52" s="212" t="s">
        <v>112</v>
      </c>
      <c r="B52" s="580">
        <v>7919</v>
      </c>
      <c r="C52" s="582">
        <v>277.36817218612634</v>
      </c>
      <c r="E52" s="535">
        <v>7846</v>
      </c>
      <c r="F52" s="535">
        <v>67.8895907242364</v>
      </c>
      <c r="G52" s="541"/>
      <c r="H52" s="542"/>
      <c r="I52" s="217"/>
    </row>
    <row r="53" spans="1:9" ht="8.25" customHeight="1">
      <c r="A53" s="212" t="s">
        <v>113</v>
      </c>
      <c r="B53" s="580">
        <v>61477</v>
      </c>
      <c r="C53" s="582">
        <v>247.78721826330894</v>
      </c>
      <c r="E53" s="535">
        <v>61199</v>
      </c>
      <c r="F53" s="535">
        <v>66.0422051118797</v>
      </c>
      <c r="G53" s="541"/>
      <c r="H53" s="542"/>
      <c r="I53" s="217"/>
    </row>
    <row r="54" spans="1:9" ht="8.25" customHeight="1">
      <c r="A54" s="212" t="s">
        <v>114</v>
      </c>
      <c r="B54" s="580">
        <v>111996</v>
      </c>
      <c r="C54" s="582">
        <v>165.30689509353087</v>
      </c>
      <c r="E54" s="535">
        <v>111195</v>
      </c>
      <c r="F54" s="535">
        <v>46.54506639876934</v>
      </c>
      <c r="G54" s="541"/>
      <c r="H54" s="542"/>
      <c r="I54" s="217"/>
    </row>
    <row r="55" spans="1:9" ht="8.25" customHeight="1">
      <c r="A55" s="212" t="s">
        <v>115</v>
      </c>
      <c r="B55" s="580">
        <v>19193</v>
      </c>
      <c r="C55" s="582">
        <v>268.45797170372134</v>
      </c>
      <c r="E55" s="535">
        <v>19054</v>
      </c>
      <c r="F55" s="535">
        <v>68.8429229518562</v>
      </c>
      <c r="G55" s="541"/>
      <c r="H55" s="542"/>
      <c r="I55" s="217"/>
    </row>
    <row r="56" spans="1:9" ht="8.25" customHeight="1">
      <c r="A56" s="212" t="s">
        <v>116</v>
      </c>
      <c r="B56" s="580">
        <v>30545</v>
      </c>
      <c r="C56" s="582">
        <v>247.97648911728652</v>
      </c>
      <c r="E56" s="535">
        <v>30346</v>
      </c>
      <c r="F56" s="535">
        <v>63.93409811543364</v>
      </c>
      <c r="G56" s="541"/>
      <c r="H56" s="542"/>
      <c r="I56" s="217"/>
    </row>
    <row r="57" spans="1:9" ht="8.25" customHeight="1">
      <c r="A57" s="212" t="s">
        <v>117</v>
      </c>
      <c r="B57" s="580">
        <v>18753</v>
      </c>
      <c r="C57" s="582">
        <v>269.69152225497953</v>
      </c>
      <c r="E57" s="535">
        <v>18619</v>
      </c>
      <c r="F57" s="535">
        <v>72.67794757694635</v>
      </c>
      <c r="G57" s="541"/>
      <c r="H57" s="542"/>
      <c r="I57" s="217"/>
    </row>
    <row r="58" spans="1:9" s="128" customFormat="1" ht="8.25" customHeight="1">
      <c r="A58" s="160" t="s">
        <v>118</v>
      </c>
      <c r="B58" s="585">
        <f>SUM(B49:B57)</f>
        <v>340170</v>
      </c>
      <c r="C58" s="616">
        <v>206.81378369455982</v>
      </c>
      <c r="D58" s="536"/>
      <c r="E58" s="536">
        <f>SUM(E49:E57)</f>
        <v>337928</v>
      </c>
      <c r="F58" s="536">
        <v>54.78657864359736</v>
      </c>
      <c r="G58" s="511"/>
      <c r="H58" s="545"/>
      <c r="I58" s="144"/>
    </row>
    <row r="59" spans="1:9" ht="8.25" customHeight="1">
      <c r="A59" s="212" t="s">
        <v>119</v>
      </c>
      <c r="B59" s="580">
        <v>48316</v>
      </c>
      <c r="C59" s="582">
        <v>298.2239024766607</v>
      </c>
      <c r="E59" s="535">
        <v>47790</v>
      </c>
      <c r="F59" s="535">
        <v>70.53614257776466</v>
      </c>
      <c r="G59" s="541"/>
      <c r="H59" s="542"/>
      <c r="I59" s="217"/>
    </row>
    <row r="60" spans="1:9" ht="8.25" customHeight="1">
      <c r="A60" s="212" t="s">
        <v>120</v>
      </c>
      <c r="B60" s="580">
        <v>9485</v>
      </c>
      <c r="C60" s="582">
        <v>257.83915295013117</v>
      </c>
      <c r="E60" s="535">
        <v>9391</v>
      </c>
      <c r="F60" s="535">
        <v>65.75179415368459</v>
      </c>
      <c r="G60" s="541"/>
      <c r="H60" s="542"/>
      <c r="I60" s="217"/>
    </row>
    <row r="61" spans="1:9" ht="8.25" customHeight="1">
      <c r="A61" s="212" t="s">
        <v>121</v>
      </c>
      <c r="B61" s="580">
        <v>9500</v>
      </c>
      <c r="C61" s="582">
        <v>292.2222734892878</v>
      </c>
      <c r="E61" s="535">
        <v>9379</v>
      </c>
      <c r="F61" s="535">
        <v>77.42601230032608</v>
      </c>
      <c r="G61" s="541"/>
      <c r="H61" s="542"/>
      <c r="I61" s="217"/>
    </row>
    <row r="62" spans="1:9" ht="8.25" customHeight="1">
      <c r="A62" s="212" t="s">
        <v>122</v>
      </c>
      <c r="B62" s="580">
        <v>32715</v>
      </c>
      <c r="C62" s="582">
        <v>265.1370867743478</v>
      </c>
      <c r="E62" s="535">
        <v>32367</v>
      </c>
      <c r="F62" s="535">
        <v>64.69324325674825</v>
      </c>
      <c r="G62" s="541"/>
      <c r="H62" s="542"/>
      <c r="I62" s="217"/>
    </row>
    <row r="63" spans="1:9" s="128" customFormat="1" ht="8.25" customHeight="1">
      <c r="A63" s="160" t="s">
        <v>123</v>
      </c>
      <c r="B63" s="585">
        <f>SUM(B59:B62)</f>
        <v>100016</v>
      </c>
      <c r="C63" s="616">
        <v>281.97548615369436</v>
      </c>
      <c r="D63" s="536"/>
      <c r="E63" s="536">
        <f>SUM(E59:E62)</f>
        <v>98927</v>
      </c>
      <c r="F63" s="536">
        <v>68.61353863226522</v>
      </c>
      <c r="G63" s="511"/>
      <c r="H63" s="545"/>
      <c r="I63" s="144"/>
    </row>
    <row r="64" spans="1:9" s="128" customFormat="1" ht="8.25" customHeight="1">
      <c r="A64" s="160" t="s">
        <v>124</v>
      </c>
      <c r="B64" s="585">
        <v>5158014</v>
      </c>
      <c r="C64" s="616">
        <v>302.1433550931021</v>
      </c>
      <c r="D64" s="536"/>
      <c r="E64" s="536">
        <v>5111719</v>
      </c>
      <c r="F64" s="536">
        <v>69.88153526361155</v>
      </c>
      <c r="G64" s="511"/>
      <c r="H64" s="545"/>
      <c r="I64" s="144"/>
    </row>
    <row r="65" spans="1:9" s="128" customFormat="1" ht="8.25" customHeight="1">
      <c r="A65" s="160" t="s">
        <v>93</v>
      </c>
      <c r="B65" s="585">
        <v>2521651</v>
      </c>
      <c r="C65" s="616">
        <v>344.19318489164976</v>
      </c>
      <c r="D65" s="536"/>
      <c r="E65" s="536">
        <v>2498161</v>
      </c>
      <c r="F65" s="536">
        <v>71.99130742255166</v>
      </c>
      <c r="G65" s="511"/>
      <c r="H65" s="545"/>
      <c r="I65" s="144"/>
    </row>
    <row r="66" spans="1:9" s="128" customFormat="1" ht="8.25" customHeight="1">
      <c r="A66" s="160" t="s">
        <v>247</v>
      </c>
      <c r="B66" s="585">
        <v>1451578</v>
      </c>
      <c r="C66" s="616">
        <v>314.47661846286934</v>
      </c>
      <c r="D66" s="536"/>
      <c r="E66" s="536">
        <v>1437623</v>
      </c>
      <c r="F66" s="536">
        <v>74.52596469819179</v>
      </c>
      <c r="G66" s="511"/>
      <c r="H66" s="545"/>
      <c r="I66" s="144"/>
    </row>
    <row r="67" spans="1:9" s="128" customFormat="1" ht="8.25" customHeight="1">
      <c r="A67" s="160" t="s">
        <v>248</v>
      </c>
      <c r="B67" s="585">
        <f>744599+440186</f>
        <v>1184785</v>
      </c>
      <c r="C67" s="616">
        <v>230.9840751932089</v>
      </c>
      <c r="D67" s="536"/>
      <c r="E67" s="536">
        <f>739080+436855</f>
        <v>1175935</v>
      </c>
      <c r="F67" s="536">
        <v>61.38328831121377</v>
      </c>
      <c r="G67" s="511"/>
      <c r="H67" s="545"/>
      <c r="I67" s="144"/>
    </row>
    <row r="68" spans="1:6" ht="5.25" customHeight="1">
      <c r="A68" s="218"/>
      <c r="B68" s="581"/>
      <c r="C68" s="618"/>
      <c r="D68" s="540"/>
      <c r="E68" s="540"/>
      <c r="F68" s="540"/>
    </row>
    <row r="69" spans="1:8" ht="5.25" customHeight="1">
      <c r="A69" s="219"/>
      <c r="B69" s="615"/>
      <c r="C69" s="616"/>
      <c r="D69" s="539"/>
      <c r="E69" s="539"/>
      <c r="F69" s="539"/>
      <c r="G69" s="107"/>
      <c r="H69" s="107"/>
    </row>
    <row r="70" spans="1:8" s="502" customFormat="1" ht="9">
      <c r="A70" s="623" t="s">
        <v>440</v>
      </c>
      <c r="B70" s="624"/>
      <c r="C70" s="625"/>
      <c r="D70" s="626"/>
      <c r="E70" s="626"/>
      <c r="F70" s="626"/>
      <c r="G70" s="61"/>
      <c r="H70" s="61"/>
    </row>
    <row r="71" spans="1:8" s="291" customFormat="1" ht="9">
      <c r="A71" s="623" t="s">
        <v>391</v>
      </c>
      <c r="B71" s="627"/>
      <c r="C71" s="590"/>
      <c r="D71" s="590"/>
      <c r="E71" s="590"/>
      <c r="F71" s="590"/>
      <c r="G71" s="61"/>
      <c r="H71" s="61"/>
    </row>
    <row r="72" spans="1:8" s="291" customFormat="1" ht="9">
      <c r="A72" s="623" t="s">
        <v>371</v>
      </c>
      <c r="B72" s="627"/>
      <c r="C72" s="590"/>
      <c r="D72" s="590"/>
      <c r="E72" s="590"/>
      <c r="F72" s="590"/>
      <c r="G72" s="61"/>
      <c r="H72" s="61"/>
    </row>
    <row r="73" spans="1:8" s="291" customFormat="1" ht="9">
      <c r="A73" s="623" t="s">
        <v>370</v>
      </c>
      <c r="B73" s="627"/>
      <c r="C73" s="590"/>
      <c r="D73" s="590"/>
      <c r="E73" s="590"/>
      <c r="F73" s="590"/>
      <c r="G73" s="61"/>
      <c r="H73" s="61"/>
    </row>
    <row r="74" spans="1:8" s="291" customFormat="1" ht="9">
      <c r="A74" s="623"/>
      <c r="B74" s="627"/>
      <c r="C74" s="590"/>
      <c r="D74" s="590"/>
      <c r="E74" s="590"/>
      <c r="F74" s="590"/>
      <c r="G74" s="61"/>
      <c r="H74" s="61"/>
    </row>
  </sheetData>
  <mergeCells count="3">
    <mergeCell ref="A3:A4"/>
    <mergeCell ref="B3:C3"/>
    <mergeCell ref="E3:F3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3"/>
  <dimension ref="A1:J107"/>
  <sheetViews>
    <sheetView showGridLines="0" workbookViewId="0" topLeftCell="A1">
      <selection activeCell="Q36" sqref="Q36"/>
    </sheetView>
  </sheetViews>
  <sheetFormatPr defaultColWidth="9.59765625" defaultRowHeight="10.5"/>
  <cols>
    <col min="1" max="1" width="23.19921875" style="308" customWidth="1"/>
    <col min="2" max="2" width="15.796875" style="308" customWidth="1"/>
    <col min="3" max="3" width="17.19921875" style="308" customWidth="1"/>
    <col min="4" max="4" width="15.19921875" style="308" customWidth="1"/>
    <col min="5" max="5" width="1" style="308" customWidth="1"/>
    <col min="6" max="6" width="16.3984375" style="308" customWidth="1"/>
    <col min="7" max="7" width="17.59765625" style="308" customWidth="1"/>
    <col min="8" max="8" width="15" style="308" customWidth="1"/>
    <col min="9" max="9" width="9.59765625" style="308" customWidth="1"/>
    <col min="10" max="10" width="22" style="308" customWidth="1"/>
    <col min="11" max="16384" width="9.59765625" style="308" customWidth="1"/>
  </cols>
  <sheetData>
    <row r="1" s="294" customFormat="1" ht="12" customHeight="1">
      <c r="A1" s="294" t="s">
        <v>349</v>
      </c>
    </row>
    <row r="2" s="294" customFormat="1" ht="12" customHeight="1"/>
    <row r="3" s="295" customFormat="1" ht="12" customHeight="1"/>
    <row r="4" spans="1:8" s="296" customFormat="1" ht="6.75" customHeight="1">
      <c r="A4" s="295"/>
      <c r="B4" s="295"/>
      <c r="C4" s="295"/>
      <c r="D4" s="295"/>
      <c r="E4" s="295"/>
      <c r="F4" s="295"/>
      <c r="G4" s="295"/>
      <c r="H4" s="295"/>
    </row>
    <row r="5" spans="1:8" s="299" customFormat="1" ht="11.25" customHeight="1">
      <c r="A5" s="958" t="s">
        <v>332</v>
      </c>
      <c r="B5" s="962" t="s">
        <v>205</v>
      </c>
      <c r="C5" s="962"/>
      <c r="D5" s="962"/>
      <c r="E5" s="921"/>
      <c r="F5" s="962" t="s">
        <v>204</v>
      </c>
      <c r="G5" s="962"/>
      <c r="H5" s="962"/>
    </row>
    <row r="6" spans="1:8" s="302" customFormat="1" ht="12" customHeight="1">
      <c r="A6" s="959"/>
      <c r="B6" s="961" t="s">
        <v>288</v>
      </c>
      <c r="C6" s="961" t="s">
        <v>443</v>
      </c>
      <c r="D6" s="961" t="s">
        <v>442</v>
      </c>
      <c r="E6" s="301"/>
      <c r="F6" s="961" t="s">
        <v>288</v>
      </c>
      <c r="G6" s="961" t="s">
        <v>443</v>
      </c>
      <c r="H6" s="961" t="s">
        <v>442</v>
      </c>
    </row>
    <row r="7" spans="1:8" s="304" customFormat="1" ht="12" customHeight="1">
      <c r="A7" s="959"/>
      <c r="B7" s="955"/>
      <c r="C7" s="955"/>
      <c r="D7" s="955"/>
      <c r="E7" s="301"/>
      <c r="F7" s="955"/>
      <c r="G7" s="955"/>
      <c r="H7" s="955"/>
    </row>
    <row r="8" spans="1:8" s="307" customFormat="1" ht="12" customHeight="1">
      <c r="A8" s="960"/>
      <c r="B8" s="950"/>
      <c r="C8" s="950"/>
      <c r="D8" s="950"/>
      <c r="E8" s="306"/>
      <c r="F8" s="950"/>
      <c r="G8" s="950"/>
      <c r="H8" s="950"/>
    </row>
    <row r="9" s="628" customFormat="1" ht="3" customHeight="1"/>
    <row r="10" spans="1:10" s="629" customFormat="1" ht="7.5" customHeight="1">
      <c r="A10" s="629" t="s">
        <v>3</v>
      </c>
      <c r="B10" s="73">
        <v>2996.5093612584433</v>
      </c>
      <c r="C10" s="630">
        <v>297648.35214651615</v>
      </c>
      <c r="D10" s="631">
        <v>16.623396346162565</v>
      </c>
      <c r="E10" s="632"/>
      <c r="F10" s="73">
        <v>2719.1494777468974</v>
      </c>
      <c r="G10" s="630">
        <v>165425.9270769513</v>
      </c>
      <c r="H10" s="631">
        <v>9.86030166073231</v>
      </c>
      <c r="J10" s="592"/>
    </row>
    <row r="11" spans="1:10" s="629" customFormat="1" ht="7.5" customHeight="1">
      <c r="A11" s="629" t="s">
        <v>4</v>
      </c>
      <c r="B11" s="73">
        <v>2205.3304583975873</v>
      </c>
      <c r="C11" s="630">
        <v>230197.7428115234</v>
      </c>
      <c r="D11" s="631">
        <v>13.205374947118468</v>
      </c>
      <c r="E11" s="632"/>
      <c r="F11" s="73">
        <v>1077.288072421282</v>
      </c>
      <c r="G11" s="630">
        <v>48602.67924338969</v>
      </c>
      <c r="H11" s="631">
        <v>2.823157751385136</v>
      </c>
      <c r="J11" s="592"/>
    </row>
    <row r="12" spans="1:10" s="629" customFormat="1" ht="7.5" customHeight="1">
      <c r="A12" s="629" t="s">
        <v>5</v>
      </c>
      <c r="B12" s="73">
        <v>3006.871001787753</v>
      </c>
      <c r="C12" s="630">
        <v>466588.4076076421</v>
      </c>
      <c r="D12" s="631">
        <v>28.695737394188725</v>
      </c>
      <c r="E12" s="632"/>
      <c r="F12" s="73">
        <v>675.9137875135676</v>
      </c>
      <c r="G12" s="630">
        <v>34760.575689657606</v>
      </c>
      <c r="H12" s="631">
        <v>2.082579185520362</v>
      </c>
      <c r="J12" s="592"/>
    </row>
    <row r="13" spans="1:10" s="629" customFormat="1" ht="7.5" customHeight="1">
      <c r="A13" s="629" t="s">
        <v>6</v>
      </c>
      <c r="B13" s="73">
        <v>1193.1869933509427</v>
      </c>
      <c r="C13" s="630">
        <v>78014.39111030148</v>
      </c>
      <c r="D13" s="631">
        <v>3.4990982785317426</v>
      </c>
      <c r="E13" s="632"/>
      <c r="F13" s="73">
        <v>2823.2611618888</v>
      </c>
      <c r="G13" s="630">
        <v>191853.33151443105</v>
      </c>
      <c r="H13" s="631">
        <v>11.402327694736227</v>
      </c>
      <c r="J13" s="592"/>
    </row>
    <row r="14" spans="1:10" s="629" customFormat="1" ht="7.5" customHeight="1">
      <c r="A14" s="629" t="s">
        <v>7</v>
      </c>
      <c r="B14" s="73">
        <v>1261.4264948342975</v>
      </c>
      <c r="C14" s="630">
        <v>99522.94079197683</v>
      </c>
      <c r="D14" s="631">
        <v>5.9614237632069305</v>
      </c>
      <c r="E14" s="632"/>
      <c r="F14" s="73">
        <v>3693.440069199441</v>
      </c>
      <c r="G14" s="630">
        <v>264322.6423934677</v>
      </c>
      <c r="H14" s="631">
        <v>16.9547152130646</v>
      </c>
      <c r="J14" s="592"/>
    </row>
    <row r="15" spans="1:10" s="629" customFormat="1" ht="7.5" customHeight="1">
      <c r="A15" s="629" t="s">
        <v>8</v>
      </c>
      <c r="B15" s="73">
        <v>3667.338563887483</v>
      </c>
      <c r="C15" s="630">
        <v>412577.39623255475</v>
      </c>
      <c r="D15" s="631">
        <v>22.59294220930653</v>
      </c>
      <c r="E15" s="632"/>
      <c r="F15" s="73">
        <v>1352.6453762801875</v>
      </c>
      <c r="G15" s="630">
        <v>143496.55294325613</v>
      </c>
      <c r="H15" s="631">
        <v>8.436868620688358</v>
      </c>
      <c r="J15" s="592"/>
    </row>
    <row r="16" spans="1:10" s="629" customFormat="1" ht="7.5" customHeight="1">
      <c r="A16" s="629" t="s">
        <v>207</v>
      </c>
      <c r="B16" s="73">
        <v>3703.703703703704</v>
      </c>
      <c r="C16" s="630">
        <v>297342.85341679706</v>
      </c>
      <c r="D16" s="631">
        <v>16.338037949921752</v>
      </c>
      <c r="E16" s="632"/>
      <c r="F16" s="73">
        <v>572.5717439293599</v>
      </c>
      <c r="G16" s="630">
        <v>48316.010546970814</v>
      </c>
      <c r="H16" s="631">
        <v>1.9499833670591122</v>
      </c>
      <c r="J16" s="592"/>
    </row>
    <row r="17" spans="1:10" s="629" customFormat="1" ht="7.5" customHeight="1">
      <c r="A17" s="629" t="s">
        <v>10</v>
      </c>
      <c r="B17" s="73">
        <v>2541.731582461607</v>
      </c>
      <c r="C17" s="630">
        <v>182194.52481638105</v>
      </c>
      <c r="D17" s="631">
        <v>10.074496327620743</v>
      </c>
      <c r="E17" s="632"/>
      <c r="F17" s="73">
        <v>450.7127462472114</v>
      </c>
      <c r="G17" s="630">
        <v>26001.436835936023</v>
      </c>
      <c r="H17" s="631">
        <v>1.3061489015767385</v>
      </c>
      <c r="J17" s="592"/>
    </row>
    <row r="18" spans="1:10" s="329" customFormat="1" ht="7.5" customHeight="1">
      <c r="A18" s="329" t="s">
        <v>11</v>
      </c>
      <c r="B18" s="633">
        <v>3193.0738803690815</v>
      </c>
      <c r="C18" s="634">
        <v>348220.01591257885</v>
      </c>
      <c r="D18" s="635">
        <v>19.24564011176513</v>
      </c>
      <c r="E18" s="636"/>
      <c r="F18" s="633">
        <v>1838.6126819355395</v>
      </c>
      <c r="G18" s="634">
        <v>145437.47745191227</v>
      </c>
      <c r="H18" s="635">
        <v>8.657299494754723</v>
      </c>
      <c r="J18" s="637"/>
    </row>
    <row r="19" spans="2:10" s="329" customFormat="1" ht="3" customHeight="1">
      <c r="B19" s="73"/>
      <c r="C19" s="630"/>
      <c r="D19" s="631"/>
      <c r="E19" s="636"/>
      <c r="F19" s="73"/>
      <c r="G19" s="630"/>
      <c r="H19" s="631"/>
      <c r="J19" s="637"/>
    </row>
    <row r="20" spans="1:10" s="329" customFormat="1" ht="7.5" customHeight="1">
      <c r="A20" s="329" t="s">
        <v>12</v>
      </c>
      <c r="B20" s="633">
        <v>2884.755759292242</v>
      </c>
      <c r="C20" s="634">
        <v>235621.47799935765</v>
      </c>
      <c r="D20" s="635">
        <v>13.699146836403983</v>
      </c>
      <c r="E20" s="638"/>
      <c r="F20" s="633">
        <v>2684.6550649056176</v>
      </c>
      <c r="G20" s="634">
        <v>152026.5291083272</v>
      </c>
      <c r="H20" s="635">
        <v>9.080352587721784</v>
      </c>
      <c r="J20" s="637"/>
    </row>
    <row r="21" spans="2:10" s="329" customFormat="1" ht="3" customHeight="1">
      <c r="B21" s="73"/>
      <c r="C21" s="630"/>
      <c r="D21" s="631"/>
      <c r="E21" s="638"/>
      <c r="F21" s="73"/>
      <c r="G21" s="630"/>
      <c r="H21" s="631"/>
      <c r="J21" s="637"/>
    </row>
    <row r="22" spans="1:10" s="629" customFormat="1" ht="7.5" customHeight="1">
      <c r="A22" s="629" t="s">
        <v>13</v>
      </c>
      <c r="B22" s="73">
        <v>3416.5583008235803</v>
      </c>
      <c r="C22" s="630">
        <v>299356.74035543995</v>
      </c>
      <c r="D22" s="631">
        <v>17.25409969657564</v>
      </c>
      <c r="E22" s="632"/>
      <c r="F22" s="73">
        <v>1538.8162643355522</v>
      </c>
      <c r="G22" s="630">
        <v>151828.9803156272</v>
      </c>
      <c r="H22" s="631">
        <v>9.481174256600815</v>
      </c>
      <c r="J22" s="592"/>
    </row>
    <row r="23" spans="1:10" s="629" customFormat="1" ht="7.5" customHeight="1">
      <c r="A23" s="629" t="s">
        <v>14</v>
      </c>
      <c r="B23" s="73">
        <v>4095.7216432980763</v>
      </c>
      <c r="C23" s="630">
        <v>582173.252834757</v>
      </c>
      <c r="D23" s="631">
        <v>38.47033897066881</v>
      </c>
      <c r="E23" s="632"/>
      <c r="F23" s="73">
        <v>1840.6302466744155</v>
      </c>
      <c r="G23" s="630">
        <v>120047.4234792716</v>
      </c>
      <c r="H23" s="631">
        <v>6.914507927160016</v>
      </c>
      <c r="J23" s="592"/>
    </row>
    <row r="24" spans="1:10" s="629" customFormat="1" ht="7.5" customHeight="1">
      <c r="A24" s="629" t="s">
        <v>15</v>
      </c>
      <c r="B24" s="73">
        <v>3222.729107297922</v>
      </c>
      <c r="C24" s="630">
        <v>391372.625759818</v>
      </c>
      <c r="D24" s="631">
        <v>23.805355234030063</v>
      </c>
      <c r="E24" s="632"/>
      <c r="F24" s="73">
        <v>669.497508086864</v>
      </c>
      <c r="G24" s="630">
        <v>49350.205991128154</v>
      </c>
      <c r="H24" s="631">
        <v>2.825125270001159</v>
      </c>
      <c r="J24" s="592"/>
    </row>
    <row r="25" spans="1:10" s="629" customFormat="1" ht="7.5" customHeight="1">
      <c r="A25" s="629" t="s">
        <v>16</v>
      </c>
      <c r="B25" s="73">
        <v>2533.008839655365</v>
      </c>
      <c r="C25" s="630">
        <v>311263.5671925702</v>
      </c>
      <c r="D25" s="631">
        <v>18.57523357950095</v>
      </c>
      <c r="E25" s="632"/>
      <c r="F25" s="73">
        <v>1470.6421010219406</v>
      </c>
      <c r="G25" s="630">
        <v>139016.51954140875</v>
      </c>
      <c r="H25" s="631">
        <v>8.754172374638292</v>
      </c>
      <c r="J25" s="592"/>
    </row>
    <row r="26" spans="1:10" s="629" customFormat="1" ht="7.5" customHeight="1">
      <c r="A26" s="629" t="s">
        <v>17</v>
      </c>
      <c r="B26" s="73">
        <v>3355.849537086993</v>
      </c>
      <c r="C26" s="630">
        <v>437995.55430865183</v>
      </c>
      <c r="D26" s="631">
        <v>23.972556704145717</v>
      </c>
      <c r="E26" s="632"/>
      <c r="F26" s="73">
        <v>505.92741200072953</v>
      </c>
      <c r="G26" s="630">
        <v>41845.70490607332</v>
      </c>
      <c r="H26" s="631">
        <v>1.9899781141710742</v>
      </c>
      <c r="J26" s="592"/>
    </row>
    <row r="27" spans="1:10" s="629" customFormat="1" ht="7.5" customHeight="1">
      <c r="A27" s="629" t="s">
        <v>18</v>
      </c>
      <c r="B27" s="73">
        <v>6721.997554782281</v>
      </c>
      <c r="C27" s="630">
        <v>246691.9025674786</v>
      </c>
      <c r="D27" s="631">
        <v>14.275448603404495</v>
      </c>
      <c r="E27" s="632"/>
      <c r="F27" s="73">
        <v>1820.863453449626</v>
      </c>
      <c r="G27" s="630">
        <v>134439.20440406175</v>
      </c>
      <c r="H27" s="631">
        <v>8.405764246739137</v>
      </c>
      <c r="J27" s="592"/>
    </row>
    <row r="28" spans="1:10" s="629" customFormat="1" ht="7.5" customHeight="1">
      <c r="A28" s="629" t="s">
        <v>19</v>
      </c>
      <c r="B28" s="73">
        <v>8485.884658688128</v>
      </c>
      <c r="C28" s="630">
        <v>928380.8014678287</v>
      </c>
      <c r="D28" s="631">
        <v>60.278987531796</v>
      </c>
      <c r="E28" s="632"/>
      <c r="F28" s="73">
        <v>876.1495240361033</v>
      </c>
      <c r="G28" s="630">
        <v>46564.27788889966</v>
      </c>
      <c r="H28" s="631">
        <v>2.575383135516805</v>
      </c>
      <c r="J28" s="592"/>
    </row>
    <row r="29" spans="1:10" s="629" customFormat="1" ht="7.5" customHeight="1">
      <c r="A29" s="629" t="s">
        <v>20</v>
      </c>
      <c r="B29" s="73">
        <v>2187.6548318424107</v>
      </c>
      <c r="C29" s="630">
        <v>388065.27963262703</v>
      </c>
      <c r="D29" s="631">
        <v>24.466396934203125</v>
      </c>
      <c r="E29" s="632"/>
      <c r="F29" s="73">
        <v>1974.8023452884463</v>
      </c>
      <c r="G29" s="630">
        <v>249728.56926460314</v>
      </c>
      <c r="H29" s="631">
        <v>15.723666174694328</v>
      </c>
      <c r="J29" s="592"/>
    </row>
    <row r="30" spans="1:10" s="629" customFormat="1" ht="7.5" customHeight="1">
      <c r="A30" s="629" t="s">
        <v>21</v>
      </c>
      <c r="B30" s="73">
        <v>3138.054853087058</v>
      </c>
      <c r="C30" s="630">
        <v>359205.28690986824</v>
      </c>
      <c r="D30" s="631">
        <v>22.24567364788398</v>
      </c>
      <c r="E30" s="632"/>
      <c r="F30" s="73">
        <v>1739.2102004311332</v>
      </c>
      <c r="G30" s="630">
        <v>170519.88258496538</v>
      </c>
      <c r="H30" s="631">
        <v>10.988112989038205</v>
      </c>
      <c r="J30" s="592"/>
    </row>
    <row r="31" spans="1:10" s="629" customFormat="1" ht="7.5" customHeight="1">
      <c r="A31" s="629" t="s">
        <v>22</v>
      </c>
      <c r="B31" s="73">
        <v>1700.3824708538777</v>
      </c>
      <c r="C31" s="630">
        <v>122644.11778259066</v>
      </c>
      <c r="D31" s="631">
        <v>6.98387171098106</v>
      </c>
      <c r="E31" s="639"/>
      <c r="F31" s="73">
        <v>1402.190524707081</v>
      </c>
      <c r="G31" s="630">
        <v>118935.30310748854</v>
      </c>
      <c r="H31" s="631">
        <v>7.199970326031585</v>
      </c>
      <c r="J31" s="592"/>
    </row>
    <row r="32" spans="1:10" s="629" customFormat="1" ht="7.5" customHeight="1">
      <c r="A32" s="629" t="s">
        <v>23</v>
      </c>
      <c r="B32" s="73">
        <v>2542.1761809941486</v>
      </c>
      <c r="C32" s="630">
        <v>393404.5126375841</v>
      </c>
      <c r="D32" s="631">
        <v>22.58006877679913</v>
      </c>
      <c r="E32" s="632"/>
      <c r="F32" s="73">
        <v>1331.7324448932586</v>
      </c>
      <c r="G32" s="630">
        <v>106228.88728976743</v>
      </c>
      <c r="H32" s="631">
        <v>6.2758821120595405</v>
      </c>
      <c r="J32" s="592"/>
    </row>
    <row r="33" spans="1:10" s="329" customFormat="1" ht="7.5" customHeight="1">
      <c r="A33" s="329" t="s">
        <v>24</v>
      </c>
      <c r="B33" s="633">
        <v>2796.1799503274974</v>
      </c>
      <c r="C33" s="634">
        <v>405837.5638217796</v>
      </c>
      <c r="D33" s="635">
        <v>25.41161405505377</v>
      </c>
      <c r="E33" s="636"/>
      <c r="F33" s="633">
        <v>1594.9733305884758</v>
      </c>
      <c r="G33" s="634">
        <v>160602.88636909748</v>
      </c>
      <c r="H33" s="635">
        <v>9.9217335799115</v>
      </c>
      <c r="J33" s="637"/>
    </row>
    <row r="34" spans="2:10" s="329" customFormat="1" ht="3" customHeight="1">
      <c r="B34" s="73"/>
      <c r="C34" s="630"/>
      <c r="D34" s="631"/>
      <c r="E34" s="636"/>
      <c r="F34" s="73"/>
      <c r="G34" s="630"/>
      <c r="H34" s="631"/>
      <c r="J34" s="637"/>
    </row>
    <row r="35" spans="1:10" s="629" customFormat="1" ht="7.5" customHeight="1">
      <c r="A35" s="629" t="s">
        <v>25</v>
      </c>
      <c r="B35" s="73">
        <v>2716.542356750494</v>
      </c>
      <c r="C35" s="630">
        <v>219357.1746304323</v>
      </c>
      <c r="D35" s="631">
        <v>12.821324236812975</v>
      </c>
      <c r="E35" s="632"/>
      <c r="F35" s="73">
        <v>892.2803189968333</v>
      </c>
      <c r="G35" s="630">
        <v>55716.41901695597</v>
      </c>
      <c r="H35" s="631">
        <v>3.3076914828269133</v>
      </c>
      <c r="J35" s="592"/>
    </row>
    <row r="36" spans="1:10" s="629" customFormat="1" ht="7.5" customHeight="1">
      <c r="A36" s="629" t="s">
        <v>26</v>
      </c>
      <c r="B36" s="73">
        <v>3615.5815654718363</v>
      </c>
      <c r="C36" s="630">
        <v>290098.75640087784</v>
      </c>
      <c r="D36" s="631">
        <v>18.793941386247255</v>
      </c>
      <c r="E36" s="632"/>
      <c r="F36" s="73">
        <v>1037.346554824493</v>
      </c>
      <c r="G36" s="630">
        <v>86304.27099899176</v>
      </c>
      <c r="H36" s="631">
        <v>4.961795451474425</v>
      </c>
      <c r="J36" s="592"/>
    </row>
    <row r="37" spans="1:10" s="329" customFormat="1" ht="7.5" customHeight="1">
      <c r="A37" s="329" t="s">
        <v>27</v>
      </c>
      <c r="B37" s="633">
        <v>3193.771659887587</v>
      </c>
      <c r="C37" s="634">
        <v>256908.35137312766</v>
      </c>
      <c r="D37" s="635">
        <v>15.991692213604107</v>
      </c>
      <c r="E37" s="636"/>
      <c r="F37" s="633">
        <v>965.4917358786014</v>
      </c>
      <c r="G37" s="634">
        <v>71153.54098880937</v>
      </c>
      <c r="H37" s="635">
        <v>4.142486711701964</v>
      </c>
      <c r="J37" s="637"/>
    </row>
    <row r="38" spans="2:10" s="329" customFormat="1" ht="3" customHeight="1">
      <c r="B38" s="73"/>
      <c r="C38" s="630"/>
      <c r="D38" s="631"/>
      <c r="E38" s="636"/>
      <c r="F38" s="73"/>
      <c r="G38" s="630"/>
      <c r="H38" s="631"/>
      <c r="J38" s="637"/>
    </row>
    <row r="39" spans="1:10" s="629" customFormat="1" ht="7.5" customHeight="1">
      <c r="A39" s="629" t="s">
        <v>28</v>
      </c>
      <c r="B39" s="73">
        <v>5627.254283137962</v>
      </c>
      <c r="C39" s="630">
        <v>382749.0982867448</v>
      </c>
      <c r="D39" s="631">
        <v>23.599016568981064</v>
      </c>
      <c r="E39" s="632"/>
      <c r="F39" s="73">
        <v>1006.9111752399635</v>
      </c>
      <c r="G39" s="630">
        <v>64689.50737324315</v>
      </c>
      <c r="H39" s="631">
        <v>3.910065936807252</v>
      </c>
      <c r="J39" s="592"/>
    </row>
    <row r="40" spans="1:10" s="629" customFormat="1" ht="7.5" customHeight="1">
      <c r="A40" s="629" t="s">
        <v>29</v>
      </c>
      <c r="B40" s="73">
        <v>4222.4128073184675</v>
      </c>
      <c r="C40" s="630">
        <v>418427.6729559748</v>
      </c>
      <c r="D40" s="631">
        <v>21.239798265675624</v>
      </c>
      <c r="E40" s="632"/>
      <c r="F40" s="73">
        <v>1069.3968715569513</v>
      </c>
      <c r="G40" s="630">
        <v>118181.99533806522</v>
      </c>
      <c r="H40" s="631">
        <v>7.232898374318885</v>
      </c>
      <c r="J40" s="592"/>
    </row>
    <row r="41" spans="1:10" s="629" customFormat="1" ht="7.5" customHeight="1">
      <c r="A41" s="629" t="s">
        <v>30</v>
      </c>
      <c r="B41" s="73">
        <v>5419.920914402628</v>
      </c>
      <c r="C41" s="630">
        <v>419364.167535559</v>
      </c>
      <c r="D41" s="631">
        <v>25.993503570655704</v>
      </c>
      <c r="E41" s="632"/>
      <c r="F41" s="73">
        <v>1324.2259405571988</v>
      </c>
      <c r="G41" s="630">
        <v>76329.91375209414</v>
      </c>
      <c r="H41" s="631">
        <v>4.7954704337214835</v>
      </c>
      <c r="J41" s="592"/>
    </row>
    <row r="42" spans="1:10" s="629" customFormat="1" ht="7.5" customHeight="1">
      <c r="A42" s="629" t="s">
        <v>31</v>
      </c>
      <c r="B42" s="73">
        <v>3638.7415356784904</v>
      </c>
      <c r="C42" s="630">
        <v>247819.44410492093</v>
      </c>
      <c r="D42" s="631">
        <v>13.823902755029701</v>
      </c>
      <c r="E42" s="632"/>
      <c r="F42" s="73">
        <v>1984.6572828560072</v>
      </c>
      <c r="G42" s="630">
        <v>226860.69122248274</v>
      </c>
      <c r="H42" s="631">
        <v>13.25070446597902</v>
      </c>
      <c r="J42" s="592"/>
    </row>
    <row r="43" spans="1:10" s="629" customFormat="1" ht="7.5" customHeight="1">
      <c r="A43" s="629" t="s">
        <v>32</v>
      </c>
      <c r="B43" s="73">
        <v>3614.568789900426</v>
      </c>
      <c r="C43" s="630">
        <v>311008.3733335298</v>
      </c>
      <c r="D43" s="631">
        <v>17.498688300541154</v>
      </c>
      <c r="E43" s="632"/>
      <c r="F43" s="73">
        <v>1808.4998954103162</v>
      </c>
      <c r="G43" s="630">
        <v>148334.49944819926</v>
      </c>
      <c r="H43" s="631">
        <v>8.929413269906302</v>
      </c>
      <c r="J43" s="592"/>
    </row>
    <row r="44" spans="1:10" s="629" customFormat="1" ht="7.5" customHeight="1">
      <c r="A44" s="629" t="s">
        <v>33</v>
      </c>
      <c r="B44" s="73">
        <v>1635.3947531246133</v>
      </c>
      <c r="C44" s="630">
        <v>198013.08625170152</v>
      </c>
      <c r="D44" s="631">
        <v>10.943411358433362</v>
      </c>
      <c r="E44" s="632"/>
      <c r="F44" s="73">
        <v>2072.8679001216474</v>
      </c>
      <c r="G44" s="630">
        <v>221808.92953489075</v>
      </c>
      <c r="H44" s="631">
        <v>13.387346692224945</v>
      </c>
      <c r="J44" s="592"/>
    </row>
    <row r="45" spans="1:10" s="629" customFormat="1" ht="7.5" customHeight="1">
      <c r="A45" s="629" t="s">
        <v>34</v>
      </c>
      <c r="B45" s="73">
        <v>3454.9917293634276</v>
      </c>
      <c r="C45" s="630">
        <v>382349.7501022713</v>
      </c>
      <c r="D45" s="631">
        <v>17.422329117976627</v>
      </c>
      <c r="E45" s="632"/>
      <c r="F45" s="73">
        <v>1479.9103917764676</v>
      </c>
      <c r="G45" s="630">
        <v>178004.60385393916</v>
      </c>
      <c r="H45" s="631">
        <v>10.450346761942036</v>
      </c>
      <c r="J45" s="592"/>
    </row>
    <row r="46" spans="1:10" s="329" customFormat="1" ht="7.5" customHeight="1">
      <c r="A46" s="329" t="s">
        <v>35</v>
      </c>
      <c r="B46" s="633">
        <v>3382.3417010777007</v>
      </c>
      <c r="C46" s="634">
        <v>315155.5208886572</v>
      </c>
      <c r="D46" s="635">
        <v>16.939289528919964</v>
      </c>
      <c r="E46" s="636"/>
      <c r="F46" s="633">
        <v>1624.303360332015</v>
      </c>
      <c r="G46" s="634">
        <v>168901.008211905</v>
      </c>
      <c r="H46" s="635">
        <v>10.071131205595083</v>
      </c>
      <c r="J46" s="637"/>
    </row>
    <row r="47" spans="2:10" s="329" customFormat="1" ht="3" customHeight="1">
      <c r="B47" s="73"/>
      <c r="C47" s="630"/>
      <c r="D47" s="631"/>
      <c r="E47" s="636"/>
      <c r="F47" s="73"/>
      <c r="G47" s="630"/>
      <c r="H47" s="631"/>
      <c r="J47" s="637"/>
    </row>
    <row r="48" spans="1:10" s="629" customFormat="1" ht="7.5" customHeight="1">
      <c r="A48" s="629" t="s">
        <v>36</v>
      </c>
      <c r="B48" s="73">
        <v>5890.772957498349</v>
      </c>
      <c r="C48" s="630">
        <v>245031.38075313807</v>
      </c>
      <c r="D48" s="631">
        <v>14.834948249284299</v>
      </c>
      <c r="E48" s="632"/>
      <c r="F48" s="73">
        <v>2437.4252767171893</v>
      </c>
      <c r="G48" s="630">
        <v>165927.147209688</v>
      </c>
      <c r="H48" s="631">
        <v>9.878734235797756</v>
      </c>
      <c r="J48" s="592"/>
    </row>
    <row r="49" spans="1:10" s="629" customFormat="1" ht="7.5" customHeight="1">
      <c r="A49" s="629" t="s">
        <v>37</v>
      </c>
      <c r="B49" s="73">
        <v>3327.7152824050486</v>
      </c>
      <c r="C49" s="630">
        <v>311441.22604162584</v>
      </c>
      <c r="D49" s="631">
        <v>16.162940461725395</v>
      </c>
      <c r="E49" s="632"/>
      <c r="F49" s="73">
        <v>957.8770799237616</v>
      </c>
      <c r="G49" s="630">
        <v>91193.4079119749</v>
      </c>
      <c r="H49" s="631">
        <v>5.384869664232862</v>
      </c>
      <c r="J49" s="592"/>
    </row>
    <row r="50" spans="1:10" s="629" customFormat="1" ht="7.5" customHeight="1">
      <c r="A50" s="629" t="s">
        <v>38</v>
      </c>
      <c r="B50" s="73">
        <v>5086.451376818223</v>
      </c>
      <c r="C50" s="630">
        <v>333680.64750660845</v>
      </c>
      <c r="D50" s="631">
        <v>17.90502645782877</v>
      </c>
      <c r="E50" s="638"/>
      <c r="F50" s="73">
        <v>0</v>
      </c>
      <c r="G50" s="630">
        <v>0</v>
      </c>
      <c r="H50" s="631">
        <v>0</v>
      </c>
      <c r="J50" s="592"/>
    </row>
    <row r="51" spans="1:10" s="629" customFormat="1" ht="7.5" customHeight="1">
      <c r="A51" s="629" t="s">
        <v>39</v>
      </c>
      <c r="B51" s="73">
        <v>2346.8571843944383</v>
      </c>
      <c r="C51" s="630">
        <v>173293.59598749728</v>
      </c>
      <c r="D51" s="631">
        <v>8.960364593609487</v>
      </c>
      <c r="E51" s="632"/>
      <c r="F51" s="73">
        <v>2475.751393103961</v>
      </c>
      <c r="G51" s="630">
        <v>237981.4283788871</v>
      </c>
      <c r="H51" s="631">
        <v>14.460072501824165</v>
      </c>
      <c r="J51" s="592"/>
    </row>
    <row r="52" spans="1:10" s="329" customFormat="1" ht="7.5" customHeight="1">
      <c r="A52" s="329" t="s">
        <v>126</v>
      </c>
      <c r="B52" s="633">
        <v>4257.656985450067</v>
      </c>
      <c r="C52" s="634">
        <v>283084.6165246766</v>
      </c>
      <c r="D52" s="635">
        <v>15.191840870645114</v>
      </c>
      <c r="E52" s="636"/>
      <c r="F52" s="633">
        <v>1916.8978078312725</v>
      </c>
      <c r="G52" s="634">
        <v>175241.54097401467</v>
      </c>
      <c r="H52" s="635">
        <v>10.574661731540491</v>
      </c>
      <c r="J52" s="637"/>
    </row>
    <row r="53" spans="2:10" s="329" customFormat="1" ht="3" customHeight="1">
      <c r="B53" s="73"/>
      <c r="C53" s="630"/>
      <c r="D53" s="631"/>
      <c r="E53" s="636"/>
      <c r="F53" s="73"/>
      <c r="G53" s="630"/>
      <c r="H53" s="631"/>
      <c r="J53" s="637"/>
    </row>
    <row r="54" spans="1:10" s="629" customFormat="1" ht="7.5" customHeight="1">
      <c r="A54" s="629" t="s">
        <v>40</v>
      </c>
      <c r="B54" s="73">
        <v>3712.797014643301</v>
      </c>
      <c r="C54" s="630">
        <v>346043.5900538949</v>
      </c>
      <c r="D54" s="631">
        <v>19.719615922123438</v>
      </c>
      <c r="E54" s="632"/>
      <c r="F54" s="73">
        <v>1544.4215257908784</v>
      </c>
      <c r="G54" s="630">
        <v>130937.96437997649</v>
      </c>
      <c r="H54" s="631">
        <v>7.124654667642558</v>
      </c>
      <c r="J54" s="592"/>
    </row>
    <row r="55" spans="1:10" s="629" customFormat="1" ht="7.5" customHeight="1">
      <c r="A55" s="629" t="s">
        <v>41</v>
      </c>
      <c r="B55" s="73">
        <v>2104.580704685435</v>
      </c>
      <c r="C55" s="630">
        <v>298222.07814876694</v>
      </c>
      <c r="D55" s="631">
        <v>13.3588260229908</v>
      </c>
      <c r="E55" s="632"/>
      <c r="F55" s="73">
        <v>2417.7155471166225</v>
      </c>
      <c r="G55" s="630">
        <v>218570.57155005212</v>
      </c>
      <c r="H55" s="631">
        <v>11.085113954720981</v>
      </c>
      <c r="J55" s="592"/>
    </row>
    <row r="56" spans="1:10" s="629" customFormat="1" ht="7.5" customHeight="1">
      <c r="A56" s="629" t="s">
        <v>42</v>
      </c>
      <c r="B56" s="73">
        <v>2709.709079659046</v>
      </c>
      <c r="C56" s="630">
        <v>219146.12159552792</v>
      </c>
      <c r="D56" s="631">
        <v>12.73750280038832</v>
      </c>
      <c r="E56" s="632"/>
      <c r="F56" s="73">
        <v>1956.8016249370257</v>
      </c>
      <c r="G56" s="630">
        <v>179984.1664600843</v>
      </c>
      <c r="H56" s="631">
        <v>10.722261317382507</v>
      </c>
      <c r="J56" s="592"/>
    </row>
    <row r="57" spans="1:10" s="629" customFormat="1" ht="7.5" customHeight="1">
      <c r="A57" s="629" t="s">
        <v>43</v>
      </c>
      <c r="B57" s="73">
        <v>2709.8298065100626</v>
      </c>
      <c r="C57" s="630">
        <v>299572.8984663172</v>
      </c>
      <c r="D57" s="631">
        <v>18.193899242865463</v>
      </c>
      <c r="E57" s="632"/>
      <c r="F57" s="73">
        <v>2080.304983406928</v>
      </c>
      <c r="G57" s="630">
        <v>159354.28722927693</v>
      </c>
      <c r="H57" s="631">
        <v>8.675486135871205</v>
      </c>
      <c r="J57" s="592"/>
    </row>
    <row r="58" spans="1:10" s="329" customFormat="1" ht="7.5" customHeight="1">
      <c r="A58" s="329" t="s">
        <v>44</v>
      </c>
      <c r="B58" s="633">
        <v>3436.763796500522</v>
      </c>
      <c r="C58" s="634">
        <v>325157.7869519391</v>
      </c>
      <c r="D58" s="635">
        <v>18.463007177710296</v>
      </c>
      <c r="E58" s="636"/>
      <c r="F58" s="633">
        <v>1949.925575359719</v>
      </c>
      <c r="G58" s="634">
        <v>165791.00034349834</v>
      </c>
      <c r="H58" s="635">
        <v>8.993703840820324</v>
      </c>
      <c r="J58" s="637"/>
    </row>
    <row r="59" spans="2:10" s="329" customFormat="1" ht="3" customHeight="1">
      <c r="B59" s="73"/>
      <c r="C59" s="630"/>
      <c r="D59" s="631"/>
      <c r="E59" s="636"/>
      <c r="F59" s="73"/>
      <c r="G59" s="630"/>
      <c r="H59" s="631"/>
      <c r="J59" s="637"/>
    </row>
    <row r="60" spans="1:10" s="629" customFormat="1" ht="7.5" customHeight="1">
      <c r="A60" s="629" t="s">
        <v>45</v>
      </c>
      <c r="B60" s="73">
        <v>4651.293377756148</v>
      </c>
      <c r="C60" s="630">
        <v>585889.1604408768</v>
      </c>
      <c r="D60" s="631">
        <v>35.40244362028119</v>
      </c>
      <c r="E60" s="632"/>
      <c r="F60" s="73">
        <v>1966.7360843477861</v>
      </c>
      <c r="G60" s="630">
        <v>196921.1078071909</v>
      </c>
      <c r="H60" s="631">
        <v>11.611234420798432</v>
      </c>
      <c r="J60" s="592"/>
    </row>
    <row r="61" spans="1:10" s="629" customFormat="1" ht="7.5" customHeight="1">
      <c r="A61" s="629" t="s">
        <v>46</v>
      </c>
      <c r="B61" s="73">
        <v>3394.1347769557715</v>
      </c>
      <c r="C61" s="630">
        <v>381734.4758631701</v>
      </c>
      <c r="D61" s="631">
        <v>23.057199990875983</v>
      </c>
      <c r="E61" s="632"/>
      <c r="F61" s="73">
        <v>1286.3632594012329</v>
      </c>
      <c r="G61" s="630">
        <v>103370.71404218461</v>
      </c>
      <c r="H61" s="631">
        <v>6.270770620052891</v>
      </c>
      <c r="J61" s="592"/>
    </row>
    <row r="62" spans="1:10" s="629" customFormat="1" ht="7.5" customHeight="1">
      <c r="A62" s="629" t="s">
        <v>47</v>
      </c>
      <c r="B62" s="73">
        <v>4098.257135640313</v>
      </c>
      <c r="C62" s="630">
        <v>207591.20268466062</v>
      </c>
      <c r="D62" s="631">
        <v>11.886862032259227</v>
      </c>
      <c r="E62" s="632"/>
      <c r="F62" s="73">
        <v>5478.873784903761</v>
      </c>
      <c r="G62" s="630">
        <v>475802.6412609891</v>
      </c>
      <c r="H62" s="631">
        <v>27.448348747143797</v>
      </c>
      <c r="J62" s="592"/>
    </row>
    <row r="63" spans="1:10" s="629" customFormat="1" ht="7.5" customHeight="1">
      <c r="A63" s="629" t="s">
        <v>48</v>
      </c>
      <c r="B63" s="73">
        <v>4486.550932632095</v>
      </c>
      <c r="C63" s="630">
        <v>494301.1387694159</v>
      </c>
      <c r="D63" s="631">
        <v>27.947842020814296</v>
      </c>
      <c r="E63" s="632"/>
      <c r="F63" s="73">
        <v>1507.967989522928</v>
      </c>
      <c r="G63" s="630">
        <v>125264.39285661817</v>
      </c>
      <c r="H63" s="631">
        <v>7.607150265809527</v>
      </c>
      <c r="J63" s="592"/>
    </row>
    <row r="64" spans="1:10" s="629" customFormat="1" ht="7.5" customHeight="1">
      <c r="A64" s="629" t="s">
        <v>49</v>
      </c>
      <c r="B64" s="73">
        <v>3635.9882005899703</v>
      </c>
      <c r="C64" s="630">
        <v>508171.6814159292</v>
      </c>
      <c r="D64" s="631">
        <v>32.45791563421829</v>
      </c>
      <c r="E64" s="632"/>
      <c r="F64" s="73">
        <v>736.3863475237163</v>
      </c>
      <c r="G64" s="630">
        <v>41592.957698929815</v>
      </c>
      <c r="H64" s="631">
        <v>2.347481516491678</v>
      </c>
      <c r="J64" s="592"/>
    </row>
    <row r="65" spans="1:10" s="629" customFormat="1" ht="7.5" customHeight="1">
      <c r="A65" s="629" t="s">
        <v>50</v>
      </c>
      <c r="B65" s="73">
        <v>8145.28609141574</v>
      </c>
      <c r="C65" s="630">
        <v>670110.3502685425</v>
      </c>
      <c r="D65" s="631">
        <v>39.69702731953028</v>
      </c>
      <c r="E65" s="632"/>
      <c r="F65" s="73">
        <v>612.8531977330773</v>
      </c>
      <c r="G65" s="630">
        <v>45669.95866267707</v>
      </c>
      <c r="H65" s="631">
        <v>2.372121233086001</v>
      </c>
      <c r="J65" s="592"/>
    </row>
    <row r="66" spans="1:10" s="629" customFormat="1" ht="7.5" customHeight="1">
      <c r="A66" s="629" t="s">
        <v>51</v>
      </c>
      <c r="B66" s="73">
        <v>5736.163071221286</v>
      </c>
      <c r="C66" s="630">
        <v>427655.6763749519</v>
      </c>
      <c r="D66" s="631">
        <v>24.218165798398655</v>
      </c>
      <c r="E66" s="632"/>
      <c r="F66" s="73">
        <v>3238.153070472037</v>
      </c>
      <c r="G66" s="630">
        <v>306882.9728996168</v>
      </c>
      <c r="H66" s="631">
        <v>18.265959922162878</v>
      </c>
      <c r="J66" s="592"/>
    </row>
    <row r="67" spans="1:10" s="629" customFormat="1" ht="7.5" customHeight="1">
      <c r="A67" s="629" t="s">
        <v>52</v>
      </c>
      <c r="B67" s="73">
        <v>2164.32148819461</v>
      </c>
      <c r="C67" s="630">
        <v>186055.46280838436</v>
      </c>
      <c r="D67" s="631">
        <v>10.879975223255691</v>
      </c>
      <c r="E67" s="632"/>
      <c r="F67" s="73">
        <v>2540.5619311436485</v>
      </c>
      <c r="G67" s="630">
        <v>290038.35499680374</v>
      </c>
      <c r="H67" s="631">
        <v>17.618483516483515</v>
      </c>
      <c r="J67" s="592"/>
    </row>
    <row r="68" spans="1:10" s="629" customFormat="1" ht="7.5" customHeight="1">
      <c r="A68" s="629" t="s">
        <v>53</v>
      </c>
      <c r="B68" s="73">
        <v>3052.317945408014</v>
      </c>
      <c r="C68" s="630">
        <v>264542.22735903575</v>
      </c>
      <c r="D68" s="631">
        <v>15.770963577823975</v>
      </c>
      <c r="E68" s="632"/>
      <c r="F68" s="73">
        <v>1741.7305920027582</v>
      </c>
      <c r="G68" s="630">
        <v>142642.23249153004</v>
      </c>
      <c r="H68" s="631">
        <v>8.026266649870381</v>
      </c>
      <c r="J68" s="592"/>
    </row>
    <row r="69" spans="1:10" s="329" customFormat="1" ht="7.5" customHeight="1">
      <c r="A69" s="329" t="s">
        <v>54</v>
      </c>
      <c r="B69" s="633">
        <v>4305.190594934053</v>
      </c>
      <c r="C69" s="634">
        <v>441146.5935903565</v>
      </c>
      <c r="D69" s="635">
        <v>26.31057051419161</v>
      </c>
      <c r="E69" s="636"/>
      <c r="F69" s="633">
        <v>2136.356622080651</v>
      </c>
      <c r="G69" s="634">
        <v>197236.28937156007</v>
      </c>
      <c r="H69" s="635">
        <v>11.650835617247377</v>
      </c>
      <c r="J69" s="637"/>
    </row>
    <row r="70" spans="2:10" s="329" customFormat="1" ht="3" customHeight="1">
      <c r="B70" s="73"/>
      <c r="C70" s="630"/>
      <c r="D70" s="631"/>
      <c r="E70" s="636"/>
      <c r="F70" s="73"/>
      <c r="G70" s="630"/>
      <c r="H70" s="631"/>
      <c r="J70" s="637"/>
    </row>
    <row r="71" spans="1:10" s="629" customFormat="1" ht="7.5" customHeight="1">
      <c r="A71" s="629" t="s">
        <v>55</v>
      </c>
      <c r="B71" s="73">
        <v>5616.105445245094</v>
      </c>
      <c r="C71" s="630">
        <v>542705.5365121141</v>
      </c>
      <c r="D71" s="631">
        <v>33.330110687792505</v>
      </c>
      <c r="E71" s="632"/>
      <c r="F71" s="73">
        <v>1833.9122197663403</v>
      </c>
      <c r="G71" s="630">
        <v>146225.02894432165</v>
      </c>
      <c r="H71" s="631">
        <v>8.732439953689086</v>
      </c>
      <c r="J71" s="592"/>
    </row>
    <row r="72" spans="1:10" s="629" customFormat="1" ht="7.5" customHeight="1">
      <c r="A72" s="629" t="s">
        <v>56</v>
      </c>
      <c r="B72" s="73">
        <v>5430.847606069755</v>
      </c>
      <c r="C72" s="630">
        <v>620915.3046709043</v>
      </c>
      <c r="D72" s="631">
        <v>37.678880375565406</v>
      </c>
      <c r="E72" s="632"/>
      <c r="F72" s="73">
        <v>2442.2147775289977</v>
      </c>
      <c r="G72" s="630">
        <v>254417.93909193447</v>
      </c>
      <c r="H72" s="631">
        <v>15.953522095587617</v>
      </c>
      <c r="J72" s="592"/>
    </row>
    <row r="73" spans="1:10" s="629" customFormat="1" ht="7.5" customHeight="1">
      <c r="A73" s="629" t="s">
        <v>57</v>
      </c>
      <c r="B73" s="73">
        <v>1613.9002365082779</v>
      </c>
      <c r="C73" s="630">
        <v>213681.19759191573</v>
      </c>
      <c r="D73" s="631">
        <v>13.328880885831005</v>
      </c>
      <c r="E73" s="632"/>
      <c r="F73" s="73">
        <v>1818.6153835363757</v>
      </c>
      <c r="G73" s="630">
        <v>159294.71668735667</v>
      </c>
      <c r="H73" s="631">
        <v>9.430646860381117</v>
      </c>
      <c r="J73" s="592"/>
    </row>
    <row r="74" spans="1:10" s="629" customFormat="1" ht="7.5" customHeight="1">
      <c r="A74" s="640" t="s">
        <v>58</v>
      </c>
      <c r="B74" s="73">
        <v>4339.684351612552</v>
      </c>
      <c r="C74" s="630">
        <v>402558.14997466863</v>
      </c>
      <c r="D74" s="631">
        <v>24.09037663611936</v>
      </c>
      <c r="E74" s="632"/>
      <c r="F74" s="73">
        <v>1655.4063766782624</v>
      </c>
      <c r="G74" s="630">
        <v>145775.81002213724</v>
      </c>
      <c r="H74" s="631">
        <v>8.756760486444527</v>
      </c>
      <c r="J74" s="592"/>
    </row>
    <row r="75" spans="1:10" s="629" customFormat="1" ht="7.5" customHeight="1">
      <c r="A75" s="629" t="s">
        <v>59</v>
      </c>
      <c r="B75" s="73">
        <v>1730.2551640340218</v>
      </c>
      <c r="C75" s="630">
        <v>290579.5868772782</v>
      </c>
      <c r="D75" s="631">
        <v>17.970048602673145</v>
      </c>
      <c r="E75" s="632"/>
      <c r="F75" s="73">
        <v>1540.3496553146458</v>
      </c>
      <c r="G75" s="630">
        <v>168220.65272147598</v>
      </c>
      <c r="H75" s="631">
        <v>10.459333213873967</v>
      </c>
      <c r="J75" s="592"/>
    </row>
    <row r="76" spans="1:10" s="629" customFormat="1" ht="7.5" customHeight="1">
      <c r="A76" s="629" t="s">
        <v>60</v>
      </c>
      <c r="B76" s="73">
        <v>1910.2504095483266</v>
      </c>
      <c r="C76" s="630">
        <v>205382.6351509478</v>
      </c>
      <c r="D76" s="631">
        <v>12.969495963023636</v>
      </c>
      <c r="E76" s="632"/>
      <c r="F76" s="73">
        <v>1366.5656088605858</v>
      </c>
      <c r="G76" s="630">
        <v>114009.20184646323</v>
      </c>
      <c r="H76" s="631">
        <v>6.430525297460352</v>
      </c>
      <c r="J76" s="592"/>
    </row>
    <row r="77" spans="1:10" s="629" customFormat="1" ht="7.5" customHeight="1">
      <c r="A77" s="629" t="s">
        <v>61</v>
      </c>
      <c r="B77" s="73">
        <v>5451.305877576797</v>
      </c>
      <c r="C77" s="630">
        <v>553086.5172087149</v>
      </c>
      <c r="D77" s="631">
        <v>32.01768798773062</v>
      </c>
      <c r="E77" s="632"/>
      <c r="F77" s="73">
        <v>2246.773286132122</v>
      </c>
      <c r="G77" s="630">
        <v>173004.17506999575</v>
      </c>
      <c r="H77" s="631">
        <v>10.839949168769554</v>
      </c>
      <c r="J77" s="592"/>
    </row>
    <row r="78" spans="1:10" s="629" customFormat="1" ht="7.5" customHeight="1">
      <c r="A78" s="629" t="s">
        <v>62</v>
      </c>
      <c r="B78" s="73">
        <v>2318.0212014134277</v>
      </c>
      <c r="C78" s="630">
        <v>238661.95524146053</v>
      </c>
      <c r="D78" s="631">
        <v>14.866955241460541</v>
      </c>
      <c r="E78" s="632"/>
      <c r="F78" s="73">
        <v>1248.0466496764518</v>
      </c>
      <c r="G78" s="630">
        <v>115747.93652791325</v>
      </c>
      <c r="H78" s="631">
        <v>7.3236163987037095</v>
      </c>
      <c r="J78" s="592"/>
    </row>
    <row r="79" spans="1:10" s="629" customFormat="1" ht="7.5" customHeight="1">
      <c r="A79" s="629" t="s">
        <v>63</v>
      </c>
      <c r="B79" s="73">
        <v>685.7533754990355</v>
      </c>
      <c r="C79" s="630">
        <v>67410.17359709326</v>
      </c>
      <c r="D79" s="631">
        <v>4.135291347059615</v>
      </c>
      <c r="E79" s="632"/>
      <c r="F79" s="73">
        <v>773.8249805245391</v>
      </c>
      <c r="G79" s="630">
        <v>54084.653336795636</v>
      </c>
      <c r="H79" s="631">
        <v>3.056239937678525</v>
      </c>
      <c r="J79" s="592"/>
    </row>
    <row r="80" spans="1:10" s="629" customFormat="1" ht="7.5" customHeight="1">
      <c r="A80" s="629" t="s">
        <v>64</v>
      </c>
      <c r="B80" s="73">
        <v>3597.016570525774</v>
      </c>
      <c r="C80" s="630">
        <v>391621.04566998564</v>
      </c>
      <c r="D80" s="631">
        <v>23.89198846309292</v>
      </c>
      <c r="E80" s="632"/>
      <c r="F80" s="73">
        <v>3642.3292992824386</v>
      </c>
      <c r="G80" s="630">
        <v>206436.1448363824</v>
      </c>
      <c r="H80" s="631">
        <v>13.112411960003504</v>
      </c>
      <c r="J80" s="592"/>
    </row>
    <row r="81" spans="1:10" s="329" customFormat="1" ht="7.5" customHeight="1">
      <c r="A81" s="329" t="s">
        <v>65</v>
      </c>
      <c r="B81" s="633">
        <v>3677.385838142192</v>
      </c>
      <c r="C81" s="634">
        <v>399198.08334073774</v>
      </c>
      <c r="D81" s="635">
        <v>24.212062513958294</v>
      </c>
      <c r="E81" s="636"/>
      <c r="F81" s="633">
        <v>2049.9264224598173</v>
      </c>
      <c r="G81" s="634">
        <v>179532.41291038285</v>
      </c>
      <c r="H81" s="635">
        <v>11.109519467721258</v>
      </c>
      <c r="J81" s="637"/>
    </row>
    <row r="82" spans="1:10" s="310" customFormat="1" ht="4.5" customHeight="1">
      <c r="A82" s="312"/>
      <c r="B82" s="313"/>
      <c r="C82" s="313"/>
      <c r="D82" s="314"/>
      <c r="E82" s="315"/>
      <c r="F82" s="313"/>
      <c r="G82" s="313"/>
      <c r="H82" s="314"/>
      <c r="J82" s="311"/>
    </row>
    <row r="83" spans="2:8" ht="10.5" customHeight="1">
      <c r="B83" s="332"/>
      <c r="C83" s="334"/>
      <c r="E83" s="334"/>
      <c r="F83" s="334"/>
      <c r="G83" s="334"/>
      <c r="H83" s="334"/>
    </row>
    <row r="84" spans="1:8" s="228" customFormat="1" ht="12">
      <c r="A84" s="308"/>
      <c r="B84" s="334"/>
      <c r="C84" s="334"/>
      <c r="E84" s="334"/>
      <c r="F84" s="334"/>
      <c r="G84" s="334"/>
      <c r="H84" s="334"/>
    </row>
    <row r="85" spans="2:8" ht="12">
      <c r="B85" s="334"/>
      <c r="C85" s="334"/>
      <c r="E85" s="334"/>
      <c r="F85" s="334"/>
      <c r="G85" s="334"/>
      <c r="H85" s="334"/>
    </row>
    <row r="86" spans="2:8" ht="12">
      <c r="B86" s="334"/>
      <c r="C86" s="334"/>
      <c r="D86" s="334"/>
      <c r="E86" s="334"/>
      <c r="F86" s="334"/>
      <c r="G86" s="334"/>
      <c r="H86" s="334"/>
    </row>
    <row r="87" spans="2:8" ht="12">
      <c r="B87" s="334"/>
      <c r="C87" s="334"/>
      <c r="D87" s="334"/>
      <c r="E87" s="334"/>
      <c r="F87" s="334"/>
      <c r="G87" s="334"/>
      <c r="H87" s="334"/>
    </row>
    <row r="88" spans="2:8" ht="12">
      <c r="B88" s="334"/>
      <c r="C88" s="334"/>
      <c r="D88" s="334"/>
      <c r="E88" s="334"/>
      <c r="F88" s="334"/>
      <c r="G88" s="334"/>
      <c r="H88" s="334"/>
    </row>
    <row r="89" spans="2:8" ht="12">
      <c r="B89" s="334"/>
      <c r="C89" s="334"/>
      <c r="D89" s="334"/>
      <c r="E89" s="334"/>
      <c r="F89" s="334"/>
      <c r="G89" s="334"/>
      <c r="H89" s="334"/>
    </row>
    <row r="90" spans="2:8" ht="12">
      <c r="B90" s="334"/>
      <c r="C90" s="334"/>
      <c r="D90" s="334"/>
      <c r="E90" s="334"/>
      <c r="F90" s="334"/>
      <c r="G90" s="334"/>
      <c r="H90" s="334"/>
    </row>
    <row r="91" spans="2:8" ht="12">
      <c r="B91" s="334"/>
      <c r="C91" s="334"/>
      <c r="D91" s="334"/>
      <c r="E91" s="334"/>
      <c r="F91" s="334"/>
      <c r="G91" s="334"/>
      <c r="H91" s="334"/>
    </row>
    <row r="92" spans="2:8" ht="12">
      <c r="B92" s="334"/>
      <c r="C92" s="334"/>
      <c r="D92" s="334"/>
      <c r="E92" s="334"/>
      <c r="F92" s="334"/>
      <c r="G92" s="334"/>
      <c r="H92" s="334"/>
    </row>
    <row r="93" spans="2:8" ht="12">
      <c r="B93" s="334"/>
      <c r="C93" s="334"/>
      <c r="D93" s="334"/>
      <c r="E93" s="334"/>
      <c r="F93" s="334"/>
      <c r="G93" s="334"/>
      <c r="H93" s="334"/>
    </row>
    <row r="94" spans="2:8" ht="12">
      <c r="B94" s="334"/>
      <c r="C94" s="334"/>
      <c r="D94" s="334"/>
      <c r="E94" s="334"/>
      <c r="F94" s="334"/>
      <c r="G94" s="334"/>
      <c r="H94" s="334"/>
    </row>
    <row r="95" spans="2:8" ht="12">
      <c r="B95" s="334"/>
      <c r="C95" s="334"/>
      <c r="D95" s="334"/>
      <c r="E95" s="334"/>
      <c r="F95" s="334"/>
      <c r="G95" s="334"/>
      <c r="H95" s="334"/>
    </row>
    <row r="96" spans="2:8" ht="12">
      <c r="B96" s="334"/>
      <c r="C96" s="334"/>
      <c r="D96" s="334"/>
      <c r="E96" s="334"/>
      <c r="F96" s="334"/>
      <c r="G96" s="334"/>
      <c r="H96" s="334"/>
    </row>
    <row r="97" spans="2:8" ht="12">
      <c r="B97" s="334"/>
      <c r="C97" s="334"/>
      <c r="D97" s="334"/>
      <c r="E97" s="334"/>
      <c r="F97" s="334"/>
      <c r="G97" s="334"/>
      <c r="H97" s="334"/>
    </row>
    <row r="98" spans="2:8" ht="12">
      <c r="B98" s="334"/>
      <c r="C98" s="334"/>
      <c r="D98" s="334"/>
      <c r="E98" s="334"/>
      <c r="F98" s="334"/>
      <c r="G98" s="334"/>
      <c r="H98" s="334"/>
    </row>
    <row r="99" spans="2:8" ht="12">
      <c r="B99" s="334"/>
      <c r="C99" s="334"/>
      <c r="D99" s="334"/>
      <c r="E99" s="334"/>
      <c r="F99" s="334"/>
      <c r="G99" s="334"/>
      <c r="H99" s="334"/>
    </row>
    <row r="100" spans="2:8" ht="12">
      <c r="B100" s="334"/>
      <c r="C100" s="334"/>
      <c r="D100" s="334"/>
      <c r="E100" s="334"/>
      <c r="F100" s="334"/>
      <c r="G100" s="334"/>
      <c r="H100" s="334"/>
    </row>
    <row r="101" spans="2:8" ht="12">
      <c r="B101" s="334"/>
      <c r="C101" s="334"/>
      <c r="D101" s="334"/>
      <c r="E101" s="334"/>
      <c r="F101" s="334"/>
      <c r="G101" s="334"/>
      <c r="H101" s="334"/>
    </row>
    <row r="102" spans="2:8" ht="12">
      <c r="B102" s="334"/>
      <c r="C102" s="334"/>
      <c r="D102" s="334"/>
      <c r="E102" s="334"/>
      <c r="F102" s="334"/>
      <c r="G102" s="334"/>
      <c r="H102" s="334"/>
    </row>
    <row r="103" spans="2:8" ht="12">
      <c r="B103" s="334"/>
      <c r="C103" s="334"/>
      <c r="D103" s="334"/>
      <c r="E103" s="334"/>
      <c r="F103" s="334"/>
      <c r="G103" s="334"/>
      <c r="H103" s="334"/>
    </row>
    <row r="104" spans="2:8" ht="12">
      <c r="B104" s="334"/>
      <c r="C104" s="334"/>
      <c r="D104" s="334"/>
      <c r="E104" s="334"/>
      <c r="F104" s="334"/>
      <c r="G104" s="334"/>
      <c r="H104" s="334"/>
    </row>
    <row r="105" spans="2:8" ht="12">
      <c r="B105" s="334"/>
      <c r="C105" s="334"/>
      <c r="D105" s="334"/>
      <c r="E105" s="334"/>
      <c r="F105" s="334"/>
      <c r="G105" s="334"/>
      <c r="H105" s="334"/>
    </row>
    <row r="106" spans="2:8" ht="12">
      <c r="B106" s="334"/>
      <c r="C106" s="334"/>
      <c r="D106" s="334"/>
      <c r="E106" s="334"/>
      <c r="F106" s="334"/>
      <c r="G106" s="334"/>
      <c r="H106" s="334"/>
    </row>
    <row r="107" spans="2:8" ht="12">
      <c r="B107" s="334"/>
      <c r="C107" s="334"/>
      <c r="D107" s="334"/>
      <c r="E107" s="334"/>
      <c r="F107" s="334"/>
      <c r="G107" s="334"/>
      <c r="H107" s="334"/>
    </row>
  </sheetData>
  <mergeCells count="9">
    <mergeCell ref="A5:A8"/>
    <mergeCell ref="G6:G8"/>
    <mergeCell ref="H6:H8"/>
    <mergeCell ref="B5:D5"/>
    <mergeCell ref="F5:H5"/>
    <mergeCell ref="B6:B8"/>
    <mergeCell ref="C6:C8"/>
    <mergeCell ref="D6:D8"/>
    <mergeCell ref="F6:F8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9"/>
  <sheetViews>
    <sheetView showGridLines="0" workbookViewId="0" topLeftCell="A1">
      <pane ySplit="5" topLeftCell="BM6" activePane="bottomLeft" state="frozen"/>
      <selection pane="topLeft" activeCell="A7" sqref="A7:U7"/>
      <selection pane="bottomLeft" activeCell="A7" sqref="A7:U7"/>
    </sheetView>
  </sheetViews>
  <sheetFormatPr defaultColWidth="9.59765625" defaultRowHeight="10.5"/>
  <cols>
    <col min="1" max="1" width="22.3984375" style="127" customWidth="1"/>
    <col min="2" max="6" width="12.3984375" style="127" customWidth="1"/>
    <col min="7" max="7" width="12.3984375" style="515" customWidth="1"/>
    <col min="8" max="9" width="12.3984375" style="127" customWidth="1"/>
    <col min="10" max="16384" width="9.59765625" style="127" customWidth="1"/>
  </cols>
  <sheetData>
    <row r="1" spans="1:9" s="291" customFormat="1" ht="14.25" customHeight="1">
      <c r="A1" s="699" t="s">
        <v>414</v>
      </c>
      <c r="B1" s="699"/>
      <c r="D1" s="699"/>
      <c r="E1" s="699"/>
      <c r="F1" s="699"/>
      <c r="G1" s="700"/>
      <c r="H1" s="699"/>
      <c r="I1" s="699"/>
    </row>
    <row r="2" spans="1:9" s="291" customFormat="1" ht="9" customHeight="1">
      <c r="A2" s="699"/>
      <c r="B2" s="699"/>
      <c r="D2" s="699"/>
      <c r="E2" s="699"/>
      <c r="F2" s="699"/>
      <c r="G2" s="700"/>
      <c r="H2" s="699"/>
      <c r="I2" s="699"/>
    </row>
    <row r="3" spans="1:9" ht="4.5" customHeight="1">
      <c r="A3" s="793"/>
      <c r="B3" s="202"/>
      <c r="C3" s="202"/>
      <c r="D3" s="202"/>
      <c r="E3" s="202"/>
      <c r="F3" s="202"/>
      <c r="G3" s="501"/>
      <c r="H3" s="201"/>
      <c r="I3" s="201"/>
    </row>
    <row r="4" spans="1:9" ht="11.25" customHeight="1">
      <c r="A4" s="1004" t="s">
        <v>364</v>
      </c>
      <c r="B4" s="1001" t="s">
        <v>379</v>
      </c>
      <c r="C4" s="1001"/>
      <c r="D4" s="1001"/>
      <c r="E4" s="1001"/>
      <c r="F4" s="1001"/>
      <c r="G4" s="1001"/>
      <c r="H4" s="1001"/>
      <c r="I4" s="1001"/>
    </row>
    <row r="5" spans="1:9" ht="11.25" customHeight="1">
      <c r="A5" s="1005"/>
      <c r="B5" s="742" t="s">
        <v>372</v>
      </c>
      <c r="C5" s="742" t="s">
        <v>373</v>
      </c>
      <c r="D5" s="742" t="s">
        <v>374</v>
      </c>
      <c r="E5" s="742" t="s">
        <v>375</v>
      </c>
      <c r="F5" s="742" t="s">
        <v>376</v>
      </c>
      <c r="G5" s="742" t="s">
        <v>377</v>
      </c>
      <c r="H5" s="742" t="s">
        <v>378</v>
      </c>
      <c r="I5" s="794" t="s">
        <v>388</v>
      </c>
    </row>
    <row r="6" spans="1:9" ht="9">
      <c r="A6" s="534"/>
      <c r="B6" s="533"/>
      <c r="C6" s="533"/>
      <c r="D6" s="533"/>
      <c r="E6" s="533"/>
      <c r="F6" s="533"/>
      <c r="G6" s="548"/>
      <c r="H6" s="533"/>
      <c r="I6" s="533"/>
    </row>
    <row r="7" spans="1:9" s="291" customFormat="1" ht="7.5" customHeight="1">
      <c r="A7" s="1003" t="s">
        <v>269</v>
      </c>
      <c r="B7" s="1003"/>
      <c r="C7" s="1003"/>
      <c r="D7" s="1003"/>
      <c r="E7" s="1003"/>
      <c r="F7" s="1003"/>
      <c r="G7" s="1003"/>
      <c r="H7" s="1003"/>
      <c r="I7" s="1003"/>
    </row>
    <row r="8" spans="1:9" s="291" customFormat="1" ht="7.5" customHeight="1">
      <c r="A8" s="534"/>
      <c r="B8" s="533"/>
      <c r="C8" s="533"/>
      <c r="D8" s="533"/>
      <c r="E8" s="533"/>
      <c r="F8" s="533"/>
      <c r="G8" s="548"/>
      <c r="H8" s="533"/>
      <c r="I8" s="533"/>
    </row>
    <row r="9" spans="1:9" s="291" customFormat="1" ht="7.5" customHeight="1">
      <c r="A9" s="1003" t="s">
        <v>395</v>
      </c>
      <c r="B9" s="1003"/>
      <c r="C9" s="1003"/>
      <c r="D9" s="1003"/>
      <c r="E9" s="1003"/>
      <c r="F9" s="1003"/>
      <c r="G9" s="1003"/>
      <c r="H9" s="1003"/>
      <c r="I9" s="1003"/>
    </row>
    <row r="10" spans="1:9" s="291" customFormat="1" ht="7.5" customHeight="1">
      <c r="A10" s="534"/>
      <c r="B10" s="533"/>
      <c r="C10" s="533"/>
      <c r="D10" s="533"/>
      <c r="E10" s="533"/>
      <c r="F10" s="533"/>
      <c r="G10" s="548"/>
      <c r="H10" s="533"/>
      <c r="I10" s="533"/>
    </row>
    <row r="11" spans="1:9" s="291" customFormat="1" ht="7.5" customHeight="1">
      <c r="A11" s="661" t="s">
        <v>137</v>
      </c>
      <c r="B11" s="432">
        <v>1324</v>
      </c>
      <c r="C11" s="432">
        <v>1147</v>
      </c>
      <c r="D11" s="432">
        <v>3135</v>
      </c>
      <c r="E11" s="432">
        <v>2172</v>
      </c>
      <c r="F11" s="432">
        <v>4321</v>
      </c>
      <c r="G11" s="662">
        <v>5675</v>
      </c>
      <c r="H11" s="432">
        <v>1878</v>
      </c>
      <c r="I11" s="432">
        <v>2149</v>
      </c>
    </row>
    <row r="12" spans="1:9" s="291" customFormat="1" ht="7.5" customHeight="1">
      <c r="A12" s="661" t="s">
        <v>138</v>
      </c>
      <c r="B12" s="385">
        <v>480</v>
      </c>
      <c r="C12" s="385">
        <v>558</v>
      </c>
      <c r="D12" s="385">
        <v>2114</v>
      </c>
      <c r="E12" s="432">
        <v>1287</v>
      </c>
      <c r="F12" s="385">
        <v>1523</v>
      </c>
      <c r="G12" s="664">
        <v>2896</v>
      </c>
      <c r="H12" s="385">
        <v>1056</v>
      </c>
      <c r="I12" s="432">
        <v>1104</v>
      </c>
    </row>
    <row r="13" spans="1:9" s="291" customFormat="1" ht="7.5" customHeight="1">
      <c r="A13" s="661" t="s">
        <v>139</v>
      </c>
      <c r="B13" s="385">
        <v>206</v>
      </c>
      <c r="C13" s="385">
        <v>380</v>
      </c>
      <c r="D13" s="385">
        <v>1191</v>
      </c>
      <c r="E13" s="432">
        <v>872</v>
      </c>
      <c r="F13" s="385">
        <v>1807</v>
      </c>
      <c r="G13" s="664">
        <v>2448</v>
      </c>
      <c r="H13" s="385">
        <v>857</v>
      </c>
      <c r="I13" s="432">
        <v>851</v>
      </c>
    </row>
    <row r="14" spans="1:9" s="743" customFormat="1" ht="7.5" customHeight="1">
      <c r="A14" s="744" t="s">
        <v>386</v>
      </c>
      <c r="B14" s="748">
        <v>2011</v>
      </c>
      <c r="C14" s="748">
        <v>2085</v>
      </c>
      <c r="D14" s="748">
        <v>6439</v>
      </c>
      <c r="E14" s="748">
        <v>4331</v>
      </c>
      <c r="F14" s="748">
        <v>7651</v>
      </c>
      <c r="G14" s="748">
        <v>11018</v>
      </c>
      <c r="H14" s="748">
        <v>3792</v>
      </c>
      <c r="I14" s="748">
        <v>4104</v>
      </c>
    </row>
    <row r="15" spans="1:9" s="291" customFormat="1" ht="7.5" customHeight="1">
      <c r="A15" s="746" t="s">
        <v>154</v>
      </c>
      <c r="B15" s="664">
        <v>925</v>
      </c>
      <c r="C15" s="664">
        <v>649</v>
      </c>
      <c r="D15" s="664">
        <v>3394</v>
      </c>
      <c r="E15" s="662">
        <v>2172</v>
      </c>
      <c r="F15" s="664">
        <v>3787</v>
      </c>
      <c r="G15" s="664">
        <v>5898</v>
      </c>
      <c r="H15" s="664">
        <v>2175</v>
      </c>
      <c r="I15" s="662">
        <v>2097</v>
      </c>
    </row>
    <row r="16" spans="1:9" s="291" customFormat="1" ht="7.5" customHeight="1">
      <c r="A16" s="746" t="s">
        <v>155</v>
      </c>
      <c r="B16" s="664">
        <v>437</v>
      </c>
      <c r="C16" s="664">
        <v>607</v>
      </c>
      <c r="D16" s="664">
        <v>1776</v>
      </c>
      <c r="E16" s="662">
        <v>1190</v>
      </c>
      <c r="F16" s="664">
        <v>1475</v>
      </c>
      <c r="G16" s="664">
        <v>3047</v>
      </c>
      <c r="H16" s="664">
        <v>1210</v>
      </c>
      <c r="I16" s="662">
        <v>1088</v>
      </c>
    </row>
    <row r="17" spans="1:9" s="291" customFormat="1" ht="7.5" customHeight="1">
      <c r="A17" s="746" t="s">
        <v>347</v>
      </c>
      <c r="B17" s="664">
        <v>241</v>
      </c>
      <c r="C17" s="664">
        <v>495</v>
      </c>
      <c r="D17" s="664">
        <v>1398</v>
      </c>
      <c r="E17" s="662">
        <v>865</v>
      </c>
      <c r="F17" s="664">
        <v>1238</v>
      </c>
      <c r="G17" s="664">
        <v>2132</v>
      </c>
      <c r="H17" s="664">
        <v>915</v>
      </c>
      <c r="I17" s="662">
        <v>829</v>
      </c>
    </row>
    <row r="18" spans="1:9" s="743" customFormat="1" ht="7.5" customHeight="1">
      <c r="A18" s="744" t="s">
        <v>387</v>
      </c>
      <c r="B18" s="748">
        <v>1603</v>
      </c>
      <c r="C18" s="748">
        <v>1751</v>
      </c>
      <c r="D18" s="748">
        <v>6568</v>
      </c>
      <c r="E18" s="748">
        <v>4227</v>
      </c>
      <c r="F18" s="748">
        <v>6500</v>
      </c>
      <c r="G18" s="748">
        <v>11077</v>
      </c>
      <c r="H18" s="748">
        <v>4300</v>
      </c>
      <c r="I18" s="748">
        <v>4014</v>
      </c>
    </row>
    <row r="19" spans="1:9" s="291" customFormat="1" ht="7.5" customHeight="1">
      <c r="A19" s="621" t="s">
        <v>292</v>
      </c>
      <c r="B19" s="665">
        <v>470</v>
      </c>
      <c r="C19" s="665">
        <v>468</v>
      </c>
      <c r="D19" s="665">
        <v>1256</v>
      </c>
      <c r="E19" s="665">
        <v>1227</v>
      </c>
      <c r="F19" s="665">
        <v>1428</v>
      </c>
      <c r="G19" s="666">
        <v>2576</v>
      </c>
      <c r="H19" s="665">
        <v>1449</v>
      </c>
      <c r="I19" s="665">
        <v>1023</v>
      </c>
    </row>
    <row r="20" spans="1:9" s="502" customFormat="1" ht="7.5" customHeight="1">
      <c r="A20" s="668" t="s">
        <v>318</v>
      </c>
      <c r="B20" s="669">
        <v>4083</v>
      </c>
      <c r="C20" s="669">
        <v>4304</v>
      </c>
      <c r="D20" s="669">
        <v>14264</v>
      </c>
      <c r="E20" s="669">
        <v>9785</v>
      </c>
      <c r="F20" s="669">
        <v>15579</v>
      </c>
      <c r="G20" s="670">
        <v>24672</v>
      </c>
      <c r="H20" s="669">
        <v>9540</v>
      </c>
      <c r="I20" s="669">
        <v>9141</v>
      </c>
    </row>
    <row r="21" spans="2:9" s="291" customFormat="1" ht="7.5" customHeight="1">
      <c r="B21" s="671"/>
      <c r="C21" s="671"/>
      <c r="D21" s="671"/>
      <c r="E21" s="667"/>
      <c r="F21" s="671"/>
      <c r="G21" s="672"/>
      <c r="H21" s="671"/>
      <c r="I21" s="667"/>
    </row>
    <row r="22" spans="1:9" s="291" customFormat="1" ht="7.5" customHeight="1">
      <c r="A22" s="1002" t="s">
        <v>396</v>
      </c>
      <c r="B22" s="1002"/>
      <c r="C22" s="1002"/>
      <c r="D22" s="1002"/>
      <c r="E22" s="1002"/>
      <c r="F22" s="1002"/>
      <c r="G22" s="1002"/>
      <c r="H22" s="1002"/>
      <c r="I22" s="1002"/>
    </row>
    <row r="23" spans="1:9" s="291" customFormat="1" ht="7.5" customHeight="1">
      <c r="A23" s="621"/>
      <c r="B23" s="671"/>
      <c r="C23" s="671"/>
      <c r="D23" s="671"/>
      <c r="E23" s="667"/>
      <c r="F23" s="671"/>
      <c r="G23" s="672"/>
      <c r="H23" s="671"/>
      <c r="I23" s="667"/>
    </row>
    <row r="24" spans="1:9" s="291" customFormat="1" ht="7.5" customHeight="1">
      <c r="A24" s="661" t="s">
        <v>137</v>
      </c>
      <c r="B24" s="673">
        <v>32.42713690913544</v>
      </c>
      <c r="C24" s="673">
        <v>26.649628252788105</v>
      </c>
      <c r="D24" s="673">
        <v>21.978407178911947</v>
      </c>
      <c r="E24" s="673">
        <v>22.19724067450179</v>
      </c>
      <c r="F24" s="673">
        <v>27.73605494576032</v>
      </c>
      <c r="G24" s="673">
        <v>23.001783398184177</v>
      </c>
      <c r="H24" s="673">
        <v>19.68553459119497</v>
      </c>
      <c r="I24" s="673">
        <v>23.509462859643364</v>
      </c>
    </row>
    <row r="25" spans="1:9" s="291" customFormat="1" ht="7.5" customHeight="1">
      <c r="A25" s="661" t="s">
        <v>138</v>
      </c>
      <c r="B25" s="673">
        <v>11.756061719324027</v>
      </c>
      <c r="C25" s="673">
        <v>12.964684014869887</v>
      </c>
      <c r="D25" s="673">
        <v>14.820527201346046</v>
      </c>
      <c r="E25" s="673">
        <v>13.152784874808379</v>
      </c>
      <c r="F25" s="673">
        <v>9.77598048655241</v>
      </c>
      <c r="G25" s="673">
        <v>11.738002594033722</v>
      </c>
      <c r="H25" s="673">
        <v>11.069182389937108</v>
      </c>
      <c r="I25" s="673">
        <v>12.07745323268789</v>
      </c>
    </row>
    <row r="26" spans="1:10" s="291" customFormat="1" ht="7.5" customHeight="1">
      <c r="A26" s="661" t="s">
        <v>139</v>
      </c>
      <c r="B26" s="673">
        <v>5.045309821209894</v>
      </c>
      <c r="C26" s="673">
        <v>8.828996282527882</v>
      </c>
      <c r="D26" s="673">
        <v>8.349691531127315</v>
      </c>
      <c r="E26" s="673">
        <v>8.911599386816556</v>
      </c>
      <c r="F26" s="673">
        <v>11.598947300853714</v>
      </c>
      <c r="G26" s="673">
        <v>9.922178988326849</v>
      </c>
      <c r="H26" s="673">
        <v>8.983228511530399</v>
      </c>
      <c r="I26" s="673">
        <v>9.309703533530248</v>
      </c>
      <c r="J26" s="674"/>
    </row>
    <row r="27" spans="1:10" s="291" customFormat="1" ht="7.5" customHeight="1">
      <c r="A27" s="744" t="s">
        <v>386</v>
      </c>
      <c r="B27" s="745">
        <v>49.2</v>
      </c>
      <c r="C27" s="745">
        <v>48.443308550185876</v>
      </c>
      <c r="D27" s="745">
        <v>45.14161525518789</v>
      </c>
      <c r="E27" s="745">
        <v>44.26162493612672</v>
      </c>
      <c r="F27" s="745">
        <v>49.110982733166445</v>
      </c>
      <c r="G27" s="745">
        <v>44.65791180285344</v>
      </c>
      <c r="H27" s="745">
        <v>39.74842767295598</v>
      </c>
      <c r="I27" s="745">
        <v>44.896619625861504</v>
      </c>
      <c r="J27" s="674"/>
    </row>
    <row r="28" spans="1:10" s="291" customFormat="1" ht="7.5" customHeight="1">
      <c r="A28" s="746" t="s">
        <v>154</v>
      </c>
      <c r="B28" s="747">
        <v>22.654910604947343</v>
      </c>
      <c r="C28" s="747">
        <v>15.078996282527882</v>
      </c>
      <c r="D28" s="747">
        <v>23.794167134043747</v>
      </c>
      <c r="E28" s="747">
        <v>22.19724067450179</v>
      </c>
      <c r="F28" s="747">
        <v>24.308363823095192</v>
      </c>
      <c r="G28" s="747">
        <v>23.905642023346303</v>
      </c>
      <c r="H28" s="747">
        <v>22.79874213836478</v>
      </c>
      <c r="I28" s="747">
        <v>22.940597308828355</v>
      </c>
      <c r="J28" s="674"/>
    </row>
    <row r="29" spans="1:10" s="291" customFormat="1" ht="7.5" customHeight="1">
      <c r="A29" s="746" t="s">
        <v>155</v>
      </c>
      <c r="B29" s="747">
        <v>10.702914523634583</v>
      </c>
      <c r="C29" s="747">
        <v>14.103159851301115</v>
      </c>
      <c r="D29" s="747">
        <v>12.450925406618058</v>
      </c>
      <c r="E29" s="747">
        <v>12.161471640265713</v>
      </c>
      <c r="F29" s="747">
        <v>9.467873419346557</v>
      </c>
      <c r="G29" s="747">
        <v>12.350032425421531</v>
      </c>
      <c r="H29" s="747">
        <v>12.683438155136267</v>
      </c>
      <c r="I29" s="747">
        <v>11.902417678590965</v>
      </c>
      <c r="J29" s="674"/>
    </row>
    <row r="30" spans="1:10" s="291" customFormat="1" ht="7.5" customHeight="1">
      <c r="A30" s="746" t="s">
        <v>347</v>
      </c>
      <c r="B30" s="747">
        <v>5.902522654910605</v>
      </c>
      <c r="C30" s="747">
        <v>11.50092936802974</v>
      </c>
      <c r="D30" s="747">
        <v>9.80089736399327</v>
      </c>
      <c r="E30" s="747">
        <v>8.840061318344404</v>
      </c>
      <c r="F30" s="747">
        <v>7.946594775017651</v>
      </c>
      <c r="G30" s="747">
        <v>8.641374837872892</v>
      </c>
      <c r="H30" s="747">
        <v>9.59119496855346</v>
      </c>
      <c r="I30" s="747">
        <v>9.069029646646975</v>
      </c>
      <c r="J30" s="674"/>
    </row>
    <row r="31" spans="1:10" s="291" customFormat="1" ht="7.5" customHeight="1">
      <c r="A31" s="744" t="s">
        <v>387</v>
      </c>
      <c r="B31" s="745">
        <v>39.26034778349253</v>
      </c>
      <c r="C31" s="745">
        <v>40.683085501858734</v>
      </c>
      <c r="D31" s="745">
        <v>46.04598990465508</v>
      </c>
      <c r="E31" s="745">
        <v>43.198773633111905</v>
      </c>
      <c r="F31" s="745">
        <v>41.722832017459396</v>
      </c>
      <c r="G31" s="745">
        <v>44.89704928664073</v>
      </c>
      <c r="H31" s="745">
        <v>45.073375262054505</v>
      </c>
      <c r="I31" s="745">
        <v>43.91204463406629</v>
      </c>
      <c r="J31" s="674"/>
    </row>
    <row r="32" spans="1:10" s="291" customFormat="1" ht="7.5" customHeight="1">
      <c r="A32" s="621" t="s">
        <v>292</v>
      </c>
      <c r="B32" s="673">
        <v>11.51114376683811</v>
      </c>
      <c r="C32" s="673">
        <v>10.87360594795539</v>
      </c>
      <c r="D32" s="673">
        <v>8.80538418395962</v>
      </c>
      <c r="E32" s="673">
        <v>12.539601430761369</v>
      </c>
      <c r="F32" s="673">
        <v>9.166185249374157</v>
      </c>
      <c r="G32" s="673">
        <v>10.440985732814527</v>
      </c>
      <c r="H32" s="673">
        <v>15.188679245283017</v>
      </c>
      <c r="I32" s="673">
        <v>11.191335740072201</v>
      </c>
      <c r="J32" s="674"/>
    </row>
    <row r="33" spans="1:9" s="502" customFormat="1" ht="7.5" customHeight="1">
      <c r="A33" s="668" t="s">
        <v>318</v>
      </c>
      <c r="B33" s="675">
        <v>100</v>
      </c>
      <c r="C33" s="675">
        <v>100</v>
      </c>
      <c r="D33" s="675">
        <v>100</v>
      </c>
      <c r="E33" s="675">
        <v>100</v>
      </c>
      <c r="F33" s="675">
        <v>100</v>
      </c>
      <c r="G33" s="675">
        <v>100</v>
      </c>
      <c r="H33" s="675">
        <v>100</v>
      </c>
      <c r="I33" s="675">
        <v>100</v>
      </c>
    </row>
    <row r="34" spans="1:10" s="291" customFormat="1" ht="11.25" customHeight="1">
      <c r="A34" s="621"/>
      <c r="B34" s="676"/>
      <c r="C34" s="676"/>
      <c r="D34" s="676"/>
      <c r="E34" s="677"/>
      <c r="F34" s="676"/>
      <c r="G34" s="678"/>
      <c r="H34" s="676"/>
      <c r="I34" s="677"/>
      <c r="J34" s="674"/>
    </row>
    <row r="35" spans="1:10" s="291" customFormat="1" ht="7.5" customHeight="1">
      <c r="A35" s="1003" t="s">
        <v>338</v>
      </c>
      <c r="B35" s="1003"/>
      <c r="C35" s="1003"/>
      <c r="D35" s="1003"/>
      <c r="E35" s="1003"/>
      <c r="F35" s="1003"/>
      <c r="G35" s="1003"/>
      <c r="H35" s="1003"/>
      <c r="I35" s="1003"/>
      <c r="J35" s="674"/>
    </row>
    <row r="36" spans="1:10" s="291" customFormat="1" ht="7.5" customHeight="1">
      <c r="A36" s="621"/>
      <c r="B36" s="676"/>
      <c r="C36" s="676"/>
      <c r="D36" s="676"/>
      <c r="E36" s="677"/>
      <c r="F36" s="676"/>
      <c r="G36" s="678"/>
      <c r="H36" s="676"/>
      <c r="I36" s="677"/>
      <c r="J36" s="674"/>
    </row>
    <row r="37" spans="1:10" s="291" customFormat="1" ht="7.5" customHeight="1">
      <c r="A37" s="1003" t="s">
        <v>395</v>
      </c>
      <c r="B37" s="1003"/>
      <c r="C37" s="1003"/>
      <c r="D37" s="1003"/>
      <c r="E37" s="1003"/>
      <c r="F37" s="1003"/>
      <c r="G37" s="1003"/>
      <c r="H37" s="1003"/>
      <c r="I37" s="1003"/>
      <c r="J37" s="674"/>
    </row>
    <row r="38" spans="1:10" s="291" customFormat="1" ht="7.5" customHeight="1">
      <c r="A38" s="609"/>
      <c r="B38" s="609"/>
      <c r="C38" s="609"/>
      <c r="D38" s="609"/>
      <c r="E38" s="609"/>
      <c r="F38" s="609"/>
      <c r="G38" s="609"/>
      <c r="H38" s="609"/>
      <c r="I38" s="609"/>
      <c r="J38" s="674"/>
    </row>
    <row r="39" spans="1:10" s="291" customFormat="1" ht="7.5" customHeight="1">
      <c r="A39" s="661" t="s">
        <v>137</v>
      </c>
      <c r="B39" s="432">
        <v>1212</v>
      </c>
      <c r="C39" s="432">
        <v>1009</v>
      </c>
      <c r="D39" s="432">
        <v>2889</v>
      </c>
      <c r="E39" s="432">
        <v>2013</v>
      </c>
      <c r="F39" s="432">
        <v>4217</v>
      </c>
      <c r="G39" s="662">
        <v>6453</v>
      </c>
      <c r="H39" s="432">
        <v>1929</v>
      </c>
      <c r="I39" s="432">
        <v>2134</v>
      </c>
      <c r="J39" s="674"/>
    </row>
    <row r="40" spans="1:10" s="291" customFormat="1" ht="7.5" customHeight="1">
      <c r="A40" s="661" t="s">
        <v>138</v>
      </c>
      <c r="B40" s="385">
        <v>562</v>
      </c>
      <c r="C40" s="385">
        <v>613</v>
      </c>
      <c r="D40" s="385">
        <v>2076</v>
      </c>
      <c r="E40" s="432">
        <v>1358</v>
      </c>
      <c r="F40" s="385">
        <v>1610</v>
      </c>
      <c r="G40" s="664">
        <v>2795</v>
      </c>
      <c r="H40" s="385">
        <v>1135</v>
      </c>
      <c r="I40" s="432">
        <v>1136</v>
      </c>
      <c r="J40" s="674"/>
    </row>
    <row r="41" spans="1:10" s="291" customFormat="1" ht="7.5" customHeight="1">
      <c r="A41" s="661" t="s">
        <v>139</v>
      </c>
      <c r="B41" s="385">
        <v>217</v>
      </c>
      <c r="C41" s="385">
        <v>414</v>
      </c>
      <c r="D41" s="385">
        <v>1152</v>
      </c>
      <c r="E41" s="432">
        <v>799</v>
      </c>
      <c r="F41" s="385">
        <v>1840</v>
      </c>
      <c r="G41" s="664">
        <v>2417</v>
      </c>
      <c r="H41" s="385">
        <v>854</v>
      </c>
      <c r="I41" s="432">
        <v>843</v>
      </c>
      <c r="J41" s="674"/>
    </row>
    <row r="42" spans="1:10" s="291" customFormat="1" ht="7.5" customHeight="1">
      <c r="A42" s="744" t="s">
        <v>386</v>
      </c>
      <c r="B42" s="748">
        <f aca="true" t="shared" si="0" ref="B42:I42">SUM(B39:B41)</f>
        <v>1991</v>
      </c>
      <c r="C42" s="748">
        <f t="shared" si="0"/>
        <v>2036</v>
      </c>
      <c r="D42" s="748">
        <f t="shared" si="0"/>
        <v>6117</v>
      </c>
      <c r="E42" s="748">
        <f t="shared" si="0"/>
        <v>4170</v>
      </c>
      <c r="F42" s="748">
        <f t="shared" si="0"/>
        <v>7667</v>
      </c>
      <c r="G42" s="748">
        <f t="shared" si="0"/>
        <v>11665</v>
      </c>
      <c r="H42" s="748">
        <f t="shared" si="0"/>
        <v>3918</v>
      </c>
      <c r="I42" s="748">
        <f t="shared" si="0"/>
        <v>4113</v>
      </c>
      <c r="J42" s="674"/>
    </row>
    <row r="43" spans="1:10" s="291" customFormat="1" ht="7.5" customHeight="1">
      <c r="A43" s="661" t="s">
        <v>154</v>
      </c>
      <c r="B43" s="385">
        <v>987</v>
      </c>
      <c r="C43" s="385">
        <v>715</v>
      </c>
      <c r="D43" s="385">
        <v>3404</v>
      </c>
      <c r="E43" s="432">
        <v>2246</v>
      </c>
      <c r="F43" s="385">
        <v>3649</v>
      </c>
      <c r="G43" s="664">
        <v>5590</v>
      </c>
      <c r="H43" s="385">
        <v>2175</v>
      </c>
      <c r="I43" s="432">
        <v>2084</v>
      </c>
      <c r="J43" s="674"/>
    </row>
    <row r="44" spans="1:10" s="291" customFormat="1" ht="7.5" customHeight="1">
      <c r="A44" s="661" t="s">
        <v>155</v>
      </c>
      <c r="B44" s="385">
        <v>414</v>
      </c>
      <c r="C44" s="385">
        <v>582</v>
      </c>
      <c r="D44" s="385">
        <v>1818</v>
      </c>
      <c r="E44" s="432">
        <v>1221</v>
      </c>
      <c r="F44" s="385">
        <v>1468</v>
      </c>
      <c r="G44" s="664">
        <v>2808</v>
      </c>
      <c r="H44" s="385">
        <v>1208</v>
      </c>
      <c r="I44" s="432">
        <v>1072</v>
      </c>
      <c r="J44" s="674"/>
    </row>
    <row r="45" spans="1:10" s="291" customFormat="1" ht="7.5" customHeight="1">
      <c r="A45" s="661" t="s">
        <v>347</v>
      </c>
      <c r="B45" s="385">
        <v>259</v>
      </c>
      <c r="C45" s="385">
        <v>479</v>
      </c>
      <c r="D45" s="385">
        <v>1403</v>
      </c>
      <c r="E45" s="432">
        <v>836</v>
      </c>
      <c r="F45" s="385">
        <v>1193</v>
      </c>
      <c r="G45" s="664">
        <v>2231</v>
      </c>
      <c r="H45" s="385">
        <v>942</v>
      </c>
      <c r="I45" s="432">
        <v>832</v>
      </c>
      <c r="J45" s="674"/>
    </row>
    <row r="46" spans="1:10" s="291" customFormat="1" ht="7.5" customHeight="1">
      <c r="A46" s="744" t="s">
        <v>387</v>
      </c>
      <c r="B46" s="748">
        <f aca="true" t="shared" si="1" ref="B46:I46">SUM(B43:B45)</f>
        <v>1660</v>
      </c>
      <c r="C46" s="748">
        <f t="shared" si="1"/>
        <v>1776</v>
      </c>
      <c r="D46" s="748">
        <f t="shared" si="1"/>
        <v>6625</v>
      </c>
      <c r="E46" s="748">
        <f t="shared" si="1"/>
        <v>4303</v>
      </c>
      <c r="F46" s="748">
        <f t="shared" si="1"/>
        <v>6310</v>
      </c>
      <c r="G46" s="748">
        <f t="shared" si="1"/>
        <v>10629</v>
      </c>
      <c r="H46" s="748">
        <f t="shared" si="1"/>
        <v>4325</v>
      </c>
      <c r="I46" s="748">
        <f t="shared" si="1"/>
        <v>3988</v>
      </c>
      <c r="J46" s="674"/>
    </row>
    <row r="47" spans="1:10" s="291" customFormat="1" ht="7.5" customHeight="1">
      <c r="A47" s="621" t="s">
        <v>348</v>
      </c>
      <c r="B47" s="665">
        <v>106</v>
      </c>
      <c r="C47" s="665">
        <v>94</v>
      </c>
      <c r="D47" s="665">
        <v>317</v>
      </c>
      <c r="E47" s="665">
        <v>300</v>
      </c>
      <c r="F47" s="665">
        <v>269</v>
      </c>
      <c r="G47" s="666">
        <v>529</v>
      </c>
      <c r="H47" s="665">
        <v>318</v>
      </c>
      <c r="I47" s="665">
        <v>222</v>
      </c>
      <c r="J47" s="674"/>
    </row>
    <row r="48" spans="1:10" s="291" customFormat="1" ht="7.5" customHeight="1">
      <c r="A48" s="621" t="s">
        <v>392</v>
      </c>
      <c r="B48" s="665">
        <v>135</v>
      </c>
      <c r="C48" s="665">
        <v>229</v>
      </c>
      <c r="D48" s="665">
        <v>418</v>
      </c>
      <c r="E48" s="665">
        <v>528</v>
      </c>
      <c r="F48" s="665">
        <v>563</v>
      </c>
      <c r="G48" s="666">
        <v>959</v>
      </c>
      <c r="H48" s="665">
        <v>488</v>
      </c>
      <c r="I48" s="665">
        <v>384</v>
      </c>
      <c r="J48" s="674"/>
    </row>
    <row r="49" spans="1:10" s="291" customFormat="1" ht="7.5" customHeight="1">
      <c r="A49" s="621" t="s">
        <v>393</v>
      </c>
      <c r="B49" s="432">
        <v>305</v>
      </c>
      <c r="C49" s="432">
        <v>248</v>
      </c>
      <c r="D49" s="432">
        <v>715</v>
      </c>
      <c r="E49" s="432">
        <v>622</v>
      </c>
      <c r="F49" s="432">
        <v>892</v>
      </c>
      <c r="G49" s="662">
        <v>1358</v>
      </c>
      <c r="H49" s="432">
        <v>840</v>
      </c>
      <c r="I49" s="432">
        <v>577</v>
      </c>
      <c r="J49" s="674"/>
    </row>
    <row r="50" spans="1:10" s="502" customFormat="1" ht="7.5" customHeight="1">
      <c r="A50" s="668" t="s">
        <v>318</v>
      </c>
      <c r="B50" s="418">
        <v>4197</v>
      </c>
      <c r="C50" s="418">
        <v>4383</v>
      </c>
      <c r="D50" s="418">
        <v>14192</v>
      </c>
      <c r="E50" s="681">
        <v>9923</v>
      </c>
      <c r="F50" s="418">
        <v>15701</v>
      </c>
      <c r="G50" s="682">
        <v>25140</v>
      </c>
      <c r="H50" s="418">
        <v>9889</v>
      </c>
      <c r="I50" s="681">
        <v>9284</v>
      </c>
      <c r="J50" s="679"/>
    </row>
    <row r="51" spans="1:10" s="291" customFormat="1" ht="7.5" customHeight="1">
      <c r="A51" s="622"/>
      <c r="B51" s="672"/>
      <c r="C51" s="672"/>
      <c r="D51" s="672"/>
      <c r="E51" s="672"/>
      <c r="F51" s="672"/>
      <c r="G51" s="672"/>
      <c r="H51" s="672"/>
      <c r="I51" s="672"/>
      <c r="J51" s="674"/>
    </row>
    <row r="52" spans="1:10" s="291" customFormat="1" ht="7.5" customHeight="1">
      <c r="A52" s="1002" t="s">
        <v>396</v>
      </c>
      <c r="B52" s="1002"/>
      <c r="C52" s="1002"/>
      <c r="D52" s="1002"/>
      <c r="E52" s="1002"/>
      <c r="F52" s="1002"/>
      <c r="G52" s="1002"/>
      <c r="H52" s="1002"/>
      <c r="I52" s="1002"/>
      <c r="J52" s="674"/>
    </row>
    <row r="53" spans="1:10" s="291" customFormat="1" ht="7.5" customHeight="1">
      <c r="A53" s="622"/>
      <c r="B53" s="622"/>
      <c r="C53" s="622"/>
      <c r="D53" s="622"/>
      <c r="E53" s="622"/>
      <c r="F53" s="622"/>
      <c r="G53" s="622" t="s">
        <v>2</v>
      </c>
      <c r="H53" s="622"/>
      <c r="I53" s="680"/>
      <c r="J53" s="674"/>
    </row>
    <row r="54" spans="1:10" s="291" customFormat="1" ht="9">
      <c r="A54" s="661" t="s">
        <v>137</v>
      </c>
      <c r="B54" s="683">
        <v>28.877769835596855</v>
      </c>
      <c r="C54" s="683">
        <v>23.020762035135753</v>
      </c>
      <c r="D54" s="683">
        <v>20.356538895152198</v>
      </c>
      <c r="E54" s="683">
        <v>20.286203769021466</v>
      </c>
      <c r="F54" s="683">
        <v>26.858161900515892</v>
      </c>
      <c r="G54" s="683">
        <v>25.668257756563246</v>
      </c>
      <c r="H54" s="683">
        <v>19.506522398624735</v>
      </c>
      <c r="I54" s="683">
        <v>22.98578199052133</v>
      </c>
      <c r="J54" s="674"/>
    </row>
    <row r="55" spans="1:10" s="291" customFormat="1" ht="9">
      <c r="A55" s="661" t="s">
        <v>138</v>
      </c>
      <c r="B55" s="683">
        <v>13.39051703597808</v>
      </c>
      <c r="C55" s="683">
        <v>13.985854437599818</v>
      </c>
      <c r="D55" s="683">
        <v>14.627959413754228</v>
      </c>
      <c r="E55" s="683">
        <v>13.685377406026403</v>
      </c>
      <c r="F55" s="683">
        <v>10.254123941150246</v>
      </c>
      <c r="G55" s="683">
        <v>11.117740652346857</v>
      </c>
      <c r="H55" s="683">
        <v>11.47739913034685</v>
      </c>
      <c r="I55" s="683">
        <v>12.236105127100387</v>
      </c>
      <c r="J55" s="674"/>
    </row>
    <row r="56" spans="1:10" s="291" customFormat="1" ht="9">
      <c r="A56" s="661" t="s">
        <v>139</v>
      </c>
      <c r="B56" s="683">
        <v>5.170359780795806</v>
      </c>
      <c r="C56" s="683">
        <v>9.44558521560575</v>
      </c>
      <c r="D56" s="683">
        <v>8.117249154453214</v>
      </c>
      <c r="E56" s="683">
        <v>8.0520004031039</v>
      </c>
      <c r="F56" s="683">
        <v>11.718998789885994</v>
      </c>
      <c r="G56" s="683">
        <v>9.614160700079555</v>
      </c>
      <c r="H56" s="683">
        <v>8.635858024067145</v>
      </c>
      <c r="I56" s="683">
        <v>9.080137871607066</v>
      </c>
      <c r="J56" s="674"/>
    </row>
    <row r="57" spans="1:10" s="291" customFormat="1" ht="9">
      <c r="A57" s="744" t="s">
        <v>386</v>
      </c>
      <c r="B57" s="745">
        <f aca="true" t="shared" si="2" ref="B57:I57">+B42/B$50*100</f>
        <v>47.43864665237074</v>
      </c>
      <c r="C57" s="745">
        <f t="shared" si="2"/>
        <v>46.45220168834132</v>
      </c>
      <c r="D57" s="745">
        <f t="shared" si="2"/>
        <v>43.101747463359644</v>
      </c>
      <c r="E57" s="745">
        <f t="shared" si="2"/>
        <v>42.02358157815177</v>
      </c>
      <c r="F57" s="745">
        <f t="shared" si="2"/>
        <v>48.83128463155213</v>
      </c>
      <c r="G57" s="745">
        <f t="shared" si="2"/>
        <v>46.400159108989655</v>
      </c>
      <c r="H57" s="745">
        <f t="shared" si="2"/>
        <v>39.61977955303873</v>
      </c>
      <c r="I57" s="745">
        <f t="shared" si="2"/>
        <v>44.302024989228784</v>
      </c>
      <c r="J57" s="674"/>
    </row>
    <row r="58" spans="1:10" s="291" customFormat="1" ht="9">
      <c r="A58" s="661" t="s">
        <v>154</v>
      </c>
      <c r="B58" s="683">
        <v>23.516797712651893</v>
      </c>
      <c r="C58" s="683">
        <v>16.313027606662104</v>
      </c>
      <c r="D58" s="683">
        <v>23.985343855693348</v>
      </c>
      <c r="E58" s="683">
        <v>22.63428398669757</v>
      </c>
      <c r="F58" s="683">
        <v>23.240557926246737</v>
      </c>
      <c r="G58" s="683">
        <v>22.235481304693714</v>
      </c>
      <c r="H58" s="683">
        <v>21.994134897360702</v>
      </c>
      <c r="I58" s="683">
        <v>22.447221025420077</v>
      </c>
      <c r="J58" s="674"/>
    </row>
    <row r="59" spans="1:10" s="291" customFormat="1" ht="9">
      <c r="A59" s="661" t="s">
        <v>155</v>
      </c>
      <c r="B59" s="683">
        <v>9.864188706218728</v>
      </c>
      <c r="C59" s="683">
        <v>13.27857631759069</v>
      </c>
      <c r="D59" s="683">
        <v>12.810033821871476</v>
      </c>
      <c r="E59" s="683">
        <v>12.304746548422855</v>
      </c>
      <c r="F59" s="683">
        <v>9.349722947582956</v>
      </c>
      <c r="G59" s="683">
        <v>11.16945107398568</v>
      </c>
      <c r="H59" s="683">
        <v>12.215593083223784</v>
      </c>
      <c r="I59" s="683">
        <v>11.546747091770788</v>
      </c>
      <c r="J59" s="674"/>
    </row>
    <row r="60" spans="1:10" s="291" customFormat="1" ht="9">
      <c r="A60" s="661" t="s">
        <v>347</v>
      </c>
      <c r="B60" s="683">
        <v>6.1710745770788655</v>
      </c>
      <c r="C60" s="683">
        <v>10.928587725302304</v>
      </c>
      <c r="D60" s="683">
        <v>9.885851183765501</v>
      </c>
      <c r="E60" s="683">
        <v>8.424871510631865</v>
      </c>
      <c r="F60" s="683">
        <v>7.598242150181517</v>
      </c>
      <c r="G60" s="683">
        <v>8.874303898170247</v>
      </c>
      <c r="H60" s="683">
        <v>9.525735665891395</v>
      </c>
      <c r="I60" s="683">
        <v>8.96165445928479</v>
      </c>
      <c r="J60" s="674"/>
    </row>
    <row r="61" spans="1:10" s="291" customFormat="1" ht="9">
      <c r="A61" s="744" t="s">
        <v>387</v>
      </c>
      <c r="B61" s="745">
        <f aca="true" t="shared" si="3" ref="B61:I61">+B46/B$50*100</f>
        <v>39.55206099594949</v>
      </c>
      <c r="C61" s="745">
        <f t="shared" si="3"/>
        <v>40.5201916495551</v>
      </c>
      <c r="D61" s="745">
        <f t="shared" si="3"/>
        <v>46.681228861330325</v>
      </c>
      <c r="E61" s="745">
        <f t="shared" si="3"/>
        <v>43.3639020457523</v>
      </c>
      <c r="F61" s="745">
        <f t="shared" si="3"/>
        <v>40.18852302401121</v>
      </c>
      <c r="G61" s="745">
        <f t="shared" si="3"/>
        <v>42.279236276849645</v>
      </c>
      <c r="H61" s="745">
        <f t="shared" si="3"/>
        <v>43.73546364647588</v>
      </c>
      <c r="I61" s="745">
        <f t="shared" si="3"/>
        <v>42.955622576475655</v>
      </c>
      <c r="J61" s="674"/>
    </row>
    <row r="62" spans="1:10" s="291" customFormat="1" ht="9">
      <c r="A62" s="621" t="s">
        <v>348</v>
      </c>
      <c r="B62" s="683">
        <v>2.525613533476293</v>
      </c>
      <c r="C62" s="683">
        <v>2.144649783253479</v>
      </c>
      <c r="D62" s="683">
        <v>2.233652762119504</v>
      </c>
      <c r="E62" s="683">
        <v>3.023279250226746</v>
      </c>
      <c r="F62" s="683">
        <v>1.7132666709126807</v>
      </c>
      <c r="G62" s="683">
        <v>2.1042163882259346</v>
      </c>
      <c r="H62" s="683">
        <v>3.215694205683082</v>
      </c>
      <c r="I62" s="683">
        <v>2.391210685049548</v>
      </c>
      <c r="J62" s="674"/>
    </row>
    <row r="63" spans="1:10" s="291" customFormat="1" ht="9">
      <c r="A63" s="621" t="s">
        <v>392</v>
      </c>
      <c r="B63" s="683">
        <v>3.2165832737669766</v>
      </c>
      <c r="C63" s="683">
        <v>5.224731918777094</v>
      </c>
      <c r="D63" s="683">
        <v>2.9453213077790306</v>
      </c>
      <c r="E63" s="683">
        <v>5.320971480399073</v>
      </c>
      <c r="F63" s="683">
        <v>3.585758868861856</v>
      </c>
      <c r="G63" s="683">
        <v>3.8146380270485283</v>
      </c>
      <c r="H63" s="683">
        <v>4.934776013752654</v>
      </c>
      <c r="I63" s="683">
        <v>4.136148211977596</v>
      </c>
      <c r="J63" s="674"/>
    </row>
    <row r="64" spans="1:10" s="291" customFormat="1" ht="9">
      <c r="A64" s="621" t="s">
        <v>393</v>
      </c>
      <c r="B64" s="683">
        <v>7.267095544436502</v>
      </c>
      <c r="C64" s="683">
        <v>5.658224960073009</v>
      </c>
      <c r="D64" s="683">
        <v>5.0380496054115</v>
      </c>
      <c r="E64" s="683">
        <v>6.2682656454701196</v>
      </c>
      <c r="F64" s="683">
        <v>5.681166804662124</v>
      </c>
      <c r="G64" s="683">
        <v>5.401750198886237</v>
      </c>
      <c r="H64" s="683">
        <v>8.494286581049652</v>
      </c>
      <c r="I64" s="683">
        <v>6.214993537268419</v>
      </c>
      <c r="J64" s="674"/>
    </row>
    <row r="65" spans="1:10" s="502" customFormat="1" ht="9">
      <c r="A65" s="668" t="s">
        <v>318</v>
      </c>
      <c r="B65" s="685">
        <v>100</v>
      </c>
      <c r="C65" s="685">
        <v>100</v>
      </c>
      <c r="D65" s="685">
        <v>100</v>
      </c>
      <c r="E65" s="685">
        <v>100</v>
      </c>
      <c r="F65" s="685">
        <v>100</v>
      </c>
      <c r="G65" s="685">
        <v>100</v>
      </c>
      <c r="H65" s="685">
        <v>100</v>
      </c>
      <c r="I65" s="685">
        <v>100</v>
      </c>
      <c r="J65" s="679"/>
    </row>
    <row r="66" spans="1:9" s="291" customFormat="1" ht="7.5" customHeight="1">
      <c r="A66" s="749"/>
      <c r="B66" s="750"/>
      <c r="C66" s="750"/>
      <c r="D66" s="750"/>
      <c r="E66" s="750"/>
      <c r="F66" s="750"/>
      <c r="G66" s="750"/>
      <c r="H66" s="750"/>
      <c r="I66" s="750"/>
    </row>
    <row r="67" spans="1:9" s="291" customFormat="1" ht="7.5" customHeight="1">
      <c r="A67" s="795"/>
      <c r="B67" s="687"/>
      <c r="C67" s="687"/>
      <c r="D67" s="687"/>
      <c r="E67" s="687"/>
      <c r="F67" s="687"/>
      <c r="G67" s="687"/>
      <c r="H67" s="687"/>
      <c r="I67" s="687"/>
    </row>
    <row r="68" spans="1:9" s="291" customFormat="1" ht="8.25" customHeight="1">
      <c r="A68" s="688" t="s">
        <v>430</v>
      </c>
      <c r="B68" s="619"/>
      <c r="C68" s="619"/>
      <c r="D68" s="619"/>
      <c r="E68" s="619"/>
      <c r="F68" s="619"/>
      <c r="G68" s="620"/>
      <c r="H68" s="619"/>
      <c r="I68" s="619"/>
    </row>
    <row r="69" ht="9">
      <c r="A69" s="127" t="s">
        <v>252</v>
      </c>
    </row>
  </sheetData>
  <mergeCells count="8">
    <mergeCell ref="B4:I4"/>
    <mergeCell ref="A52:I52"/>
    <mergeCell ref="A9:I9"/>
    <mergeCell ref="A7:I7"/>
    <mergeCell ref="A22:I22"/>
    <mergeCell ref="A35:I35"/>
    <mergeCell ref="A37:I37"/>
    <mergeCell ref="A4:A5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9"/>
  <dimension ref="A1:G76"/>
  <sheetViews>
    <sheetView showGridLines="0" zoomScaleSheetLayoutView="100" workbookViewId="0" topLeftCell="A1">
      <selection activeCell="A7" sqref="A7:U7"/>
    </sheetView>
  </sheetViews>
  <sheetFormatPr defaultColWidth="9.59765625" defaultRowHeight="10.5"/>
  <cols>
    <col min="1" max="1" width="42.3984375" style="200" customWidth="1"/>
    <col min="2" max="2" width="13.796875" style="167" customWidth="1"/>
    <col min="3" max="3" width="17.3984375" style="167" customWidth="1"/>
    <col min="4" max="4" width="16.59765625" style="177" customWidth="1"/>
    <col min="5" max="5" width="16" style="167" customWidth="1"/>
    <col min="6" max="6" width="15.19921875" style="167" customWidth="1"/>
    <col min="7" max="16384" width="12.796875" style="167" customWidth="1"/>
  </cols>
  <sheetData>
    <row r="1" spans="1:5" ht="12" customHeight="1">
      <c r="A1" s="166" t="s">
        <v>445</v>
      </c>
      <c r="B1" s="159"/>
      <c r="C1" s="159"/>
      <c r="D1" s="159"/>
      <c r="E1" s="166"/>
    </row>
    <row r="2" spans="1:5" ht="12" customHeight="1">
      <c r="A2" s="166" t="s">
        <v>446</v>
      </c>
      <c r="B2" s="159"/>
      <c r="C2" s="159"/>
      <c r="D2" s="159"/>
      <c r="E2" s="166"/>
    </row>
    <row r="3" spans="1:5" ht="12" customHeight="1">
      <c r="A3" s="930" t="s">
        <v>447</v>
      </c>
      <c r="B3" s="159"/>
      <c r="C3" s="159"/>
      <c r="D3" s="159"/>
      <c r="E3" s="166"/>
    </row>
    <row r="4" spans="1:4" ht="4.5" customHeight="1">
      <c r="A4" s="159"/>
      <c r="B4" s="159"/>
      <c r="C4" s="159"/>
      <c r="D4" s="159"/>
    </row>
    <row r="5" spans="1:6" ht="12" customHeight="1">
      <c r="A5" s="122"/>
      <c r="B5" s="1">
        <v>1999</v>
      </c>
      <c r="C5" s="1">
        <v>2000</v>
      </c>
      <c r="D5" s="1">
        <v>2001</v>
      </c>
      <c r="E5" s="1">
        <v>2002</v>
      </c>
      <c r="F5" s="1">
        <v>2003</v>
      </c>
    </row>
    <row r="6" spans="1:5" ht="4.5" customHeight="1">
      <c r="A6" s="167"/>
      <c r="B6" s="158"/>
      <c r="C6" s="158"/>
      <c r="D6" s="158"/>
      <c r="E6" s="158"/>
    </row>
    <row r="7" spans="1:6" ht="7.5" customHeight="1">
      <c r="A7" s="1008" t="s">
        <v>208</v>
      </c>
      <c r="B7" s="1008"/>
      <c r="C7" s="1008"/>
      <c r="D7" s="1008"/>
      <c r="E7" s="1008"/>
      <c r="F7" s="168"/>
    </row>
    <row r="8" spans="1:6" ht="7.5" customHeight="1">
      <c r="A8" s="164" t="s">
        <v>161</v>
      </c>
      <c r="B8" s="169">
        <v>94.1</v>
      </c>
      <c r="C8" s="165">
        <v>93.4</v>
      </c>
      <c r="D8" s="170">
        <v>94.5</v>
      </c>
      <c r="E8" s="170">
        <v>94.1</v>
      </c>
      <c r="F8" s="170">
        <v>94.7</v>
      </c>
    </row>
    <row r="9" spans="1:6" ht="7.5" customHeight="1">
      <c r="A9" s="164" t="s">
        <v>162</v>
      </c>
      <c r="B9" s="169">
        <v>94.7</v>
      </c>
      <c r="C9" s="165">
        <v>93.9</v>
      </c>
      <c r="D9" s="170">
        <v>94.5</v>
      </c>
      <c r="E9" s="170">
        <v>94.6</v>
      </c>
      <c r="F9" s="170">
        <v>94.8</v>
      </c>
    </row>
    <row r="10" spans="1:6" ht="4.5" customHeight="1">
      <c r="A10" s="164"/>
      <c r="B10" s="165"/>
      <c r="C10" s="165"/>
      <c r="D10" s="165"/>
      <c r="E10" s="165"/>
      <c r="F10" s="168"/>
    </row>
    <row r="11" spans="1:6" ht="7.5" customHeight="1">
      <c r="A11" s="1008" t="s">
        <v>264</v>
      </c>
      <c r="B11" s="1008"/>
      <c r="C11" s="1008"/>
      <c r="D11" s="1008"/>
      <c r="E11" s="1008"/>
      <c r="F11" s="168"/>
    </row>
    <row r="12" spans="1:6" ht="7.5" customHeight="1">
      <c r="A12" s="164" t="s">
        <v>216</v>
      </c>
      <c r="B12" s="169">
        <v>87.4</v>
      </c>
      <c r="C12" s="165">
        <v>88.6</v>
      </c>
      <c r="D12" s="170">
        <v>88.8</v>
      </c>
      <c r="E12" s="171">
        <v>87.5</v>
      </c>
      <c r="F12" s="171">
        <v>86.4</v>
      </c>
    </row>
    <row r="13" spans="1:6" ht="7.5" customHeight="1">
      <c r="A13" s="164" t="s">
        <v>163</v>
      </c>
      <c r="B13" s="169">
        <v>94.2</v>
      </c>
      <c r="C13" s="165">
        <v>92.6</v>
      </c>
      <c r="D13" s="170">
        <v>93.3</v>
      </c>
      <c r="E13" s="171">
        <v>93.6</v>
      </c>
      <c r="F13" s="171">
        <v>93.9</v>
      </c>
    </row>
    <row r="14" spans="1:6" ht="7.5" customHeight="1">
      <c r="A14" s="164" t="s">
        <v>164</v>
      </c>
      <c r="B14" s="169">
        <v>96.1</v>
      </c>
      <c r="C14" s="169">
        <v>94</v>
      </c>
      <c r="D14" s="170">
        <v>94.8</v>
      </c>
      <c r="E14" s="171">
        <v>94.3</v>
      </c>
      <c r="F14" s="171">
        <v>97.5</v>
      </c>
    </row>
    <row r="15" spans="1:6" ht="7.5" customHeight="1">
      <c r="A15" s="164" t="s">
        <v>217</v>
      </c>
      <c r="B15" s="169">
        <v>95.6</v>
      </c>
      <c r="C15" s="165">
        <v>93.9</v>
      </c>
      <c r="D15" s="170">
        <v>96.5</v>
      </c>
      <c r="E15" s="171">
        <v>94.9</v>
      </c>
      <c r="F15" s="171">
        <v>95.3</v>
      </c>
    </row>
    <row r="16" spans="1:6" ht="7.5" customHeight="1">
      <c r="A16" s="164" t="s">
        <v>218</v>
      </c>
      <c r="B16" s="169">
        <v>94.4</v>
      </c>
      <c r="C16" s="165">
        <v>94.2</v>
      </c>
      <c r="D16" s="170">
        <v>97.4</v>
      </c>
      <c r="E16" s="171">
        <v>94.8</v>
      </c>
      <c r="F16" s="171">
        <v>95.6</v>
      </c>
    </row>
    <row r="17" spans="1:6" ht="7.5" customHeight="1">
      <c r="A17" s="164" t="s">
        <v>219</v>
      </c>
      <c r="B17" s="169">
        <v>92.8</v>
      </c>
      <c r="C17" s="169">
        <v>93</v>
      </c>
      <c r="D17" s="172">
        <v>94</v>
      </c>
      <c r="E17" s="171">
        <v>94.2</v>
      </c>
      <c r="F17" s="171">
        <v>94.8</v>
      </c>
    </row>
    <row r="18" spans="1:6" ht="7.5" customHeight="1">
      <c r="A18" s="164" t="s">
        <v>220</v>
      </c>
      <c r="B18" s="169">
        <v>93.2</v>
      </c>
      <c r="C18" s="165">
        <v>92.9</v>
      </c>
      <c r="D18" s="170">
        <v>93.7</v>
      </c>
      <c r="E18" s="171">
        <v>93.7</v>
      </c>
      <c r="F18" s="171">
        <v>93.8</v>
      </c>
    </row>
    <row r="19" spans="1:6" ht="7.5" customHeight="1">
      <c r="A19" s="164" t="s">
        <v>221</v>
      </c>
      <c r="B19" s="169">
        <v>94.4</v>
      </c>
      <c r="C19" s="165">
        <v>93.8</v>
      </c>
      <c r="D19" s="170">
        <v>93.1</v>
      </c>
      <c r="E19" s="171">
        <v>94.1</v>
      </c>
      <c r="F19" s="171">
        <v>94.3</v>
      </c>
    </row>
    <row r="20" spans="1:6" ht="7.5" customHeight="1">
      <c r="A20" s="164" t="s">
        <v>222</v>
      </c>
      <c r="B20" s="169">
        <v>95.6</v>
      </c>
      <c r="C20" s="165">
        <v>94.2</v>
      </c>
      <c r="D20" s="170">
        <v>85.3</v>
      </c>
      <c r="E20" s="171">
        <v>95</v>
      </c>
      <c r="F20" s="171">
        <v>95.4</v>
      </c>
    </row>
    <row r="21" spans="1:6" ht="7.5" customHeight="1">
      <c r="A21" s="164" t="s">
        <v>223</v>
      </c>
      <c r="B21" s="169">
        <v>95.3</v>
      </c>
      <c r="C21" s="165">
        <v>95.5</v>
      </c>
      <c r="D21" s="170">
        <v>95.7</v>
      </c>
      <c r="E21" s="171">
        <v>95.4</v>
      </c>
      <c r="F21" s="171">
        <v>96.4</v>
      </c>
    </row>
    <row r="22" spans="1:6" ht="7.5" customHeight="1">
      <c r="A22" s="164" t="s">
        <v>224</v>
      </c>
      <c r="B22" s="169">
        <v>95.7</v>
      </c>
      <c r="C22" s="165">
        <v>94.5</v>
      </c>
      <c r="D22" s="170">
        <v>96.1</v>
      </c>
      <c r="E22" s="171">
        <v>95.7</v>
      </c>
      <c r="F22" s="171">
        <v>97</v>
      </c>
    </row>
    <row r="23" spans="1:6" ht="7.5" customHeight="1">
      <c r="A23" s="164" t="s">
        <v>225</v>
      </c>
      <c r="B23" s="169">
        <v>96.4</v>
      </c>
      <c r="C23" s="165">
        <v>95.6</v>
      </c>
      <c r="D23" s="170">
        <v>96.7</v>
      </c>
      <c r="E23" s="171">
        <v>96.3</v>
      </c>
      <c r="F23" s="171">
        <v>95.8</v>
      </c>
    </row>
    <row r="24" spans="1:6" ht="7.5" customHeight="1">
      <c r="A24" s="164" t="s">
        <v>266</v>
      </c>
      <c r="B24" s="169">
        <v>93.1</v>
      </c>
      <c r="C24" s="165">
        <v>91.6</v>
      </c>
      <c r="D24" s="170">
        <v>93.3</v>
      </c>
      <c r="E24" s="171">
        <v>93</v>
      </c>
      <c r="F24" s="171">
        <v>93.6</v>
      </c>
    </row>
    <row r="25" spans="1:6" ht="4.5" customHeight="1">
      <c r="A25" s="164"/>
      <c r="B25" s="165"/>
      <c r="C25" s="165"/>
      <c r="D25" s="165"/>
      <c r="E25" s="165"/>
      <c r="F25" s="173"/>
    </row>
    <row r="26" spans="1:6" ht="7.5" customHeight="1">
      <c r="A26" s="1008" t="s">
        <v>399</v>
      </c>
      <c r="B26" s="1008"/>
      <c r="C26" s="1008"/>
      <c r="D26" s="1008"/>
      <c r="E26" s="1008"/>
      <c r="F26" s="168"/>
    </row>
    <row r="27" spans="1:6" ht="7.5" customHeight="1">
      <c r="A27" s="802" t="s">
        <v>175</v>
      </c>
      <c r="B27" s="169">
        <v>92.9</v>
      </c>
      <c r="C27" s="165">
        <v>92.2</v>
      </c>
      <c r="D27" s="170">
        <v>93.5</v>
      </c>
      <c r="E27" s="174">
        <v>91.6</v>
      </c>
      <c r="F27" s="174">
        <v>92.3</v>
      </c>
    </row>
    <row r="28" spans="1:6" ht="7.5" customHeight="1">
      <c r="A28" s="802" t="s">
        <v>397</v>
      </c>
      <c r="B28" s="169">
        <v>94.4</v>
      </c>
      <c r="C28" s="165">
        <v>93.9</v>
      </c>
      <c r="D28" s="170">
        <v>93.7</v>
      </c>
      <c r="E28" s="174">
        <v>94.1</v>
      </c>
      <c r="F28" s="174">
        <v>94.7</v>
      </c>
    </row>
    <row r="29" spans="1:6" ht="7.5" customHeight="1">
      <c r="A29" s="802" t="s">
        <v>398</v>
      </c>
      <c r="B29" s="169">
        <v>95</v>
      </c>
      <c r="C29" s="165">
        <v>94.3</v>
      </c>
      <c r="D29" s="170">
        <v>95.4</v>
      </c>
      <c r="E29" s="174">
        <v>95.4</v>
      </c>
      <c r="F29" s="174">
        <v>95.6</v>
      </c>
    </row>
    <row r="30" spans="1:6" ht="7.5" customHeight="1">
      <c r="A30" s="802" t="s">
        <v>259</v>
      </c>
      <c r="B30" s="169">
        <v>94.7</v>
      </c>
      <c r="C30" s="165">
        <v>93.5</v>
      </c>
      <c r="D30" s="170">
        <v>94.7</v>
      </c>
      <c r="E30" s="174">
        <v>94.4</v>
      </c>
      <c r="F30" s="174">
        <v>95.1</v>
      </c>
    </row>
    <row r="31" spans="1:6" ht="6" customHeight="1">
      <c r="A31" s="176"/>
      <c r="F31" s="392"/>
    </row>
    <row r="32" spans="1:6" ht="7.5" customHeight="1">
      <c r="A32" s="1006" t="s">
        <v>1</v>
      </c>
      <c r="B32" s="1006"/>
      <c r="C32" s="1006"/>
      <c r="D32" s="1006"/>
      <c r="E32" s="178"/>
      <c r="F32" s="392"/>
    </row>
    <row r="33" spans="1:6" ht="7.5" customHeight="1">
      <c r="A33" s="179" t="s">
        <v>184</v>
      </c>
      <c r="B33" s="181">
        <v>93</v>
      </c>
      <c r="C33" s="182">
        <v>92.8</v>
      </c>
      <c r="D33" s="179">
        <v>95.3</v>
      </c>
      <c r="E33" s="183">
        <v>95</v>
      </c>
      <c r="F33" s="183">
        <v>93.7</v>
      </c>
    </row>
    <row r="34" spans="1:6" ht="7.5" customHeight="1">
      <c r="A34" s="179" t="s">
        <v>185</v>
      </c>
      <c r="B34" s="181">
        <v>93.8</v>
      </c>
      <c r="C34" s="182">
        <v>91.5</v>
      </c>
      <c r="D34" s="179">
        <v>95.8</v>
      </c>
      <c r="E34" s="183">
        <v>92.5</v>
      </c>
      <c r="F34" s="183">
        <v>92.9</v>
      </c>
    </row>
    <row r="35" spans="1:6" ht="7.5" customHeight="1">
      <c r="A35" s="179" t="s">
        <v>186</v>
      </c>
      <c r="B35" s="181">
        <v>93.6</v>
      </c>
      <c r="C35" s="182">
        <v>94.5</v>
      </c>
      <c r="D35" s="179">
        <v>95.1</v>
      </c>
      <c r="E35" s="183">
        <v>95.2</v>
      </c>
      <c r="F35" s="183">
        <v>94.5</v>
      </c>
    </row>
    <row r="36" spans="1:6" ht="7.5" customHeight="1">
      <c r="A36" s="179" t="s">
        <v>187</v>
      </c>
      <c r="B36" s="181">
        <v>91.5</v>
      </c>
      <c r="C36" s="182">
        <v>92.7</v>
      </c>
      <c r="D36" s="179">
        <v>91.6</v>
      </c>
      <c r="E36" s="183">
        <v>91.5</v>
      </c>
      <c r="F36" s="183">
        <v>92.8</v>
      </c>
    </row>
    <row r="37" spans="1:6" ht="7.5" customHeight="1">
      <c r="A37" s="184" t="s">
        <v>265</v>
      </c>
      <c r="B37" s="185">
        <v>90.9</v>
      </c>
      <c r="C37" s="186">
        <v>91.6</v>
      </c>
      <c r="D37" s="184">
        <v>93.8</v>
      </c>
      <c r="E37" s="187">
        <v>92</v>
      </c>
      <c r="F37" s="183">
        <v>94</v>
      </c>
    </row>
    <row r="38" spans="1:6" ht="7.5" customHeight="1">
      <c r="A38" s="188" t="s">
        <v>26</v>
      </c>
      <c r="B38" s="185">
        <v>92</v>
      </c>
      <c r="C38" s="186">
        <v>93.8</v>
      </c>
      <c r="D38" s="184">
        <v>89.4</v>
      </c>
      <c r="E38" s="187">
        <v>91</v>
      </c>
      <c r="F38" s="183">
        <v>91.6</v>
      </c>
    </row>
    <row r="39" spans="1:6" ht="7.5" customHeight="1">
      <c r="A39" s="179" t="s">
        <v>188</v>
      </c>
      <c r="B39" s="181">
        <v>95</v>
      </c>
      <c r="C39" s="182">
        <v>91.7</v>
      </c>
      <c r="D39" s="181">
        <v>95</v>
      </c>
      <c r="E39" s="183">
        <v>94.9</v>
      </c>
      <c r="F39" s="183">
        <v>95.1</v>
      </c>
    </row>
    <row r="40" spans="1:6" ht="7.5" customHeight="1">
      <c r="A40" s="179" t="s">
        <v>189</v>
      </c>
      <c r="B40" s="181">
        <v>94.5</v>
      </c>
      <c r="C40" s="182">
        <v>93.6</v>
      </c>
      <c r="D40" s="179">
        <v>92.8</v>
      </c>
      <c r="E40" s="183">
        <v>92.9</v>
      </c>
      <c r="F40" s="183">
        <v>93.5</v>
      </c>
    </row>
    <row r="41" spans="1:6" ht="7.5" customHeight="1">
      <c r="A41" s="179" t="s">
        <v>190</v>
      </c>
      <c r="B41" s="181">
        <v>94.4</v>
      </c>
      <c r="C41" s="182">
        <v>93.7</v>
      </c>
      <c r="D41" s="181">
        <v>95</v>
      </c>
      <c r="E41" s="183">
        <v>94.1</v>
      </c>
      <c r="F41" s="183">
        <v>94.6</v>
      </c>
    </row>
    <row r="42" spans="1:6" ht="7.5" customHeight="1">
      <c r="A42" s="179" t="s">
        <v>191</v>
      </c>
      <c r="B42" s="181">
        <v>94.8</v>
      </c>
      <c r="C42" s="182">
        <v>95.7</v>
      </c>
      <c r="D42" s="179">
        <v>95.4</v>
      </c>
      <c r="E42" s="183">
        <v>95.7</v>
      </c>
      <c r="F42" s="183">
        <v>96.8</v>
      </c>
    </row>
    <row r="43" spans="1:6" ht="7.5" customHeight="1">
      <c r="A43" s="179" t="s">
        <v>192</v>
      </c>
      <c r="B43" s="181">
        <v>96</v>
      </c>
      <c r="C43" s="182">
        <v>94.7</v>
      </c>
      <c r="D43" s="179">
        <v>94.4</v>
      </c>
      <c r="E43" s="183">
        <v>95.4</v>
      </c>
      <c r="F43" s="183">
        <v>95.8</v>
      </c>
    </row>
    <row r="44" spans="1:6" ht="7.5" customHeight="1">
      <c r="A44" s="179" t="s">
        <v>193</v>
      </c>
      <c r="B44" s="181">
        <v>95.8</v>
      </c>
      <c r="C44" s="182">
        <v>95.3</v>
      </c>
      <c r="D44" s="179">
        <v>93.4</v>
      </c>
      <c r="E44" s="183">
        <v>94</v>
      </c>
      <c r="F44" s="183">
        <v>92.7</v>
      </c>
    </row>
    <row r="45" spans="1:6" ht="7.5" customHeight="1">
      <c r="A45" s="179" t="s">
        <v>194</v>
      </c>
      <c r="B45" s="181">
        <v>95.6</v>
      </c>
      <c r="C45" s="182">
        <v>96.4</v>
      </c>
      <c r="D45" s="179">
        <v>95.4</v>
      </c>
      <c r="E45" s="183">
        <v>94.8</v>
      </c>
      <c r="F45" s="183">
        <v>95.2</v>
      </c>
    </row>
    <row r="46" spans="1:6" ht="7.5" customHeight="1">
      <c r="A46" s="179" t="s">
        <v>195</v>
      </c>
      <c r="B46" s="181">
        <v>93.4</v>
      </c>
      <c r="C46" s="182">
        <v>90.7</v>
      </c>
      <c r="D46" s="179">
        <v>93.7</v>
      </c>
      <c r="E46" s="183">
        <v>91</v>
      </c>
      <c r="F46" s="183">
        <v>92.5</v>
      </c>
    </row>
    <row r="47" spans="1:6" ht="7.5" customHeight="1">
      <c r="A47" s="179" t="s">
        <v>196</v>
      </c>
      <c r="B47" s="181">
        <v>94</v>
      </c>
      <c r="C47" s="182">
        <v>95.7</v>
      </c>
      <c r="D47" s="179">
        <v>94.2</v>
      </c>
      <c r="E47" s="183">
        <v>94.1</v>
      </c>
      <c r="F47" s="183">
        <v>95.5</v>
      </c>
    </row>
    <row r="48" spans="1:6" ht="7.5" customHeight="1">
      <c r="A48" s="179" t="s">
        <v>197</v>
      </c>
      <c r="B48" s="181">
        <v>96.6</v>
      </c>
      <c r="C48" s="182">
        <v>96.1</v>
      </c>
      <c r="D48" s="179">
        <v>96.7</v>
      </c>
      <c r="E48" s="183">
        <v>95.1</v>
      </c>
      <c r="F48" s="183">
        <v>96.3</v>
      </c>
    </row>
    <row r="49" spans="1:7" ht="7.5" customHeight="1">
      <c r="A49" s="179" t="s">
        <v>198</v>
      </c>
      <c r="B49" s="181">
        <v>94.7</v>
      </c>
      <c r="C49" s="182">
        <v>91.6</v>
      </c>
      <c r="D49" s="179">
        <v>94.1</v>
      </c>
      <c r="E49" s="183">
        <v>95.1</v>
      </c>
      <c r="F49" s="183">
        <v>94.8</v>
      </c>
      <c r="G49" s="128"/>
    </row>
    <row r="50" spans="1:7" ht="7.5" customHeight="1">
      <c r="A50" s="179" t="s">
        <v>184</v>
      </c>
      <c r="B50" s="181">
        <v>95.6</v>
      </c>
      <c r="C50" s="182">
        <v>95.9</v>
      </c>
      <c r="D50" s="179">
        <v>95.5</v>
      </c>
      <c r="E50" s="183">
        <v>96</v>
      </c>
      <c r="F50" s="183">
        <v>95.8</v>
      </c>
      <c r="G50" s="128"/>
    </row>
    <row r="51" spans="1:7" ht="7.5" customHeight="1">
      <c r="A51" s="179" t="s">
        <v>200</v>
      </c>
      <c r="B51" s="181">
        <v>95.5</v>
      </c>
      <c r="C51" s="182">
        <v>95.4</v>
      </c>
      <c r="D51" s="181">
        <v>93</v>
      </c>
      <c r="E51" s="183">
        <v>93.9</v>
      </c>
      <c r="F51" s="183">
        <v>97</v>
      </c>
      <c r="G51" s="128"/>
    </row>
    <row r="52" spans="1:6" ht="7.5" customHeight="1">
      <c r="A52" s="179" t="s">
        <v>201</v>
      </c>
      <c r="B52" s="181">
        <v>93.8</v>
      </c>
      <c r="C52" s="182">
        <v>95.2</v>
      </c>
      <c r="D52" s="179">
        <v>93.9</v>
      </c>
      <c r="E52" s="183">
        <v>94.5</v>
      </c>
      <c r="F52" s="183">
        <v>95.2</v>
      </c>
    </row>
    <row r="53" spans="1:6" ht="7.5" customHeight="1">
      <c r="A53" s="179" t="s">
        <v>202</v>
      </c>
      <c r="B53" s="181">
        <v>95.1</v>
      </c>
      <c r="C53" s="182">
        <v>93.1</v>
      </c>
      <c r="D53" s="179">
        <v>93.1</v>
      </c>
      <c r="E53" s="183">
        <v>91.9</v>
      </c>
      <c r="F53" s="183">
        <v>94.9</v>
      </c>
    </row>
    <row r="54" spans="1:6" ht="7.5" customHeight="1">
      <c r="A54" s="179" t="s">
        <v>203</v>
      </c>
      <c r="B54" s="181">
        <v>93.8</v>
      </c>
      <c r="C54" s="182">
        <v>94.6</v>
      </c>
      <c r="D54" s="179">
        <v>93.8</v>
      </c>
      <c r="E54" s="183">
        <v>94.3</v>
      </c>
      <c r="F54" s="183">
        <v>94.6</v>
      </c>
    </row>
    <row r="55" spans="1:6" ht="7.5" customHeight="1">
      <c r="A55" s="189" t="s">
        <v>124</v>
      </c>
      <c r="B55" s="660">
        <v>94.4</v>
      </c>
      <c r="C55" s="660">
        <v>93.6</v>
      </c>
      <c r="D55" s="660">
        <v>94.5</v>
      </c>
      <c r="E55" s="660">
        <v>94.3</v>
      </c>
      <c r="F55" s="660">
        <v>94.7</v>
      </c>
    </row>
    <row r="56" spans="1:6" ht="7.5" customHeight="1">
      <c r="A56" s="189" t="s">
        <v>353</v>
      </c>
      <c r="B56" s="660">
        <v>94.6</v>
      </c>
      <c r="C56" s="660">
        <v>93.9</v>
      </c>
      <c r="D56" s="660">
        <v>95.2</v>
      </c>
      <c r="E56" s="660">
        <v>95</v>
      </c>
      <c r="F56" s="660">
        <v>94.3</v>
      </c>
    </row>
    <row r="57" spans="1:6" ht="7.5" customHeight="1">
      <c r="A57" s="189" t="s">
        <v>354</v>
      </c>
      <c r="B57" s="660">
        <v>93.5</v>
      </c>
      <c r="C57" s="660">
        <v>93.5</v>
      </c>
      <c r="D57" s="660">
        <v>94.6</v>
      </c>
      <c r="E57" s="660">
        <v>94.7</v>
      </c>
      <c r="F57" s="660">
        <v>95.4</v>
      </c>
    </row>
    <row r="58" spans="1:6" ht="7.5" customHeight="1">
      <c r="A58" s="189" t="s">
        <v>247</v>
      </c>
      <c r="B58" s="660">
        <v>94.7</v>
      </c>
      <c r="C58" s="660">
        <v>93.1</v>
      </c>
      <c r="D58" s="660">
        <v>94.1</v>
      </c>
      <c r="E58" s="660">
        <v>93.1</v>
      </c>
      <c r="F58" s="660">
        <v>93.9</v>
      </c>
    </row>
    <row r="59" spans="1:6" ht="7.5" customHeight="1">
      <c r="A59" s="189" t="s">
        <v>355</v>
      </c>
      <c r="B59" s="660">
        <v>94.8</v>
      </c>
      <c r="C59" s="660">
        <v>94</v>
      </c>
      <c r="D59" s="660">
        <v>94.5</v>
      </c>
      <c r="E59" s="660">
        <v>95.1</v>
      </c>
      <c r="F59" s="660">
        <v>95.3</v>
      </c>
    </row>
    <row r="60" spans="1:6" ht="7.5" customHeight="1">
      <c r="A60" s="189" t="s">
        <v>356</v>
      </c>
      <c r="B60" s="660">
        <v>94.8</v>
      </c>
      <c r="C60" s="660">
        <v>93.4</v>
      </c>
      <c r="D60" s="660">
        <v>93.2</v>
      </c>
      <c r="E60" s="660">
        <v>92.5</v>
      </c>
      <c r="F60" s="660">
        <v>94.9</v>
      </c>
    </row>
    <row r="61" spans="1:6" ht="4.5" customHeight="1">
      <c r="A61" s="179"/>
      <c r="B61" s="181"/>
      <c r="C61" s="181"/>
      <c r="D61" s="182"/>
      <c r="E61" s="190"/>
      <c r="F61" s="168"/>
    </row>
    <row r="62" spans="1:6" ht="7.5" customHeight="1">
      <c r="A62" s="1007" t="s">
        <v>260</v>
      </c>
      <c r="B62" s="1007"/>
      <c r="C62" s="1007"/>
      <c r="D62" s="1007"/>
      <c r="E62" s="191"/>
      <c r="F62" s="168"/>
    </row>
    <row r="63" spans="1:6" ht="7.5" customHeight="1">
      <c r="A63" s="179" t="s">
        <v>240</v>
      </c>
      <c r="B63" s="181">
        <v>93.4</v>
      </c>
      <c r="C63" s="181">
        <v>91.8</v>
      </c>
      <c r="D63" s="179">
        <v>92.5</v>
      </c>
      <c r="E63" s="183">
        <v>91.4</v>
      </c>
      <c r="F63" s="183">
        <v>92.5</v>
      </c>
    </row>
    <row r="64" spans="1:6" ht="7.5" customHeight="1">
      <c r="A64" s="179" t="s">
        <v>241</v>
      </c>
      <c r="B64" s="181">
        <v>93.4</v>
      </c>
      <c r="C64" s="181">
        <v>94.1</v>
      </c>
      <c r="D64" s="181">
        <v>94</v>
      </c>
      <c r="E64" s="183">
        <v>94.9</v>
      </c>
      <c r="F64" s="183">
        <v>94.8</v>
      </c>
    </row>
    <row r="65" spans="1:6" ht="7.5" customHeight="1">
      <c r="A65" s="179" t="s">
        <v>184</v>
      </c>
      <c r="B65" s="181">
        <v>94.2</v>
      </c>
      <c r="C65" s="181">
        <v>93.1</v>
      </c>
      <c r="D65" s="179">
        <v>96.4</v>
      </c>
      <c r="E65" s="183">
        <v>94.6</v>
      </c>
      <c r="F65" s="183">
        <v>95.1</v>
      </c>
    </row>
    <row r="66" spans="1:6" ht="7.5" customHeight="1">
      <c r="A66" s="179" t="s">
        <v>242</v>
      </c>
      <c r="B66" s="181">
        <v>94.6</v>
      </c>
      <c r="C66" s="181">
        <v>94.9</v>
      </c>
      <c r="D66" s="179">
        <v>95.1</v>
      </c>
      <c r="E66" s="183">
        <v>95.2</v>
      </c>
      <c r="F66" s="183">
        <v>95.5</v>
      </c>
    </row>
    <row r="67" spans="1:6" ht="7.5" customHeight="1">
      <c r="A67" s="179" t="s">
        <v>243</v>
      </c>
      <c r="B67" s="181">
        <v>95</v>
      </c>
      <c r="C67" s="181">
        <v>92.8</v>
      </c>
      <c r="D67" s="179">
        <v>94.7</v>
      </c>
      <c r="E67" s="183">
        <v>94.9</v>
      </c>
      <c r="F67" s="183">
        <v>94.7</v>
      </c>
    </row>
    <row r="68" spans="1:6" ht="7.5" customHeight="1">
      <c r="A68" s="179" t="s">
        <v>244</v>
      </c>
      <c r="B68" s="181">
        <v>95.1</v>
      </c>
      <c r="C68" s="181">
        <v>94.6</v>
      </c>
      <c r="D68" s="179">
        <v>94.7</v>
      </c>
      <c r="E68" s="183">
        <v>94.3</v>
      </c>
      <c r="F68" s="183">
        <v>95.6</v>
      </c>
    </row>
    <row r="69" spans="1:6" ht="4.5" customHeight="1">
      <c r="A69" s="192"/>
      <c r="B69" s="192"/>
      <c r="C69" s="193"/>
      <c r="D69" s="192"/>
      <c r="E69" s="192"/>
      <c r="F69" s="183"/>
    </row>
    <row r="70" spans="1:6" ht="7.5" customHeight="1">
      <c r="A70" s="194" t="s">
        <v>129</v>
      </c>
      <c r="B70" s="194">
        <v>94.4</v>
      </c>
      <c r="C70" s="195">
        <v>93.6</v>
      </c>
      <c r="D70" s="194">
        <v>94.5</v>
      </c>
      <c r="E70" s="190">
        <v>94.3</v>
      </c>
      <c r="F70" s="173">
        <v>94.7</v>
      </c>
    </row>
    <row r="71" spans="1:6" ht="4.5" customHeight="1">
      <c r="A71" s="196"/>
      <c r="B71" s="197"/>
      <c r="C71" s="197"/>
      <c r="D71" s="196"/>
      <c r="E71" s="196"/>
      <c r="F71" s="198"/>
    </row>
    <row r="72" spans="1:5" ht="4.5" customHeight="1">
      <c r="A72" s="192"/>
      <c r="B72" s="192"/>
      <c r="C72" s="199"/>
      <c r="D72" s="192"/>
      <c r="E72" s="192"/>
    </row>
    <row r="73" ht="9" customHeight="1">
      <c r="A73" s="184" t="s">
        <v>420</v>
      </c>
    </row>
    <row r="74" ht="9" customHeight="1">
      <c r="A74" s="751" t="s">
        <v>252</v>
      </c>
    </row>
    <row r="75" ht="9" customHeight="1">
      <c r="A75" s="751"/>
    </row>
    <row r="76" ht="9" customHeight="1">
      <c r="A76" s="751" t="s">
        <v>253</v>
      </c>
    </row>
    <row r="77" ht="9" customHeight="1"/>
    <row r="78" ht="9" customHeight="1"/>
    <row r="79" ht="9" customHeight="1"/>
    <row r="80" ht="9" customHeight="1"/>
  </sheetData>
  <mergeCells count="5">
    <mergeCell ref="A32:D32"/>
    <mergeCell ref="A62:D62"/>
    <mergeCell ref="A7:E7"/>
    <mergeCell ref="A11:E11"/>
    <mergeCell ref="A26:E26"/>
  </mergeCells>
  <printOptions horizontalCentered="1"/>
  <pageMargins left="1.1811023622047245" right="1.1811023622047245" top="1.1811023622047245" bottom="1.732283464566929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ignoredErrors>
    <ignoredError sqref="A14" twoDigitTextYear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2"/>
  <dimension ref="A1:G65"/>
  <sheetViews>
    <sheetView showGridLines="0" workbookViewId="0" topLeftCell="A1">
      <selection activeCell="A7" sqref="A7:U7"/>
    </sheetView>
  </sheetViews>
  <sheetFormatPr defaultColWidth="9.59765625" defaultRowHeight="10.5"/>
  <cols>
    <col min="1" max="1" width="30.796875" style="852" customWidth="1"/>
    <col min="2" max="4" width="15" style="840" customWidth="1"/>
    <col min="5" max="5" width="15.3984375" style="840" customWidth="1"/>
    <col min="6" max="6" width="12.59765625" style="840" customWidth="1"/>
    <col min="7" max="7" width="17.3984375" style="840" customWidth="1"/>
    <col min="8" max="16384" width="13.3984375" style="840" customWidth="1"/>
  </cols>
  <sheetData>
    <row r="1" spans="1:3" ht="12" customHeight="1">
      <c r="A1" s="847" t="s">
        <v>415</v>
      </c>
      <c r="B1" s="158"/>
      <c r="C1" s="158"/>
    </row>
    <row r="2" spans="1:3" ht="9" customHeight="1">
      <c r="A2" s="159"/>
      <c r="B2" s="158"/>
      <c r="C2" s="158"/>
    </row>
    <row r="3" spans="1:7" ht="12" customHeight="1">
      <c r="A3" s="964" t="s">
        <v>403</v>
      </c>
      <c r="B3" s="966">
        <v>2000</v>
      </c>
      <c r="C3" s="966">
        <v>2001</v>
      </c>
      <c r="D3" s="966">
        <v>2002</v>
      </c>
      <c r="E3" s="966">
        <v>2003</v>
      </c>
      <c r="F3" s="966">
        <v>2004</v>
      </c>
      <c r="G3" s="1014" t="s">
        <v>404</v>
      </c>
    </row>
    <row r="4" spans="1:7" ht="12" customHeight="1">
      <c r="A4" s="965"/>
      <c r="B4" s="967"/>
      <c r="C4" s="967" t="s">
        <v>181</v>
      </c>
      <c r="D4" s="967" t="s">
        <v>181</v>
      </c>
      <c r="E4" s="967"/>
      <c r="F4" s="967" t="s">
        <v>181</v>
      </c>
      <c r="G4" s="1015"/>
    </row>
    <row r="5" spans="1:3" s="860" customFormat="1" ht="9" customHeight="1">
      <c r="A5" s="874"/>
      <c r="B5" s="848"/>
      <c r="C5" s="861"/>
    </row>
    <row r="6" spans="1:7" s="860" customFormat="1" ht="9" customHeight="1">
      <c r="A6" s="874" t="s">
        <v>11</v>
      </c>
      <c r="B6" s="607">
        <v>111</v>
      </c>
      <c r="C6" s="607">
        <v>109</v>
      </c>
      <c r="D6" s="875">
        <v>108</v>
      </c>
      <c r="E6" s="875">
        <v>108</v>
      </c>
      <c r="F6" s="875">
        <v>108</v>
      </c>
      <c r="G6" s="932">
        <v>6.405693950177936</v>
      </c>
    </row>
    <row r="7" spans="1:7" s="860" customFormat="1" ht="9" customHeight="1">
      <c r="A7" s="874" t="s">
        <v>405</v>
      </c>
      <c r="B7" s="607">
        <v>7</v>
      </c>
      <c r="C7" s="607">
        <v>7</v>
      </c>
      <c r="D7" s="875">
        <v>7</v>
      </c>
      <c r="E7" s="875">
        <v>7</v>
      </c>
      <c r="F7" s="875">
        <v>7</v>
      </c>
      <c r="G7" s="932">
        <v>0.41518386714116245</v>
      </c>
    </row>
    <row r="8" spans="1:7" s="860" customFormat="1" ht="9" customHeight="1">
      <c r="A8" s="874" t="s">
        <v>24</v>
      </c>
      <c r="B8" s="607">
        <v>175</v>
      </c>
      <c r="C8" s="607">
        <v>170</v>
      </c>
      <c r="D8" s="875">
        <v>168</v>
      </c>
      <c r="E8" s="875">
        <v>167</v>
      </c>
      <c r="F8" s="875">
        <v>167</v>
      </c>
      <c r="G8" s="932">
        <v>9.905100830367735</v>
      </c>
    </row>
    <row r="9" spans="1:7" s="860" customFormat="1" ht="9" customHeight="1">
      <c r="A9" s="874" t="s">
        <v>44</v>
      </c>
      <c r="B9" s="607">
        <v>41</v>
      </c>
      <c r="C9" s="607">
        <v>41</v>
      </c>
      <c r="D9" s="607">
        <v>41</v>
      </c>
      <c r="E9" s="607">
        <v>41</v>
      </c>
      <c r="F9" s="607">
        <v>41</v>
      </c>
      <c r="G9" s="932">
        <v>2.431791221826809</v>
      </c>
    </row>
    <row r="10" spans="1:7" s="860" customFormat="1" ht="9" customHeight="1">
      <c r="A10" s="874" t="s">
        <v>27</v>
      </c>
      <c r="B10" s="607">
        <v>39</v>
      </c>
      <c r="C10" s="607">
        <v>39</v>
      </c>
      <c r="D10" s="875">
        <v>39</v>
      </c>
      <c r="E10" s="875">
        <v>39</v>
      </c>
      <c r="F10" s="875">
        <v>39</v>
      </c>
      <c r="G10" s="932">
        <v>2.3131672597864767</v>
      </c>
    </row>
    <row r="11" spans="1:7" s="860" customFormat="1" ht="9" customHeight="1">
      <c r="A11" s="874" t="s">
        <v>35</v>
      </c>
      <c r="B11" s="607">
        <v>98</v>
      </c>
      <c r="C11" s="607">
        <v>96</v>
      </c>
      <c r="D11" s="875">
        <v>96</v>
      </c>
      <c r="E11" s="875">
        <v>96</v>
      </c>
      <c r="F11" s="875">
        <v>96</v>
      </c>
      <c r="G11" s="932">
        <v>5.6939501779359425</v>
      </c>
    </row>
    <row r="12" spans="1:7" s="860" customFormat="1" ht="9" customHeight="1">
      <c r="A12" s="874" t="s">
        <v>126</v>
      </c>
      <c r="B12" s="607">
        <v>45</v>
      </c>
      <c r="C12" s="607">
        <v>45</v>
      </c>
      <c r="D12" s="607">
        <v>45</v>
      </c>
      <c r="E12" s="607">
        <v>45</v>
      </c>
      <c r="F12" s="607">
        <v>45</v>
      </c>
      <c r="G12" s="932">
        <v>2.6690391459074734</v>
      </c>
    </row>
    <row r="13" spans="1:7" s="860" customFormat="1" ht="9" customHeight="1">
      <c r="A13" s="874" t="s">
        <v>54</v>
      </c>
      <c r="B13" s="607">
        <v>98</v>
      </c>
      <c r="C13" s="607">
        <v>94</v>
      </c>
      <c r="D13" s="607">
        <v>94</v>
      </c>
      <c r="E13" s="607">
        <v>94</v>
      </c>
      <c r="F13" s="607">
        <v>94</v>
      </c>
      <c r="G13" s="932">
        <v>5.575326215895611</v>
      </c>
    </row>
    <row r="14" spans="1:7" s="860" customFormat="1" ht="9" customHeight="1">
      <c r="A14" s="874" t="s">
        <v>65</v>
      </c>
      <c r="B14" s="607">
        <v>85</v>
      </c>
      <c r="C14" s="607">
        <v>82</v>
      </c>
      <c r="D14" s="875">
        <v>80</v>
      </c>
      <c r="E14" s="875">
        <v>79</v>
      </c>
      <c r="F14" s="875">
        <v>78</v>
      </c>
      <c r="G14" s="932">
        <v>4.6263345195729535</v>
      </c>
    </row>
    <row r="15" spans="1:7" s="860" customFormat="1" ht="9" customHeight="1">
      <c r="A15" s="874" t="s">
        <v>68</v>
      </c>
      <c r="B15" s="607">
        <v>25</v>
      </c>
      <c r="C15" s="607">
        <v>24</v>
      </c>
      <c r="D15" s="875">
        <v>24</v>
      </c>
      <c r="E15" s="875">
        <v>24</v>
      </c>
      <c r="F15" s="875">
        <v>24</v>
      </c>
      <c r="G15" s="932">
        <v>1.4234875444839856</v>
      </c>
    </row>
    <row r="16" spans="1:7" s="860" customFormat="1" ht="9" customHeight="1">
      <c r="A16" s="874" t="s">
        <v>73</v>
      </c>
      <c r="B16" s="607">
        <v>56</v>
      </c>
      <c r="C16" s="607">
        <v>56</v>
      </c>
      <c r="D16" s="875">
        <v>56</v>
      </c>
      <c r="E16" s="875">
        <v>56</v>
      </c>
      <c r="F16" s="875">
        <v>56</v>
      </c>
      <c r="G16" s="932">
        <v>3.3214709371292996</v>
      </c>
    </row>
    <row r="17" spans="1:7" s="860" customFormat="1" ht="9" customHeight="1">
      <c r="A17" s="874" t="s">
        <v>79</v>
      </c>
      <c r="B17" s="607">
        <v>134</v>
      </c>
      <c r="C17" s="607">
        <v>128</v>
      </c>
      <c r="D17" s="875">
        <v>128</v>
      </c>
      <c r="E17" s="875">
        <v>128</v>
      </c>
      <c r="F17" s="875">
        <v>128</v>
      </c>
      <c r="G17" s="932">
        <v>7.591933570581258</v>
      </c>
    </row>
    <row r="18" spans="1:7" s="860" customFormat="1" ht="9" customHeight="1">
      <c r="A18" s="874" t="s">
        <v>84</v>
      </c>
      <c r="B18" s="607">
        <v>49</v>
      </c>
      <c r="C18" s="607">
        <v>49</v>
      </c>
      <c r="D18" s="875">
        <v>48</v>
      </c>
      <c r="E18" s="875">
        <v>48</v>
      </c>
      <c r="F18" s="875">
        <v>48</v>
      </c>
      <c r="G18" s="932">
        <v>2.8469750889679712</v>
      </c>
    </row>
    <row r="19" spans="1:7" s="860" customFormat="1" ht="9" customHeight="1">
      <c r="A19" s="874" t="s">
        <v>87</v>
      </c>
      <c r="B19" s="607">
        <v>11</v>
      </c>
      <c r="C19" s="607">
        <v>10</v>
      </c>
      <c r="D19" s="607">
        <v>10</v>
      </c>
      <c r="E19" s="607">
        <v>10</v>
      </c>
      <c r="F19" s="607">
        <v>10</v>
      </c>
      <c r="G19" s="932">
        <v>0.5931198102016607</v>
      </c>
    </row>
    <row r="20" spans="1:7" s="860" customFormat="1" ht="9" customHeight="1">
      <c r="A20" s="874" t="s">
        <v>93</v>
      </c>
      <c r="B20" s="607">
        <v>126</v>
      </c>
      <c r="C20" s="607">
        <v>126</v>
      </c>
      <c r="D20" s="607">
        <v>126</v>
      </c>
      <c r="E20" s="607">
        <v>126</v>
      </c>
      <c r="F20" s="607">
        <v>126</v>
      </c>
      <c r="G20" s="932">
        <v>7.473309608540925</v>
      </c>
    </row>
    <row r="21" spans="1:7" s="860" customFormat="1" ht="9" customHeight="1">
      <c r="A21" s="874" t="s">
        <v>99</v>
      </c>
      <c r="B21" s="607">
        <v>169</v>
      </c>
      <c r="C21" s="607">
        <v>166</v>
      </c>
      <c r="D21" s="607">
        <v>166</v>
      </c>
      <c r="E21" s="607">
        <v>166</v>
      </c>
      <c r="F21" s="607">
        <v>166</v>
      </c>
      <c r="G21" s="932">
        <v>9.845788849347569</v>
      </c>
    </row>
    <row r="22" spans="1:7" s="860" customFormat="1" ht="9" customHeight="1">
      <c r="A22" s="874" t="s">
        <v>102</v>
      </c>
      <c r="B22" s="607">
        <v>31</v>
      </c>
      <c r="C22" s="607">
        <v>31</v>
      </c>
      <c r="D22" s="875">
        <v>31</v>
      </c>
      <c r="E22" s="875">
        <v>31</v>
      </c>
      <c r="F22" s="875">
        <v>31</v>
      </c>
      <c r="G22" s="932">
        <v>1.8386714116251484</v>
      </c>
    </row>
    <row r="23" spans="1:7" s="860" customFormat="1" ht="9" customHeight="1">
      <c r="A23" s="874" t="s">
        <v>108</v>
      </c>
      <c r="B23" s="607">
        <v>125</v>
      </c>
      <c r="C23" s="607">
        <v>125</v>
      </c>
      <c r="D23" s="875">
        <v>125</v>
      </c>
      <c r="E23" s="875">
        <v>125</v>
      </c>
      <c r="F23" s="875">
        <v>124</v>
      </c>
      <c r="G23" s="932">
        <v>7.354685646500593</v>
      </c>
    </row>
    <row r="24" spans="1:7" s="860" customFormat="1" ht="9" customHeight="1">
      <c r="A24" s="874" t="s">
        <v>118</v>
      </c>
      <c r="B24" s="607">
        <v>225</v>
      </c>
      <c r="C24" s="607">
        <v>224</v>
      </c>
      <c r="D24" s="607">
        <v>224</v>
      </c>
      <c r="E24" s="607">
        <v>224</v>
      </c>
      <c r="F24" s="607">
        <v>224</v>
      </c>
      <c r="G24" s="932">
        <v>13.285883748517199</v>
      </c>
    </row>
    <row r="25" spans="1:7" s="860" customFormat="1" ht="9" customHeight="1">
      <c r="A25" s="874" t="s">
        <v>123</v>
      </c>
      <c r="B25" s="607">
        <v>76</v>
      </c>
      <c r="C25" s="607">
        <v>74</v>
      </c>
      <c r="D25" s="607">
        <v>74</v>
      </c>
      <c r="E25" s="607">
        <v>74</v>
      </c>
      <c r="F25" s="607">
        <v>74</v>
      </c>
      <c r="G25" s="932">
        <v>4.389086595492289</v>
      </c>
    </row>
    <row r="26" spans="1:7" s="878" customFormat="1" ht="9" customHeight="1">
      <c r="A26" s="876" t="s">
        <v>124</v>
      </c>
      <c r="B26" s="877">
        <v>1726</v>
      </c>
      <c r="C26" s="877">
        <v>1696</v>
      </c>
      <c r="D26" s="877">
        <v>1690</v>
      </c>
      <c r="E26" s="877">
        <v>1688</v>
      </c>
      <c r="F26" s="877">
        <v>1686</v>
      </c>
      <c r="G26" s="933">
        <v>100</v>
      </c>
    </row>
    <row r="27" spans="1:7" s="878" customFormat="1" ht="9" customHeight="1">
      <c r="A27" s="880" t="s">
        <v>359</v>
      </c>
      <c r="B27" s="868">
        <v>334</v>
      </c>
      <c r="C27" s="868">
        <v>327</v>
      </c>
      <c r="D27" s="868">
        <v>324</v>
      </c>
      <c r="E27" s="868">
        <v>323</v>
      </c>
      <c r="F27" s="868">
        <v>323</v>
      </c>
      <c r="G27" s="933">
        <v>19.15776986951364</v>
      </c>
    </row>
    <row r="28" spans="1:7" s="860" customFormat="1" ht="9" customHeight="1">
      <c r="A28" s="869" t="s">
        <v>381</v>
      </c>
      <c r="B28" s="868">
        <v>280</v>
      </c>
      <c r="C28" s="868">
        <v>274</v>
      </c>
      <c r="D28" s="868">
        <v>274</v>
      </c>
      <c r="E28" s="868">
        <v>274</v>
      </c>
      <c r="F28" s="868">
        <v>274</v>
      </c>
      <c r="G28" s="933">
        <v>16.251482799525505</v>
      </c>
    </row>
    <row r="29" spans="1:7" s="860" customFormat="1" ht="9" customHeight="1">
      <c r="A29" s="869" t="s">
        <v>247</v>
      </c>
      <c r="B29" s="868">
        <v>300</v>
      </c>
      <c r="C29" s="868">
        <v>290</v>
      </c>
      <c r="D29" s="868">
        <v>288</v>
      </c>
      <c r="E29" s="868">
        <v>287</v>
      </c>
      <c r="F29" s="868">
        <v>286</v>
      </c>
      <c r="G29" s="933">
        <v>16.9632265717675</v>
      </c>
    </row>
    <row r="30" spans="1:7" s="860" customFormat="1" ht="9" customHeight="1">
      <c r="A30" s="880" t="s">
        <v>355</v>
      </c>
      <c r="B30" s="868">
        <v>511</v>
      </c>
      <c r="C30" s="868">
        <v>507</v>
      </c>
      <c r="D30" s="868">
        <v>506</v>
      </c>
      <c r="E30" s="868">
        <v>506</v>
      </c>
      <c r="F30" s="868">
        <v>505</v>
      </c>
      <c r="G30" s="933">
        <v>29.952550415183865</v>
      </c>
    </row>
    <row r="31" spans="1:7" s="860" customFormat="1" ht="9" customHeight="1">
      <c r="A31" s="880" t="s">
        <v>356</v>
      </c>
      <c r="B31" s="868">
        <v>350</v>
      </c>
      <c r="C31" s="868">
        <v>349</v>
      </c>
      <c r="D31" s="868">
        <v>349</v>
      </c>
      <c r="E31" s="868">
        <v>349</v>
      </c>
      <c r="F31" s="868">
        <v>348</v>
      </c>
      <c r="G31" s="933">
        <v>20.640569395017792</v>
      </c>
    </row>
    <row r="32" spans="1:7" ht="4.5" customHeight="1">
      <c r="A32" s="849"/>
      <c r="B32" s="850"/>
      <c r="C32" s="850"/>
      <c r="D32" s="850"/>
      <c r="E32" s="850"/>
      <c r="F32" s="850"/>
      <c r="G32" s="850"/>
    </row>
    <row r="33" spans="1:3" ht="4.5" customHeight="1">
      <c r="A33" s="159"/>
      <c r="B33" s="158"/>
      <c r="C33" s="158"/>
    </row>
    <row r="34" spans="1:3" ht="9" customHeight="1">
      <c r="A34" s="851" t="s">
        <v>431</v>
      </c>
      <c r="B34" s="158"/>
      <c r="C34" s="158"/>
    </row>
    <row r="35" spans="1:3" ht="9" customHeight="1">
      <c r="A35" s="159" t="s">
        <v>255</v>
      </c>
      <c r="B35" s="158"/>
      <c r="C35" s="158"/>
    </row>
    <row r="40" s="151" customFormat="1" ht="12">
      <c r="A40" s="150" t="s">
        <v>357</v>
      </c>
    </row>
    <row r="41" s="151" customFormat="1" ht="12" customHeight="1"/>
    <row r="42" s="152" customFormat="1" ht="6" customHeight="1">
      <c r="A42" s="150"/>
    </row>
    <row r="43" spans="1:7" s="152" customFormat="1" ht="12" customHeight="1">
      <c r="A43" s="1009" t="s">
        <v>135</v>
      </c>
      <c r="B43" s="1011" t="s">
        <v>365</v>
      </c>
      <c r="C43" s="1011"/>
      <c r="D43" s="1011"/>
      <c r="E43" s="1011"/>
      <c r="F43" s="1011"/>
      <c r="G43" s="1012" t="s">
        <v>226</v>
      </c>
    </row>
    <row r="44" spans="1:7" s="152" customFormat="1" ht="19.5" customHeight="1">
      <c r="A44" s="1010"/>
      <c r="B44" s="931" t="s">
        <v>227</v>
      </c>
      <c r="C44" s="931" t="s">
        <v>228</v>
      </c>
      <c r="D44" s="931" t="s">
        <v>229</v>
      </c>
      <c r="E44" s="931" t="s">
        <v>230</v>
      </c>
      <c r="F44" s="931" t="s">
        <v>432</v>
      </c>
      <c r="G44" s="1013"/>
    </row>
    <row r="45" spans="1:7" s="152" customFormat="1" ht="9" customHeight="1">
      <c r="A45" s="153"/>
      <c r="B45" s="153"/>
      <c r="C45" s="153"/>
      <c r="D45" s="153"/>
      <c r="E45" s="154"/>
      <c r="F45" s="154"/>
      <c r="G45" s="153"/>
    </row>
    <row r="46" spans="1:7" s="873" customFormat="1" ht="9" customHeight="1">
      <c r="A46" s="870">
        <v>2000</v>
      </c>
      <c r="B46" s="871">
        <v>125</v>
      </c>
      <c r="C46" s="871">
        <v>9</v>
      </c>
      <c r="D46" s="871">
        <v>1</v>
      </c>
      <c r="E46" s="23">
        <v>2924</v>
      </c>
      <c r="F46" s="23">
        <v>22</v>
      </c>
      <c r="G46" s="872">
        <v>3081</v>
      </c>
    </row>
    <row r="47" spans="1:7" s="873" customFormat="1" ht="9" customHeight="1">
      <c r="A47" s="870">
        <v>2001</v>
      </c>
      <c r="B47" s="871">
        <v>123</v>
      </c>
      <c r="C47" s="871">
        <v>9</v>
      </c>
      <c r="D47" s="871">
        <v>1</v>
      </c>
      <c r="E47" s="23">
        <v>2950</v>
      </c>
      <c r="F47" s="23">
        <v>31</v>
      </c>
      <c r="G47" s="872">
        <v>3114</v>
      </c>
    </row>
    <row r="48" spans="1:7" s="873" customFormat="1" ht="9" customHeight="1">
      <c r="A48" s="870">
        <v>2002</v>
      </c>
      <c r="B48" s="871">
        <v>123</v>
      </c>
      <c r="C48" s="871">
        <v>9</v>
      </c>
      <c r="D48" s="871">
        <v>1</v>
      </c>
      <c r="E48" s="23">
        <v>2982</v>
      </c>
      <c r="F48" s="23">
        <v>28</v>
      </c>
      <c r="G48" s="872">
        <v>3143</v>
      </c>
    </row>
    <row r="49" spans="1:7" s="873" customFormat="1" ht="9" customHeight="1">
      <c r="A49" s="870">
        <v>2003</v>
      </c>
      <c r="B49" s="871">
        <v>122</v>
      </c>
      <c r="C49" s="871">
        <v>6</v>
      </c>
      <c r="D49" s="871">
        <v>1</v>
      </c>
      <c r="E49" s="23">
        <v>3025</v>
      </c>
      <c r="F49" s="23">
        <v>19</v>
      </c>
      <c r="G49" s="872">
        <v>3173</v>
      </c>
    </row>
    <row r="50" spans="1:7" s="873" customFormat="1" ht="9" customHeight="1">
      <c r="A50" s="159"/>
      <c r="B50" s="871">
        <v>47</v>
      </c>
      <c r="C50" s="871">
        <v>6</v>
      </c>
      <c r="D50" s="871">
        <v>1</v>
      </c>
      <c r="E50" s="23">
        <v>3038</v>
      </c>
      <c r="F50" s="23">
        <v>23</v>
      </c>
      <c r="G50" s="872">
        <v>3115</v>
      </c>
    </row>
    <row r="51" spans="1:7" s="152" customFormat="1" ht="4.5" customHeight="1">
      <c r="A51" s="156"/>
      <c r="B51" s="156"/>
      <c r="C51" s="156"/>
      <c r="D51" s="156"/>
      <c r="E51" s="156"/>
      <c r="F51" s="156"/>
      <c r="G51" s="156"/>
    </row>
    <row r="52" s="157" customFormat="1" ht="4.5" customHeight="1"/>
    <row r="53" s="157" customFormat="1" ht="9" customHeight="1">
      <c r="A53" s="689" t="s">
        <v>433</v>
      </c>
    </row>
    <row r="54" s="157" customFormat="1" ht="9" customHeight="1">
      <c r="A54" s="907" t="s">
        <v>417</v>
      </c>
    </row>
    <row r="65" ht="12.75">
      <c r="A65" s="159"/>
    </row>
  </sheetData>
  <mergeCells count="10">
    <mergeCell ref="A43:A44"/>
    <mergeCell ref="B43:F43"/>
    <mergeCell ref="G43:G44"/>
    <mergeCell ref="F3:F4"/>
    <mergeCell ref="G3:G4"/>
    <mergeCell ref="A3:A4"/>
    <mergeCell ref="B3:B4"/>
    <mergeCell ref="E3:E4"/>
    <mergeCell ref="C3:C4"/>
    <mergeCell ref="D3:D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9"/>
  <dimension ref="A1:H65"/>
  <sheetViews>
    <sheetView zoomScaleSheetLayoutView="100" workbookViewId="0" topLeftCell="A1">
      <selection activeCell="A7" sqref="A7:U7"/>
    </sheetView>
  </sheetViews>
  <sheetFormatPr defaultColWidth="9.59765625" defaultRowHeight="10.5"/>
  <cols>
    <col min="1" max="1" width="45.796875" style="127" customWidth="1"/>
    <col min="2" max="5" width="19" style="127" customWidth="1"/>
    <col min="6" max="16384" width="9.59765625" style="127" customWidth="1"/>
  </cols>
  <sheetData>
    <row r="1" spans="1:4" s="133" customFormat="1" ht="12" customHeight="1">
      <c r="A1" s="384" t="s">
        <v>394</v>
      </c>
      <c r="B1" s="132"/>
      <c r="C1" s="132"/>
      <c r="D1" s="132"/>
    </row>
    <row r="2" spans="1:4" s="133" customFormat="1" ht="12" customHeight="1">
      <c r="A2" s="134"/>
      <c r="B2" s="132"/>
      <c r="C2" s="132"/>
      <c r="D2" s="132"/>
    </row>
    <row r="3" spans="1:6" s="133" customFormat="1" ht="3.75" customHeight="1">
      <c r="A3" s="135"/>
      <c r="B3" s="132"/>
      <c r="C3" s="132"/>
      <c r="D3" s="132"/>
      <c r="F3" s="135"/>
    </row>
    <row r="4" spans="1:5" s="133" customFormat="1" ht="12" customHeight="1">
      <c r="A4" s="136" t="s">
        <v>263</v>
      </c>
      <c r="B4" s="137" t="s">
        <v>231</v>
      </c>
      <c r="C4" s="137" t="s">
        <v>232</v>
      </c>
      <c r="D4" s="137" t="s">
        <v>233</v>
      </c>
      <c r="E4" s="137" t="s">
        <v>129</v>
      </c>
    </row>
    <row r="6" spans="1:5" ht="9">
      <c r="A6" s="1016" t="s">
        <v>422</v>
      </c>
      <c r="B6" s="1016"/>
      <c r="C6" s="1016"/>
      <c r="D6" s="1016"/>
      <c r="E6" s="1016"/>
    </row>
    <row r="8" spans="1:5" s="291" customFormat="1" ht="9">
      <c r="A8" s="291" t="s">
        <v>235</v>
      </c>
      <c r="B8" s="627">
        <v>1547</v>
      </c>
      <c r="C8" s="627">
        <v>920</v>
      </c>
      <c r="D8" s="627">
        <v>371</v>
      </c>
      <c r="E8" s="627">
        <f>SUM(B8:D8)</f>
        <v>2838</v>
      </c>
    </row>
    <row r="9" spans="1:5" s="291" customFormat="1" ht="9">
      <c r="A9" s="291" t="s">
        <v>262</v>
      </c>
      <c r="B9" s="627">
        <v>2964</v>
      </c>
      <c r="C9" s="627">
        <v>130</v>
      </c>
      <c r="D9" s="627">
        <v>669</v>
      </c>
      <c r="E9" s="627">
        <f aca="true" t="shared" si="0" ref="E9:E17">SUM(B9:D9)</f>
        <v>3763</v>
      </c>
    </row>
    <row r="10" spans="1:5" s="291" customFormat="1" ht="9">
      <c r="A10" s="291" t="s">
        <v>157</v>
      </c>
      <c r="B10" s="627">
        <v>234</v>
      </c>
      <c r="C10" s="627">
        <v>522</v>
      </c>
      <c r="D10" s="627">
        <v>2927</v>
      </c>
      <c r="E10" s="627">
        <f t="shared" si="0"/>
        <v>3683</v>
      </c>
    </row>
    <row r="11" spans="1:5" s="291" customFormat="1" ht="9">
      <c r="A11" s="291" t="s">
        <v>293</v>
      </c>
      <c r="B11" s="627">
        <v>1246</v>
      </c>
      <c r="C11" s="627">
        <v>991</v>
      </c>
      <c r="D11" s="627">
        <v>114</v>
      </c>
      <c r="E11" s="627">
        <f t="shared" si="0"/>
        <v>2351</v>
      </c>
    </row>
    <row r="12" spans="1:5" s="291" customFormat="1" ht="9">
      <c r="A12" s="291" t="s">
        <v>152</v>
      </c>
      <c r="B12" s="627">
        <v>997</v>
      </c>
      <c r="C12" s="627">
        <v>2564</v>
      </c>
      <c r="D12" s="627">
        <v>4284</v>
      </c>
      <c r="E12" s="627">
        <f t="shared" si="0"/>
        <v>7845</v>
      </c>
    </row>
    <row r="13" spans="1:5" s="291" customFormat="1" ht="9">
      <c r="A13" s="291" t="s">
        <v>295</v>
      </c>
      <c r="B13" s="627">
        <v>337</v>
      </c>
      <c r="C13" s="627">
        <v>2849</v>
      </c>
      <c r="D13" s="627">
        <v>130</v>
      </c>
      <c r="E13" s="627">
        <f t="shared" si="0"/>
        <v>3316</v>
      </c>
    </row>
    <row r="14" spans="1:5" s="291" customFormat="1" ht="9">
      <c r="A14" s="291" t="s">
        <v>281</v>
      </c>
      <c r="B14" s="627">
        <v>443</v>
      </c>
      <c r="C14" s="627">
        <v>73</v>
      </c>
      <c r="D14" s="627">
        <v>80</v>
      </c>
      <c r="E14" s="627">
        <f t="shared" si="0"/>
        <v>596</v>
      </c>
    </row>
    <row r="15" spans="1:5" s="291" customFormat="1" ht="9">
      <c r="A15" s="291" t="s">
        <v>294</v>
      </c>
      <c r="B15" s="627">
        <v>542</v>
      </c>
      <c r="C15" s="627">
        <v>304</v>
      </c>
      <c r="D15" s="627">
        <v>152</v>
      </c>
      <c r="E15" s="627">
        <f t="shared" si="0"/>
        <v>998</v>
      </c>
    </row>
    <row r="16" spans="1:8" s="291" customFormat="1" ht="9">
      <c r="A16" s="140" t="s">
        <v>261</v>
      </c>
      <c r="B16" s="627">
        <v>474</v>
      </c>
      <c r="C16" s="627">
        <v>431</v>
      </c>
      <c r="D16" s="627">
        <v>58</v>
      </c>
      <c r="E16" s="627">
        <f t="shared" si="0"/>
        <v>963</v>
      </c>
      <c r="H16" s="627"/>
    </row>
    <row r="17" spans="1:5" s="291" customFormat="1" ht="9">
      <c r="A17" s="502" t="s">
        <v>129</v>
      </c>
      <c r="B17" s="507">
        <f>SUM(B8:B16)</f>
        <v>8784</v>
      </c>
      <c r="C17" s="507">
        <f>SUM(C8:C16)</f>
        <v>8784</v>
      </c>
      <c r="D17" s="507">
        <f>SUM(D8:D16)</f>
        <v>8785</v>
      </c>
      <c r="E17" s="507">
        <f t="shared" si="0"/>
        <v>26353</v>
      </c>
    </row>
    <row r="18" spans="1:5" s="291" customFormat="1" ht="4.5" customHeight="1">
      <c r="A18" s="502"/>
      <c r="B18" s="142"/>
      <c r="C18" s="142"/>
      <c r="D18" s="142"/>
      <c r="E18" s="507"/>
    </row>
    <row r="19" spans="1:5" s="291" customFormat="1" ht="9">
      <c r="A19" s="502" t="s">
        <v>448</v>
      </c>
      <c r="B19" s="142" t="s">
        <v>215</v>
      </c>
      <c r="C19" s="142" t="s">
        <v>215</v>
      </c>
      <c r="D19" s="142" t="s">
        <v>215</v>
      </c>
      <c r="E19" s="507">
        <v>15373</v>
      </c>
    </row>
    <row r="20" spans="1:8" s="291" customFormat="1" ht="9">
      <c r="A20" s="502" t="s">
        <v>449</v>
      </c>
      <c r="B20" s="142" t="s">
        <v>215</v>
      </c>
      <c r="C20" s="142" t="s">
        <v>215</v>
      </c>
      <c r="D20" s="142" t="s">
        <v>215</v>
      </c>
      <c r="E20" s="626">
        <v>11576</v>
      </c>
      <c r="H20" s="431"/>
    </row>
    <row r="21" spans="1:5" s="291" customFormat="1" ht="9">
      <c r="A21" s="502"/>
      <c r="B21" s="142"/>
      <c r="C21" s="142"/>
      <c r="D21" s="142"/>
      <c r="E21" s="507"/>
    </row>
    <row r="22" spans="1:7" s="291" customFormat="1" ht="9">
      <c r="A22" s="141"/>
      <c r="B22" s="142"/>
      <c r="C22" s="142"/>
      <c r="D22" s="142"/>
      <c r="E22" s="142"/>
      <c r="G22" s="627"/>
    </row>
    <row r="23" spans="1:6" s="291" customFormat="1" ht="9">
      <c r="A23" s="1017" t="s">
        <v>236</v>
      </c>
      <c r="B23" s="1017"/>
      <c r="C23" s="1017"/>
      <c r="D23" s="1017"/>
      <c r="E23" s="1017"/>
      <c r="F23" s="1017"/>
    </row>
    <row r="24" s="291" customFormat="1" ht="9"/>
    <row r="25" s="291" customFormat="1" ht="9"/>
    <row r="26" spans="1:5" s="291" customFormat="1" ht="9">
      <c r="A26" s="291" t="s">
        <v>235</v>
      </c>
      <c r="B26" s="431">
        <f aca="true" t="shared" si="1" ref="B26:B35">100*B8/E8</f>
        <v>54.510218463706835</v>
      </c>
      <c r="C26" s="431">
        <f aca="true" t="shared" si="2" ref="C26:C35">100*C8/E8</f>
        <v>32.41719520789288</v>
      </c>
      <c r="D26" s="431">
        <f aca="true" t="shared" si="3" ref="D26:D35">100*D8/E8</f>
        <v>13.072586328400282</v>
      </c>
      <c r="E26" s="684">
        <f>SUM(B26:D26)</f>
        <v>99.99999999999999</v>
      </c>
    </row>
    <row r="27" spans="1:5" s="291" customFormat="1" ht="9">
      <c r="A27" s="291" t="s">
        <v>262</v>
      </c>
      <c r="B27" s="431">
        <f t="shared" si="1"/>
        <v>78.76694127026309</v>
      </c>
      <c r="C27" s="431">
        <f t="shared" si="2"/>
        <v>3.4546904065904864</v>
      </c>
      <c r="D27" s="431">
        <f t="shared" si="3"/>
        <v>17.778368323146427</v>
      </c>
      <c r="E27" s="684">
        <f aca="true" t="shared" si="4" ref="E27:E35">SUM(B27:D27)</f>
        <v>100</v>
      </c>
    </row>
    <row r="28" spans="1:5" s="291" customFormat="1" ht="9">
      <c r="A28" s="291" t="s">
        <v>157</v>
      </c>
      <c r="B28" s="431">
        <f t="shared" si="1"/>
        <v>6.3535161553081725</v>
      </c>
      <c r="C28" s="431">
        <f t="shared" si="2"/>
        <v>14.173228346456693</v>
      </c>
      <c r="D28" s="431">
        <f t="shared" si="3"/>
        <v>79.47325549823513</v>
      </c>
      <c r="E28" s="684">
        <f t="shared" si="4"/>
        <v>100</v>
      </c>
    </row>
    <row r="29" spans="1:5" s="291" customFormat="1" ht="9">
      <c r="A29" s="291" t="s">
        <v>293</v>
      </c>
      <c r="B29" s="431">
        <f t="shared" si="1"/>
        <v>52.99872394725649</v>
      </c>
      <c r="C29" s="431">
        <f t="shared" si="2"/>
        <v>42.1522756273926</v>
      </c>
      <c r="D29" s="431">
        <f t="shared" si="3"/>
        <v>4.849000425350915</v>
      </c>
      <c r="E29" s="684">
        <f t="shared" si="4"/>
        <v>100</v>
      </c>
    </row>
    <row r="30" spans="1:5" s="291" customFormat="1" ht="9">
      <c r="A30" s="291" t="s">
        <v>152</v>
      </c>
      <c r="B30" s="431">
        <f t="shared" si="1"/>
        <v>12.708731676226897</v>
      </c>
      <c r="C30" s="431">
        <f t="shared" si="2"/>
        <v>32.68323773103888</v>
      </c>
      <c r="D30" s="431">
        <f t="shared" si="3"/>
        <v>54.608030592734224</v>
      </c>
      <c r="E30" s="684">
        <f t="shared" si="4"/>
        <v>100</v>
      </c>
    </row>
    <row r="31" spans="1:5" s="291" customFormat="1" ht="9">
      <c r="A31" s="291" t="s">
        <v>295</v>
      </c>
      <c r="B31" s="431">
        <f t="shared" si="1"/>
        <v>10.162846803377564</v>
      </c>
      <c r="C31" s="431">
        <f t="shared" si="2"/>
        <v>85.9167671893848</v>
      </c>
      <c r="D31" s="431">
        <f t="shared" si="3"/>
        <v>3.9203860072376355</v>
      </c>
      <c r="E31" s="684">
        <f t="shared" si="4"/>
        <v>100</v>
      </c>
    </row>
    <row r="32" spans="1:5" s="291" customFormat="1" ht="9">
      <c r="A32" s="291" t="s">
        <v>281</v>
      </c>
      <c r="B32" s="431">
        <f t="shared" si="1"/>
        <v>74.32885906040268</v>
      </c>
      <c r="C32" s="431">
        <f t="shared" si="2"/>
        <v>12.248322147651006</v>
      </c>
      <c r="D32" s="431">
        <f t="shared" si="3"/>
        <v>13.422818791946309</v>
      </c>
      <c r="E32" s="684">
        <f t="shared" si="4"/>
        <v>100</v>
      </c>
    </row>
    <row r="33" spans="1:5" s="291" customFormat="1" ht="9">
      <c r="A33" s="291" t="s">
        <v>294</v>
      </c>
      <c r="B33" s="431">
        <f t="shared" si="1"/>
        <v>54.30861723446894</v>
      </c>
      <c r="C33" s="431">
        <f t="shared" si="2"/>
        <v>30.460921843687373</v>
      </c>
      <c r="D33" s="431">
        <f t="shared" si="3"/>
        <v>15.230460921843687</v>
      </c>
      <c r="E33" s="684">
        <f t="shared" si="4"/>
        <v>100</v>
      </c>
    </row>
    <row r="34" spans="1:5" s="291" customFormat="1" ht="9">
      <c r="A34" s="140" t="s">
        <v>261</v>
      </c>
      <c r="B34" s="431">
        <f t="shared" si="1"/>
        <v>49.22118380062305</v>
      </c>
      <c r="C34" s="431">
        <f t="shared" si="2"/>
        <v>44.755970924195225</v>
      </c>
      <c r="D34" s="431">
        <f t="shared" si="3"/>
        <v>6.022845275181724</v>
      </c>
      <c r="E34" s="684">
        <f t="shared" si="4"/>
        <v>100</v>
      </c>
    </row>
    <row r="35" spans="1:5" s="502" customFormat="1" ht="9">
      <c r="A35" s="502" t="s">
        <v>129</v>
      </c>
      <c r="B35" s="508">
        <f t="shared" si="1"/>
        <v>33.33206845520434</v>
      </c>
      <c r="C35" s="508">
        <f t="shared" si="2"/>
        <v>33.33206845520434</v>
      </c>
      <c r="D35" s="508">
        <f t="shared" si="3"/>
        <v>33.33586308959132</v>
      </c>
      <c r="E35" s="690">
        <f t="shared" si="4"/>
        <v>100</v>
      </c>
    </row>
    <row r="36" spans="2:5" s="502" customFormat="1" ht="4.5" customHeight="1">
      <c r="B36" s="508"/>
      <c r="C36" s="508"/>
      <c r="D36" s="508"/>
      <c r="E36" s="690"/>
    </row>
    <row r="37" spans="1:5" s="502" customFormat="1" ht="9">
      <c r="A37" s="502" t="s">
        <v>448</v>
      </c>
      <c r="B37" s="142" t="s">
        <v>215</v>
      </c>
      <c r="C37" s="142" t="s">
        <v>215</v>
      </c>
      <c r="D37" s="142" t="s">
        <v>215</v>
      </c>
      <c r="E37" s="522">
        <v>100</v>
      </c>
    </row>
    <row r="38" spans="1:5" s="502" customFormat="1" ht="9">
      <c r="A38" s="502" t="s">
        <v>449</v>
      </c>
      <c r="B38" s="142" t="s">
        <v>215</v>
      </c>
      <c r="C38" s="142" t="s">
        <v>215</v>
      </c>
      <c r="D38" s="142" t="s">
        <v>215</v>
      </c>
      <c r="E38" s="522">
        <v>100</v>
      </c>
    </row>
    <row r="39" s="291" customFormat="1" ht="9"/>
    <row r="40" spans="1:6" s="291" customFormat="1" ht="9">
      <c r="A40" s="1016" t="s">
        <v>182</v>
      </c>
      <c r="B40" s="1016"/>
      <c r="C40" s="1016"/>
      <c r="D40" s="1016"/>
      <c r="E40" s="1016"/>
      <c r="F40" s="1016"/>
    </row>
    <row r="41" s="291" customFormat="1" ht="9"/>
    <row r="42" spans="1:5" s="291" customFormat="1" ht="9">
      <c r="A42" s="291" t="s">
        <v>235</v>
      </c>
      <c r="B42" s="691">
        <f aca="true" t="shared" si="5" ref="B42:B51">100*B8/$B$17</f>
        <v>17.611566484517304</v>
      </c>
      <c r="C42" s="691">
        <f aca="true" t="shared" si="6" ref="C42:C51">100*C8/$C$17</f>
        <v>10.473588342440802</v>
      </c>
      <c r="D42" s="691">
        <f aca="true" t="shared" si="7" ref="D42:D51">100*D8/$D$17</f>
        <v>4.223107569721115</v>
      </c>
      <c r="E42" s="431">
        <f aca="true" t="shared" si="8" ref="E42:E51">100*E8/$E$17</f>
        <v>10.7691723902402</v>
      </c>
    </row>
    <row r="43" spans="1:6" s="291" customFormat="1" ht="9">
      <c r="A43" s="291" t="s">
        <v>262</v>
      </c>
      <c r="B43" s="691">
        <f t="shared" si="5"/>
        <v>33.743169398907106</v>
      </c>
      <c r="C43" s="691">
        <f t="shared" si="6"/>
        <v>1.4799635701275045</v>
      </c>
      <c r="D43" s="691">
        <f t="shared" si="7"/>
        <v>7.61525327262379</v>
      </c>
      <c r="E43" s="431">
        <f t="shared" si="8"/>
        <v>14.279209198193755</v>
      </c>
      <c r="F43" s="684"/>
    </row>
    <row r="44" spans="1:7" s="291" customFormat="1" ht="9">
      <c r="A44" s="291" t="s">
        <v>157</v>
      </c>
      <c r="B44" s="691">
        <f t="shared" si="5"/>
        <v>2.6639344262295084</v>
      </c>
      <c r="C44" s="691">
        <f t="shared" si="6"/>
        <v>5.942622950819672</v>
      </c>
      <c r="D44" s="691">
        <f t="shared" si="7"/>
        <v>33.31815594763802</v>
      </c>
      <c r="E44" s="431">
        <f t="shared" si="8"/>
        <v>13.975638447235609</v>
      </c>
      <c r="G44" s="692"/>
    </row>
    <row r="45" spans="1:7" s="291" customFormat="1" ht="9">
      <c r="A45" s="291" t="s">
        <v>293</v>
      </c>
      <c r="B45" s="691">
        <f t="shared" si="5"/>
        <v>14.18488160291439</v>
      </c>
      <c r="C45" s="691">
        <f t="shared" si="6"/>
        <v>11.281876138433516</v>
      </c>
      <c r="D45" s="691">
        <f t="shared" si="7"/>
        <v>1.2976664769493456</v>
      </c>
      <c r="E45" s="431">
        <f t="shared" si="8"/>
        <v>8.921185443782491</v>
      </c>
      <c r="G45" s="692"/>
    </row>
    <row r="46" spans="1:5" s="291" customFormat="1" ht="9">
      <c r="A46" s="291" t="s">
        <v>152</v>
      </c>
      <c r="B46" s="691">
        <f t="shared" si="5"/>
        <v>11.350182149362476</v>
      </c>
      <c r="C46" s="691">
        <f t="shared" si="6"/>
        <v>29.18943533697632</v>
      </c>
      <c r="D46" s="691">
        <f t="shared" si="7"/>
        <v>48.764940239043824</v>
      </c>
      <c r="E46" s="431">
        <f t="shared" si="8"/>
        <v>29.768906765833112</v>
      </c>
    </row>
    <row r="47" spans="1:7" s="291" customFormat="1" ht="9">
      <c r="A47" s="291" t="s">
        <v>295</v>
      </c>
      <c r="B47" s="691">
        <f t="shared" si="5"/>
        <v>3.836520947176685</v>
      </c>
      <c r="C47" s="691">
        <f t="shared" si="6"/>
        <v>32.433970856102</v>
      </c>
      <c r="D47" s="691">
        <f t="shared" si="7"/>
        <v>1.4797951052931133</v>
      </c>
      <c r="E47" s="431">
        <f t="shared" si="8"/>
        <v>12.583007627215117</v>
      </c>
      <c r="G47" s="692"/>
    </row>
    <row r="48" spans="1:5" s="291" customFormat="1" ht="9">
      <c r="A48" s="291" t="s">
        <v>281</v>
      </c>
      <c r="B48" s="691">
        <f t="shared" si="5"/>
        <v>5.043260473588343</v>
      </c>
      <c r="C48" s="691">
        <f t="shared" si="6"/>
        <v>0.831056466302368</v>
      </c>
      <c r="D48" s="691">
        <f t="shared" si="7"/>
        <v>0.910643141718839</v>
      </c>
      <c r="E48" s="431">
        <f t="shared" si="8"/>
        <v>2.2616020946381816</v>
      </c>
    </row>
    <row r="49" spans="1:5" s="291" customFormat="1" ht="9">
      <c r="A49" s="291" t="s">
        <v>294</v>
      </c>
      <c r="B49" s="691">
        <f t="shared" si="5"/>
        <v>6.1703096539162114</v>
      </c>
      <c r="C49" s="691">
        <f t="shared" si="6"/>
        <v>3.4608378870673953</v>
      </c>
      <c r="D49" s="691">
        <f t="shared" si="7"/>
        <v>1.7302219692657939</v>
      </c>
      <c r="E49" s="431">
        <f t="shared" si="8"/>
        <v>3.7870451182028613</v>
      </c>
    </row>
    <row r="50" spans="1:5" s="291" customFormat="1" ht="9">
      <c r="A50" s="291" t="s">
        <v>294</v>
      </c>
      <c r="B50" s="691">
        <f t="shared" si="5"/>
        <v>5.396174863387978</v>
      </c>
      <c r="C50" s="691">
        <f t="shared" si="6"/>
        <v>4.906648451730419</v>
      </c>
      <c r="D50" s="691">
        <f t="shared" si="7"/>
        <v>0.6602162777461582</v>
      </c>
      <c r="E50" s="431">
        <f t="shared" si="8"/>
        <v>3.6542329146586727</v>
      </c>
    </row>
    <row r="51" spans="1:5" s="291" customFormat="1" ht="9">
      <c r="A51" s="502" t="s">
        <v>129</v>
      </c>
      <c r="B51" s="693">
        <f t="shared" si="5"/>
        <v>100</v>
      </c>
      <c r="C51" s="693">
        <f t="shared" si="6"/>
        <v>100</v>
      </c>
      <c r="D51" s="693">
        <f t="shared" si="7"/>
        <v>100</v>
      </c>
      <c r="E51" s="508">
        <f t="shared" si="8"/>
        <v>100</v>
      </c>
    </row>
    <row r="52" spans="1:5" s="291" customFormat="1" ht="4.5" customHeight="1">
      <c r="A52" s="502"/>
      <c r="B52" s="693"/>
      <c r="C52" s="693"/>
      <c r="D52" s="693"/>
      <c r="E52" s="508"/>
    </row>
    <row r="53" spans="1:5" s="291" customFormat="1" ht="9">
      <c r="A53" s="502" t="s">
        <v>448</v>
      </c>
      <c r="B53" s="142" t="s">
        <v>215</v>
      </c>
      <c r="C53" s="142" t="s">
        <v>215</v>
      </c>
      <c r="D53" s="142" t="s">
        <v>215</v>
      </c>
      <c r="E53" s="142" t="s">
        <v>215</v>
      </c>
    </row>
    <row r="54" spans="1:5" s="291" customFormat="1" ht="9">
      <c r="A54" s="502" t="s">
        <v>449</v>
      </c>
      <c r="B54" s="142" t="s">
        <v>215</v>
      </c>
      <c r="C54" s="142" t="s">
        <v>215</v>
      </c>
      <c r="D54" s="142" t="s">
        <v>215</v>
      </c>
      <c r="E54" s="142" t="s">
        <v>215</v>
      </c>
    </row>
    <row r="55" spans="1:5" s="291" customFormat="1" ht="9">
      <c r="A55" s="686"/>
      <c r="B55" s="686"/>
      <c r="C55" s="686"/>
      <c r="D55" s="686"/>
      <c r="E55" s="686"/>
    </row>
    <row r="56" spans="1:5" s="291" customFormat="1" ht="9">
      <c r="A56" s="71"/>
      <c r="B56" s="71"/>
      <c r="C56" s="71"/>
      <c r="D56" s="71"/>
      <c r="E56" s="71"/>
    </row>
    <row r="57" s="291" customFormat="1" ht="9">
      <c r="A57" s="694" t="s">
        <v>441</v>
      </c>
    </row>
    <row r="58" s="291" customFormat="1" ht="9">
      <c r="A58" s="291" t="s">
        <v>282</v>
      </c>
    </row>
    <row r="59" s="291" customFormat="1" ht="9">
      <c r="A59" s="291" t="s">
        <v>434</v>
      </c>
    </row>
    <row r="60" s="291" customFormat="1" ht="9">
      <c r="A60" s="291" t="s">
        <v>366</v>
      </c>
    </row>
    <row r="65" ht="9">
      <c r="A65" s="291" t="s">
        <v>294</v>
      </c>
    </row>
  </sheetData>
  <mergeCells count="3">
    <mergeCell ref="A40:F40"/>
    <mergeCell ref="A6:E6"/>
    <mergeCell ref="A23:F23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40"/>
  <dimension ref="A1:H75"/>
  <sheetViews>
    <sheetView showGridLines="0" zoomScaleSheetLayoutView="100" workbookViewId="0" topLeftCell="A1">
      <selection activeCell="A7" sqref="A7:U7"/>
    </sheetView>
  </sheetViews>
  <sheetFormatPr defaultColWidth="9.59765625" defaultRowHeight="10.5"/>
  <cols>
    <col min="1" max="1" width="41.19921875" style="126" customWidth="1"/>
    <col min="2" max="2" width="15.3984375" style="119" customWidth="1"/>
    <col min="3" max="3" width="15.19921875" style="119" customWidth="1"/>
    <col min="4" max="4" width="17" style="119" customWidth="1"/>
    <col min="5" max="5" width="15.796875" style="119" customWidth="1"/>
    <col min="6" max="6" width="17" style="119" customWidth="1"/>
    <col min="7" max="16384" width="13.3984375" style="119" customWidth="1"/>
  </cols>
  <sheetData>
    <row r="1" s="116" customFormat="1" ht="12" customHeight="1">
      <c r="A1" s="934" t="s">
        <v>416</v>
      </c>
    </row>
    <row r="2" s="116" customFormat="1" ht="12" customHeight="1">
      <c r="A2" s="115"/>
    </row>
    <row r="3" s="116" customFormat="1" ht="12" customHeight="1">
      <c r="E3" s="117"/>
    </row>
    <row r="4" spans="1:7" ht="4.5" customHeight="1">
      <c r="A4" s="118"/>
      <c r="E4" s="120" t="s">
        <v>237</v>
      </c>
      <c r="G4" s="121"/>
    </row>
    <row r="5" spans="1:6" s="123" customFormat="1" ht="11.25" customHeight="1">
      <c r="A5" s="122"/>
      <c r="B5" s="1">
        <v>1999</v>
      </c>
      <c r="C5" s="1">
        <v>2000</v>
      </c>
      <c r="D5" s="1">
        <v>2001</v>
      </c>
      <c r="E5" s="1">
        <v>2002</v>
      </c>
      <c r="F5" s="1">
        <v>2003</v>
      </c>
    </row>
    <row r="6" spans="1:3" s="123" customFormat="1" ht="3" customHeight="1">
      <c r="A6" s="124"/>
      <c r="B6" s="125"/>
      <c r="C6" s="125"/>
    </row>
    <row r="7" spans="1:7" s="754" customFormat="1" ht="7.5" customHeight="1">
      <c r="A7" s="1008" t="s">
        <v>208</v>
      </c>
      <c r="B7" s="1008"/>
      <c r="C7" s="1008"/>
      <c r="D7" s="1008"/>
      <c r="E7" s="1008"/>
      <c r="G7" s="755"/>
    </row>
    <row r="8" spans="1:7" s="754" customFormat="1" ht="8.25" customHeight="1">
      <c r="A8" s="175" t="s">
        <v>161</v>
      </c>
      <c r="B8" s="453">
        <v>61.5</v>
      </c>
      <c r="C8" s="754">
        <v>61.6</v>
      </c>
      <c r="D8" s="754">
        <v>62.5</v>
      </c>
      <c r="E8" s="754">
        <v>62.7</v>
      </c>
      <c r="F8" s="291">
        <v>64.3</v>
      </c>
      <c r="G8" s="853"/>
    </row>
    <row r="9" spans="1:7" s="754" customFormat="1" ht="8.25" customHeight="1">
      <c r="A9" s="175" t="s">
        <v>162</v>
      </c>
      <c r="B9" s="453">
        <v>62.7</v>
      </c>
      <c r="C9" s="754">
        <v>63.4</v>
      </c>
      <c r="D9" s="754">
        <v>63.8</v>
      </c>
      <c r="E9" s="754">
        <v>62.9</v>
      </c>
      <c r="F9" s="291">
        <v>64.8</v>
      </c>
      <c r="G9" s="853"/>
    </row>
    <row r="10" spans="1:4" s="754" customFormat="1" ht="3" customHeight="1">
      <c r="A10" s="175"/>
      <c r="B10" s="756"/>
      <c r="C10" s="756"/>
      <c r="D10" s="453"/>
    </row>
    <row r="11" spans="1:5" s="754" customFormat="1" ht="7.5" customHeight="1">
      <c r="A11" s="1008" t="s">
        <v>264</v>
      </c>
      <c r="B11" s="1008"/>
      <c r="C11" s="1008"/>
      <c r="D11" s="1008"/>
      <c r="E11" s="1008"/>
    </row>
    <row r="12" spans="1:7" s="754" customFormat="1" ht="8.25" customHeight="1">
      <c r="A12" s="757" t="s">
        <v>216</v>
      </c>
      <c r="B12" s="180">
        <v>26.8</v>
      </c>
      <c r="C12" s="180">
        <v>27.6</v>
      </c>
      <c r="D12" s="758">
        <v>31</v>
      </c>
      <c r="E12" s="171">
        <v>29.2</v>
      </c>
      <c r="F12" s="291">
        <v>30.6</v>
      </c>
      <c r="G12" s="853"/>
    </row>
    <row r="13" spans="1:7" s="754" customFormat="1" ht="8.25" customHeight="1">
      <c r="A13" s="757" t="s">
        <v>163</v>
      </c>
      <c r="B13" s="180">
        <v>44.8</v>
      </c>
      <c r="C13" s="180">
        <v>44</v>
      </c>
      <c r="D13" s="754">
        <v>44.7</v>
      </c>
      <c r="E13" s="171">
        <v>42.1</v>
      </c>
      <c r="F13" s="291">
        <v>46.2</v>
      </c>
      <c r="G13" s="853"/>
    </row>
    <row r="14" spans="1:7" s="754" customFormat="1" ht="8.25" customHeight="1">
      <c r="A14" s="175" t="s">
        <v>164</v>
      </c>
      <c r="B14" s="180">
        <v>74</v>
      </c>
      <c r="C14" s="180">
        <v>73.5</v>
      </c>
      <c r="D14" s="754">
        <v>73.1</v>
      </c>
      <c r="E14" s="171">
        <v>71.9</v>
      </c>
      <c r="F14" s="291">
        <v>72.6</v>
      </c>
      <c r="G14" s="853"/>
    </row>
    <row r="15" spans="1:7" s="754" customFormat="1" ht="8.25" customHeight="1">
      <c r="A15" s="175" t="s">
        <v>165</v>
      </c>
      <c r="B15" s="180">
        <v>85.6</v>
      </c>
      <c r="C15" s="180">
        <v>83.6</v>
      </c>
      <c r="D15" s="754">
        <v>84.5</v>
      </c>
      <c r="E15" s="171">
        <v>82.7</v>
      </c>
      <c r="F15" s="291">
        <v>82.5</v>
      </c>
      <c r="G15" s="853"/>
    </row>
    <row r="16" spans="1:7" s="754" customFormat="1" ht="8.25" customHeight="1">
      <c r="A16" s="175" t="s">
        <v>166</v>
      </c>
      <c r="B16" s="180">
        <v>85.1</v>
      </c>
      <c r="C16" s="180">
        <v>84.3</v>
      </c>
      <c r="D16" s="754">
        <v>86.5</v>
      </c>
      <c r="E16" s="171">
        <v>84.8</v>
      </c>
      <c r="F16" s="291">
        <v>84.1</v>
      </c>
      <c r="G16" s="853"/>
    </row>
    <row r="17" spans="1:7" s="754" customFormat="1" ht="8.25" customHeight="1">
      <c r="A17" s="175" t="s">
        <v>167</v>
      </c>
      <c r="B17" s="180">
        <v>83</v>
      </c>
      <c r="C17" s="180">
        <v>83.1</v>
      </c>
      <c r="D17" s="754">
        <v>83.3</v>
      </c>
      <c r="E17" s="171">
        <v>83.5</v>
      </c>
      <c r="F17" s="291">
        <v>83.3</v>
      </c>
      <c r="G17" s="853"/>
    </row>
    <row r="18" spans="1:7" s="754" customFormat="1" ht="8.25" customHeight="1">
      <c r="A18" s="175" t="s">
        <v>168</v>
      </c>
      <c r="B18" s="180">
        <v>78.8</v>
      </c>
      <c r="C18" s="180">
        <v>79.8</v>
      </c>
      <c r="D18" s="754">
        <v>79.8</v>
      </c>
      <c r="E18" s="171">
        <v>80.6</v>
      </c>
      <c r="F18" s="291">
        <v>81.6</v>
      </c>
      <c r="G18" s="853"/>
    </row>
    <row r="19" spans="1:7" s="754" customFormat="1" ht="8.25" customHeight="1">
      <c r="A19" s="175" t="s">
        <v>169</v>
      </c>
      <c r="B19" s="180">
        <v>70.8</v>
      </c>
      <c r="C19" s="180">
        <v>72.1</v>
      </c>
      <c r="D19" s="754">
        <v>73.1</v>
      </c>
      <c r="E19" s="171">
        <v>74</v>
      </c>
      <c r="F19" s="291">
        <v>74.9</v>
      </c>
      <c r="G19" s="853"/>
    </row>
    <row r="20" spans="1:7" s="754" customFormat="1" ht="8.25" customHeight="1">
      <c r="A20" s="175" t="s">
        <v>170</v>
      </c>
      <c r="B20" s="180">
        <v>61.1</v>
      </c>
      <c r="C20" s="180">
        <v>62</v>
      </c>
      <c r="D20" s="754">
        <v>63.7</v>
      </c>
      <c r="E20" s="171">
        <v>63.5</v>
      </c>
      <c r="F20" s="171">
        <v>67</v>
      </c>
      <c r="G20" s="853"/>
    </row>
    <row r="21" spans="1:7" s="754" customFormat="1" ht="8.25" customHeight="1">
      <c r="A21" s="175" t="s">
        <v>171</v>
      </c>
      <c r="B21" s="180">
        <v>54.6</v>
      </c>
      <c r="C21" s="180">
        <v>56.1</v>
      </c>
      <c r="D21" s="754">
        <v>56.6</v>
      </c>
      <c r="E21" s="171">
        <v>56.1</v>
      </c>
      <c r="F21" s="171">
        <v>58</v>
      </c>
      <c r="G21" s="853"/>
    </row>
    <row r="22" spans="1:7" s="754" customFormat="1" ht="8.25" customHeight="1">
      <c r="A22" s="175" t="s">
        <v>172</v>
      </c>
      <c r="B22" s="180">
        <v>48.7</v>
      </c>
      <c r="C22" s="180">
        <v>49</v>
      </c>
      <c r="D22" s="754">
        <v>49.8</v>
      </c>
      <c r="E22" s="171">
        <v>51.6</v>
      </c>
      <c r="F22" s="291">
        <v>53.9</v>
      </c>
      <c r="G22" s="853"/>
    </row>
    <row r="23" spans="1:7" s="754" customFormat="1" ht="8.25" customHeight="1">
      <c r="A23" s="175" t="s">
        <v>173</v>
      </c>
      <c r="B23" s="180">
        <v>43.1</v>
      </c>
      <c r="C23" s="180">
        <v>43.2</v>
      </c>
      <c r="D23" s="754">
        <v>44.6</v>
      </c>
      <c r="E23" s="171">
        <v>42.2</v>
      </c>
      <c r="F23" s="291">
        <v>46.9</v>
      </c>
      <c r="G23" s="853"/>
    </row>
    <row r="24" spans="1:7" s="754" customFormat="1" ht="8.25" customHeight="1">
      <c r="A24" s="175" t="s">
        <v>174</v>
      </c>
      <c r="B24" s="180">
        <v>36.7</v>
      </c>
      <c r="C24" s="180">
        <v>37.8</v>
      </c>
      <c r="D24" s="754">
        <v>36.6</v>
      </c>
      <c r="E24" s="171">
        <v>35.9</v>
      </c>
      <c r="F24" s="291">
        <v>36.5</v>
      </c>
      <c r="G24" s="853"/>
    </row>
    <row r="25" spans="1:4" s="754" customFormat="1" ht="3" customHeight="1">
      <c r="A25" s="175"/>
      <c r="B25" s="759"/>
      <c r="C25" s="180"/>
      <c r="D25" s="180"/>
    </row>
    <row r="26" spans="1:7" s="754" customFormat="1" ht="7.5" customHeight="1">
      <c r="A26" s="1008" t="s">
        <v>399</v>
      </c>
      <c r="B26" s="1008"/>
      <c r="C26" s="1008"/>
      <c r="D26" s="1008"/>
      <c r="E26" s="1008"/>
      <c r="G26" s="755"/>
    </row>
    <row r="27" spans="1:7" s="754" customFormat="1" ht="8.25" customHeight="1">
      <c r="A27" s="802" t="s">
        <v>175</v>
      </c>
      <c r="B27" s="180">
        <v>68.3</v>
      </c>
      <c r="C27" s="754">
        <v>69.9</v>
      </c>
      <c r="D27" s="754">
        <v>71.2</v>
      </c>
      <c r="E27" s="174">
        <v>69.4</v>
      </c>
      <c r="F27" s="174">
        <v>72.5</v>
      </c>
      <c r="G27" s="854"/>
    </row>
    <row r="28" spans="1:7" s="754" customFormat="1" ht="8.25" customHeight="1">
      <c r="A28" s="802" t="s">
        <v>397</v>
      </c>
      <c r="B28" s="180">
        <v>74.8</v>
      </c>
      <c r="C28" s="754">
        <v>74.1</v>
      </c>
      <c r="D28" s="754">
        <v>74.8</v>
      </c>
      <c r="E28" s="174">
        <v>74.9</v>
      </c>
      <c r="F28" s="174">
        <v>75.8</v>
      </c>
      <c r="G28" s="854"/>
    </row>
    <row r="29" spans="1:7" s="754" customFormat="1" ht="8.25" customHeight="1">
      <c r="A29" s="802" t="s">
        <v>398</v>
      </c>
      <c r="B29" s="180">
        <v>71.8</v>
      </c>
      <c r="C29" s="754">
        <v>69.9</v>
      </c>
      <c r="D29" s="754">
        <v>72.4</v>
      </c>
      <c r="E29" s="174">
        <v>72.6</v>
      </c>
      <c r="F29" s="174">
        <v>73.4</v>
      </c>
      <c r="G29" s="854"/>
    </row>
    <row r="30" spans="1:7" s="754" customFormat="1" ht="8.25" customHeight="1">
      <c r="A30" s="802" t="s">
        <v>259</v>
      </c>
      <c r="B30" s="180">
        <v>46.8</v>
      </c>
      <c r="C30" s="754">
        <v>44.7</v>
      </c>
      <c r="D30" s="754">
        <v>47.3</v>
      </c>
      <c r="E30" s="174">
        <v>45.6</v>
      </c>
      <c r="F30" s="174">
        <v>48.3</v>
      </c>
      <c r="G30" s="854"/>
    </row>
    <row r="31" spans="1:7" s="755" customFormat="1" ht="3" customHeight="1">
      <c r="A31" s="760"/>
      <c r="G31" s="855"/>
    </row>
    <row r="32" spans="1:7" s="754" customFormat="1" ht="7.5" customHeight="1">
      <c r="A32" s="1008" t="s">
        <v>270</v>
      </c>
      <c r="B32" s="1008"/>
      <c r="C32" s="1008"/>
      <c r="D32" s="1008"/>
      <c r="E32" s="1008"/>
      <c r="G32" s="856"/>
    </row>
    <row r="33" spans="1:7" s="755" customFormat="1" ht="8.25" customHeight="1">
      <c r="A33" s="291" t="s">
        <v>184</v>
      </c>
      <c r="B33" s="171">
        <v>64</v>
      </c>
      <c r="C33" s="171">
        <v>65.7</v>
      </c>
      <c r="D33" s="171">
        <v>66.4</v>
      </c>
      <c r="E33" s="183">
        <v>66.1</v>
      </c>
      <c r="F33" s="764">
        <v>66</v>
      </c>
      <c r="G33" s="853"/>
    </row>
    <row r="34" spans="1:7" s="754" customFormat="1" ht="8.25" customHeight="1">
      <c r="A34" s="291" t="s">
        <v>185</v>
      </c>
      <c r="B34" s="171">
        <v>69.7</v>
      </c>
      <c r="C34" s="171">
        <v>74</v>
      </c>
      <c r="D34" s="171">
        <v>70</v>
      </c>
      <c r="E34" s="183">
        <v>72</v>
      </c>
      <c r="F34" s="764">
        <v>71.1</v>
      </c>
      <c r="G34" s="853"/>
    </row>
    <row r="35" spans="1:7" s="754" customFormat="1" ht="8.25" customHeight="1">
      <c r="A35" s="291" t="s">
        <v>186</v>
      </c>
      <c r="B35" s="171">
        <v>66.7</v>
      </c>
      <c r="C35" s="171">
        <v>68.7</v>
      </c>
      <c r="D35" s="171">
        <v>69.6</v>
      </c>
      <c r="E35" s="183">
        <v>67.7</v>
      </c>
      <c r="F35" s="764">
        <v>68.2</v>
      </c>
      <c r="G35" s="853"/>
    </row>
    <row r="36" spans="1:7" s="754" customFormat="1" ht="8.25" customHeight="1">
      <c r="A36" s="291" t="s">
        <v>187</v>
      </c>
      <c r="B36" s="171">
        <v>72.5</v>
      </c>
      <c r="C36" s="171">
        <v>75.1</v>
      </c>
      <c r="D36" s="171">
        <v>75.3</v>
      </c>
      <c r="E36" s="183">
        <v>76.2</v>
      </c>
      <c r="F36" s="764">
        <v>74.1</v>
      </c>
      <c r="G36" s="853"/>
    </row>
    <row r="37" spans="1:7" s="754" customFormat="1" ht="8.25" customHeight="1">
      <c r="A37" s="761" t="s">
        <v>265</v>
      </c>
      <c r="B37" s="762">
        <v>80.3</v>
      </c>
      <c r="C37" s="762">
        <v>82.6</v>
      </c>
      <c r="D37" s="762">
        <v>83.9</v>
      </c>
      <c r="E37" s="187">
        <v>83.1</v>
      </c>
      <c r="F37" s="765">
        <v>84.2</v>
      </c>
      <c r="G37" s="853"/>
    </row>
    <row r="38" spans="1:7" s="754" customFormat="1" ht="8.25" customHeight="1">
      <c r="A38" s="761" t="s">
        <v>26</v>
      </c>
      <c r="B38" s="762">
        <v>64.9</v>
      </c>
      <c r="C38" s="762">
        <v>67.7</v>
      </c>
      <c r="D38" s="762">
        <v>66.9</v>
      </c>
      <c r="E38" s="187">
        <v>69.7</v>
      </c>
      <c r="F38" s="765">
        <v>64.2</v>
      </c>
      <c r="G38" s="853"/>
    </row>
    <row r="39" spans="1:7" s="754" customFormat="1" ht="8.25" customHeight="1">
      <c r="A39" s="291" t="s">
        <v>188</v>
      </c>
      <c r="B39" s="171">
        <v>66.5</v>
      </c>
      <c r="C39" s="171">
        <v>64.6</v>
      </c>
      <c r="D39" s="171">
        <v>67</v>
      </c>
      <c r="E39" s="183">
        <v>65.4</v>
      </c>
      <c r="F39" s="764">
        <v>70.5</v>
      </c>
      <c r="G39" s="853"/>
    </row>
    <row r="40" spans="1:7" s="754" customFormat="1" ht="8.25" customHeight="1">
      <c r="A40" s="291" t="s">
        <v>189</v>
      </c>
      <c r="B40" s="171">
        <v>66</v>
      </c>
      <c r="C40" s="171">
        <v>70</v>
      </c>
      <c r="D40" s="171">
        <v>69.5</v>
      </c>
      <c r="E40" s="183">
        <v>69.8</v>
      </c>
      <c r="F40" s="764">
        <v>69.2</v>
      </c>
      <c r="G40" s="853"/>
    </row>
    <row r="41" spans="1:7" s="754" customFormat="1" ht="8.25" customHeight="1">
      <c r="A41" s="291" t="s">
        <v>190</v>
      </c>
      <c r="B41" s="171">
        <v>53.6</v>
      </c>
      <c r="C41" s="171">
        <v>54.4</v>
      </c>
      <c r="D41" s="171">
        <v>54</v>
      </c>
      <c r="E41" s="183">
        <v>53.5</v>
      </c>
      <c r="F41" s="764">
        <v>58.6</v>
      </c>
      <c r="G41" s="853"/>
    </row>
    <row r="42" spans="1:7" s="754" customFormat="1" ht="8.25" customHeight="1">
      <c r="A42" s="291" t="s">
        <v>191</v>
      </c>
      <c r="B42" s="171">
        <v>59.1</v>
      </c>
      <c r="C42" s="171">
        <v>63.8</v>
      </c>
      <c r="D42" s="171">
        <v>62.1</v>
      </c>
      <c r="E42" s="183">
        <v>62.6</v>
      </c>
      <c r="F42" s="764">
        <v>65.7</v>
      </c>
      <c r="G42" s="853"/>
    </row>
    <row r="43" spans="1:7" s="754" customFormat="1" ht="8.25" customHeight="1">
      <c r="A43" s="291" t="s">
        <v>192</v>
      </c>
      <c r="B43" s="171">
        <v>60.2</v>
      </c>
      <c r="C43" s="171">
        <v>57.6</v>
      </c>
      <c r="D43" s="171">
        <v>58.9</v>
      </c>
      <c r="E43" s="183">
        <v>61.1</v>
      </c>
      <c r="F43" s="764">
        <v>59.1</v>
      </c>
      <c r="G43" s="853"/>
    </row>
    <row r="44" spans="1:7" s="754" customFormat="1" ht="8.25" customHeight="1">
      <c r="A44" s="291" t="s">
        <v>193</v>
      </c>
      <c r="B44" s="171">
        <v>61.4</v>
      </c>
      <c r="C44" s="171">
        <v>59.2</v>
      </c>
      <c r="D44" s="171">
        <v>58.9</v>
      </c>
      <c r="E44" s="183">
        <v>57</v>
      </c>
      <c r="F44" s="764">
        <v>58.1</v>
      </c>
      <c r="G44" s="853"/>
    </row>
    <row r="45" spans="1:7" s="754" customFormat="1" ht="8.25" customHeight="1">
      <c r="A45" s="291" t="s">
        <v>194</v>
      </c>
      <c r="B45" s="171">
        <v>61</v>
      </c>
      <c r="C45" s="171">
        <v>59.8</v>
      </c>
      <c r="D45" s="171">
        <v>59.8</v>
      </c>
      <c r="E45" s="183">
        <v>56.9</v>
      </c>
      <c r="F45" s="764">
        <v>61.5</v>
      </c>
      <c r="G45" s="853"/>
    </row>
    <row r="46" spans="1:7" s="754" customFormat="1" ht="8.25" customHeight="1">
      <c r="A46" s="291" t="s">
        <v>195</v>
      </c>
      <c r="B46" s="171">
        <v>64.4</v>
      </c>
      <c r="C46" s="171">
        <v>61.3</v>
      </c>
      <c r="D46" s="171">
        <v>62.6</v>
      </c>
      <c r="E46" s="183">
        <v>61.8</v>
      </c>
      <c r="F46" s="764">
        <v>64.1</v>
      </c>
      <c r="G46" s="853"/>
    </row>
    <row r="47" spans="1:7" s="754" customFormat="1" ht="8.25" customHeight="1">
      <c r="A47" s="291" t="s">
        <v>196</v>
      </c>
      <c r="B47" s="171">
        <v>58.9</v>
      </c>
      <c r="C47" s="171">
        <v>64.6</v>
      </c>
      <c r="D47" s="171">
        <v>63.4</v>
      </c>
      <c r="E47" s="183">
        <v>60.7</v>
      </c>
      <c r="F47" s="764">
        <v>63.5</v>
      </c>
      <c r="G47" s="853"/>
    </row>
    <row r="48" spans="1:7" s="754" customFormat="1" ht="8.25" customHeight="1">
      <c r="A48" s="291" t="s">
        <v>197</v>
      </c>
      <c r="B48" s="171">
        <v>58.9</v>
      </c>
      <c r="C48" s="171">
        <v>64.3</v>
      </c>
      <c r="D48" s="171">
        <v>62.1</v>
      </c>
      <c r="E48" s="183">
        <v>60.7</v>
      </c>
      <c r="F48" s="764">
        <v>61.4</v>
      </c>
      <c r="G48" s="853"/>
    </row>
    <row r="49" spans="1:7" s="754" customFormat="1" ht="8.25" customHeight="1">
      <c r="A49" s="291" t="s">
        <v>198</v>
      </c>
      <c r="B49" s="171">
        <v>56.9</v>
      </c>
      <c r="C49" s="171">
        <v>54.4</v>
      </c>
      <c r="D49" s="171">
        <v>60.2</v>
      </c>
      <c r="E49" s="183">
        <v>58.7</v>
      </c>
      <c r="F49" s="764">
        <v>59.9</v>
      </c>
      <c r="G49" s="853"/>
    </row>
    <row r="50" spans="1:7" s="754" customFormat="1" ht="8.25" customHeight="1">
      <c r="A50" s="291" t="s">
        <v>184</v>
      </c>
      <c r="B50" s="171">
        <v>59</v>
      </c>
      <c r="C50" s="171">
        <v>61.1</v>
      </c>
      <c r="D50" s="171">
        <v>58.6</v>
      </c>
      <c r="E50" s="183">
        <v>63.7</v>
      </c>
      <c r="F50" s="764">
        <v>66.2</v>
      </c>
      <c r="G50" s="853"/>
    </row>
    <row r="51" spans="1:7" s="754" customFormat="1" ht="8.25" customHeight="1">
      <c r="A51" s="291" t="s">
        <v>200</v>
      </c>
      <c r="B51" s="171">
        <v>57.7</v>
      </c>
      <c r="C51" s="171">
        <v>58.6</v>
      </c>
      <c r="D51" s="171">
        <v>57.8</v>
      </c>
      <c r="E51" s="183">
        <v>62.4</v>
      </c>
      <c r="F51" s="764">
        <v>65.2</v>
      </c>
      <c r="G51" s="853"/>
    </row>
    <row r="52" spans="1:7" s="754" customFormat="1" ht="8.25" customHeight="1">
      <c r="A52" s="291" t="s">
        <v>201</v>
      </c>
      <c r="B52" s="171">
        <v>58.8</v>
      </c>
      <c r="C52" s="171">
        <v>62.9</v>
      </c>
      <c r="D52" s="171">
        <v>55.8</v>
      </c>
      <c r="E52" s="183">
        <v>60.8</v>
      </c>
      <c r="F52" s="764">
        <v>61.7</v>
      </c>
      <c r="G52" s="853"/>
    </row>
    <row r="53" spans="1:7" s="754" customFormat="1" ht="8.25" customHeight="1">
      <c r="A53" s="291" t="s">
        <v>202</v>
      </c>
      <c r="B53" s="171">
        <v>59.9</v>
      </c>
      <c r="C53" s="171">
        <v>59.9</v>
      </c>
      <c r="D53" s="171">
        <v>61.1</v>
      </c>
      <c r="E53" s="183">
        <v>56.6</v>
      </c>
      <c r="F53" s="764">
        <v>60.8</v>
      </c>
      <c r="G53" s="853"/>
    </row>
    <row r="54" spans="1:7" s="754" customFormat="1" ht="8.25" customHeight="1">
      <c r="A54" s="291" t="s">
        <v>203</v>
      </c>
      <c r="B54" s="171">
        <v>65.5</v>
      </c>
      <c r="C54" s="171">
        <v>63.9</v>
      </c>
      <c r="D54" s="171">
        <v>64.2</v>
      </c>
      <c r="E54" s="183">
        <v>66.4</v>
      </c>
      <c r="F54" s="764">
        <v>66</v>
      </c>
      <c r="G54" s="853"/>
    </row>
    <row r="55" spans="1:8" s="754" customFormat="1" ht="8.25" customHeight="1">
      <c r="A55" s="502" t="s">
        <v>124</v>
      </c>
      <c r="B55" s="190">
        <v>62.1</v>
      </c>
      <c r="C55" s="173">
        <v>62.5</v>
      </c>
      <c r="D55" s="173">
        <v>63.2</v>
      </c>
      <c r="E55" s="190">
        <v>62.8</v>
      </c>
      <c r="F55" s="502">
        <v>64.6</v>
      </c>
      <c r="G55" s="857"/>
      <c r="H55" s="753"/>
    </row>
    <row r="56" spans="1:8" s="754" customFormat="1" ht="8.25" customHeight="1">
      <c r="A56" s="763" t="s">
        <v>359</v>
      </c>
      <c r="B56" s="173">
        <v>64.5</v>
      </c>
      <c r="C56" s="173">
        <v>66.3</v>
      </c>
      <c r="D56" s="173">
        <v>67</v>
      </c>
      <c r="E56" s="173">
        <v>65.8</v>
      </c>
      <c r="F56" s="502">
        <v>66.6</v>
      </c>
      <c r="G56" s="857"/>
      <c r="H56" s="753"/>
    </row>
    <row r="57" spans="1:7" s="754" customFormat="1" ht="8.25" customHeight="1">
      <c r="A57" s="763" t="s">
        <v>354</v>
      </c>
      <c r="B57" s="173">
        <v>64.2</v>
      </c>
      <c r="C57" s="173">
        <v>65.8</v>
      </c>
      <c r="D57" s="173">
        <v>66.2</v>
      </c>
      <c r="E57" s="173">
        <v>65.8</v>
      </c>
      <c r="F57" s="502">
        <v>68.8</v>
      </c>
      <c r="G57" s="857"/>
    </row>
    <row r="58" spans="1:7" s="754" customFormat="1" ht="8.25" customHeight="1">
      <c r="A58" s="763" t="s">
        <v>247</v>
      </c>
      <c r="B58" s="173">
        <v>62.4</v>
      </c>
      <c r="C58" s="173">
        <v>59.8</v>
      </c>
      <c r="D58" s="173">
        <v>60.8</v>
      </c>
      <c r="E58" s="173">
        <v>60.6</v>
      </c>
      <c r="F58" s="502">
        <v>61.7</v>
      </c>
      <c r="G58" s="857"/>
    </row>
    <row r="59" spans="1:7" s="754" customFormat="1" ht="8.25" customHeight="1">
      <c r="A59" s="763" t="s">
        <v>355</v>
      </c>
      <c r="B59" s="173">
        <v>58</v>
      </c>
      <c r="C59" s="173">
        <v>58.9</v>
      </c>
      <c r="D59" s="173">
        <v>59.3</v>
      </c>
      <c r="E59" s="173">
        <v>60.9</v>
      </c>
      <c r="F59" s="502">
        <v>62.6</v>
      </c>
      <c r="G59" s="857"/>
    </row>
    <row r="60" spans="1:7" s="754" customFormat="1" ht="8.25" customHeight="1">
      <c r="A60" s="763" t="s">
        <v>356</v>
      </c>
      <c r="B60" s="173">
        <v>61.3</v>
      </c>
      <c r="C60" s="173">
        <v>60.9</v>
      </c>
      <c r="D60" s="173">
        <v>61.9</v>
      </c>
      <c r="E60" s="173">
        <v>59</v>
      </c>
      <c r="F60" s="502">
        <v>62.1</v>
      </c>
      <c r="G60" s="857"/>
    </row>
    <row r="61" spans="1:7" s="754" customFormat="1" ht="3" customHeight="1">
      <c r="A61" s="291"/>
      <c r="B61" s="171"/>
      <c r="C61" s="171"/>
      <c r="D61" s="171"/>
      <c r="E61" s="190"/>
      <c r="G61" s="858"/>
    </row>
    <row r="62" spans="1:7" s="754" customFormat="1" ht="7.5" customHeight="1">
      <c r="A62" s="1008" t="s">
        <v>271</v>
      </c>
      <c r="B62" s="1008"/>
      <c r="C62" s="1008"/>
      <c r="D62" s="1008" t="s">
        <v>279</v>
      </c>
      <c r="E62" s="1008" t="s">
        <v>279</v>
      </c>
      <c r="G62" s="856"/>
    </row>
    <row r="63" spans="1:8" s="754" customFormat="1" ht="8.25" customHeight="1">
      <c r="A63" s="291" t="s">
        <v>272</v>
      </c>
      <c r="B63" s="171">
        <v>61.7</v>
      </c>
      <c r="C63" s="171">
        <v>61.8</v>
      </c>
      <c r="D63" s="171">
        <v>62.2</v>
      </c>
      <c r="E63" s="183">
        <v>59.6</v>
      </c>
      <c r="F63" s="171">
        <v>62.5</v>
      </c>
      <c r="G63" s="853"/>
      <c r="H63" s="753"/>
    </row>
    <row r="64" spans="1:8" s="754" customFormat="1" ht="8.25" customHeight="1">
      <c r="A64" s="291" t="s">
        <v>273</v>
      </c>
      <c r="B64" s="171">
        <v>61.8</v>
      </c>
      <c r="C64" s="171">
        <v>64.3</v>
      </c>
      <c r="D64" s="171">
        <v>61.7</v>
      </c>
      <c r="E64" s="183">
        <v>65</v>
      </c>
      <c r="F64" s="171">
        <v>66.9</v>
      </c>
      <c r="G64" s="853"/>
      <c r="H64" s="753"/>
    </row>
    <row r="65" spans="1:8" s="754" customFormat="1" ht="8.25" customHeight="1">
      <c r="A65" s="291" t="s">
        <v>184</v>
      </c>
      <c r="B65" s="171">
        <v>59.7</v>
      </c>
      <c r="C65" s="171">
        <v>63.3</v>
      </c>
      <c r="D65" s="171">
        <v>65</v>
      </c>
      <c r="E65" s="183">
        <v>64.2</v>
      </c>
      <c r="F65" s="171">
        <v>62.2</v>
      </c>
      <c r="G65" s="853"/>
      <c r="H65" s="752" t="s">
        <v>279</v>
      </c>
    </row>
    <row r="66" spans="1:7" s="754" customFormat="1" ht="8.25" customHeight="1">
      <c r="A66" s="291" t="s">
        <v>275</v>
      </c>
      <c r="B66" s="171">
        <v>62.8</v>
      </c>
      <c r="C66" s="171">
        <v>63.3</v>
      </c>
      <c r="D66" s="171">
        <v>64.6</v>
      </c>
      <c r="E66" s="183">
        <v>64.3</v>
      </c>
      <c r="F66" s="171">
        <v>66.4</v>
      </c>
      <c r="G66" s="853"/>
    </row>
    <row r="67" spans="1:7" s="754" customFormat="1" ht="8.25" customHeight="1">
      <c r="A67" s="291" t="s">
        <v>276</v>
      </c>
      <c r="B67" s="171">
        <v>63.7</v>
      </c>
      <c r="C67" s="171">
        <v>61.9</v>
      </c>
      <c r="D67" s="171">
        <v>63.2</v>
      </c>
      <c r="E67" s="183">
        <v>62.6</v>
      </c>
      <c r="F67" s="171">
        <v>63.6</v>
      </c>
      <c r="G67" s="853"/>
    </row>
    <row r="68" spans="1:7" s="754" customFormat="1" ht="8.25" customHeight="1">
      <c r="A68" s="291" t="s">
        <v>277</v>
      </c>
      <c r="B68" s="171">
        <v>59.9</v>
      </c>
      <c r="C68" s="171">
        <v>61.3</v>
      </c>
      <c r="D68" s="171">
        <v>62.3</v>
      </c>
      <c r="E68" s="183">
        <v>61.8</v>
      </c>
      <c r="F68" s="171">
        <v>64.2</v>
      </c>
      <c r="G68" s="853"/>
    </row>
    <row r="69" spans="1:7" s="754" customFormat="1" ht="3" customHeight="1">
      <c r="A69" s="291"/>
      <c r="B69" s="171"/>
      <c r="C69" s="171"/>
      <c r="D69" s="171"/>
      <c r="E69" s="183"/>
      <c r="F69" s="171"/>
      <c r="G69" s="858"/>
    </row>
    <row r="70" spans="1:7" s="754" customFormat="1" ht="8.25" customHeight="1">
      <c r="A70" s="293" t="s">
        <v>278</v>
      </c>
      <c r="B70" s="293">
        <v>62.1</v>
      </c>
      <c r="C70" s="173">
        <v>62.5</v>
      </c>
      <c r="D70" s="173">
        <v>63.2</v>
      </c>
      <c r="E70" s="190">
        <v>62.8</v>
      </c>
      <c r="F70" s="173">
        <v>64.6</v>
      </c>
      <c r="G70" s="857"/>
    </row>
    <row r="71" spans="1:7" ht="3.75" customHeight="1">
      <c r="A71" s="129"/>
      <c r="B71" s="129"/>
      <c r="C71" s="129"/>
      <c r="D71" s="130"/>
      <c r="E71" s="130"/>
      <c r="F71" s="130"/>
      <c r="G71" s="935"/>
    </row>
    <row r="72" spans="1:6" ht="3.75" customHeight="1">
      <c r="A72" s="127"/>
      <c r="B72" s="127"/>
      <c r="C72" s="127"/>
      <c r="D72" s="127"/>
      <c r="E72" s="127"/>
      <c r="F72" s="127"/>
    </row>
    <row r="73" s="121" customFormat="1" ht="8.25" customHeight="1">
      <c r="A73" s="131" t="s">
        <v>420</v>
      </c>
    </row>
    <row r="74" s="121" customFormat="1" ht="8.25" customHeight="1">
      <c r="A74" s="751" t="s">
        <v>252</v>
      </c>
    </row>
    <row r="75" ht="8.25" customHeight="1">
      <c r="A75" s="126" t="s">
        <v>253</v>
      </c>
    </row>
    <row r="76" ht="8.25" customHeight="1"/>
    <row r="77" ht="8.25" customHeight="1"/>
  </sheetData>
  <mergeCells count="5">
    <mergeCell ref="A62:E62"/>
    <mergeCell ref="A26:E26"/>
    <mergeCell ref="A7:E7"/>
    <mergeCell ref="A11:E11"/>
    <mergeCell ref="A32:E32"/>
  </mergeCells>
  <printOptions horizontalCentered="1"/>
  <pageMargins left="1.1811023622047245" right="1.1811023622047245" top="1.1811023622047245" bottom="1.732283464566929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ignoredErrors>
    <ignoredError sqref="A14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4"/>
  <dimension ref="A1:L115"/>
  <sheetViews>
    <sheetView showGridLines="0" workbookViewId="0" topLeftCell="A1">
      <selection activeCell="Q36" sqref="Q36"/>
    </sheetView>
  </sheetViews>
  <sheetFormatPr defaultColWidth="9.59765625" defaultRowHeight="10.5"/>
  <cols>
    <col min="1" max="1" width="23.3984375" style="308" customWidth="1"/>
    <col min="2" max="2" width="15.796875" style="308" customWidth="1"/>
    <col min="3" max="3" width="17.19921875" style="308" customWidth="1"/>
    <col min="4" max="4" width="15.19921875" style="308" customWidth="1"/>
    <col min="5" max="5" width="1" style="308" customWidth="1"/>
    <col min="6" max="6" width="16.3984375" style="308" customWidth="1"/>
    <col min="7" max="7" width="17.59765625" style="308" customWidth="1"/>
    <col min="8" max="8" width="15" style="308" customWidth="1"/>
    <col min="9" max="9" width="9.59765625" style="308" customWidth="1"/>
    <col min="10" max="10" width="22" style="308" customWidth="1"/>
    <col min="11" max="11" width="4" style="308" customWidth="1"/>
    <col min="12" max="12" width="13.59765625" style="308" customWidth="1"/>
    <col min="13" max="16384" width="9.59765625" style="308" customWidth="1"/>
  </cols>
  <sheetData>
    <row r="1" spans="1:10" s="294" customFormat="1" ht="12" customHeight="1">
      <c r="A1" s="294" t="s">
        <v>444</v>
      </c>
      <c r="C1" s="316"/>
      <c r="D1" s="317"/>
      <c r="F1" s="316"/>
      <c r="G1" s="316"/>
      <c r="H1" s="317"/>
      <c r="J1" s="318"/>
    </row>
    <row r="2" spans="1:10" s="296" customFormat="1" ht="12" customHeight="1">
      <c r="A2" s="295" t="s">
        <v>212</v>
      </c>
      <c r="B2" s="295"/>
      <c r="C2" s="316"/>
      <c r="D2" s="317"/>
      <c r="E2" s="295"/>
      <c r="F2" s="316"/>
      <c r="G2" s="316"/>
      <c r="H2" s="317"/>
      <c r="J2" s="319"/>
    </row>
    <row r="3" spans="1:10" s="299" customFormat="1" ht="12" customHeight="1">
      <c r="A3" s="320" t="s">
        <v>212</v>
      </c>
      <c r="B3" s="321"/>
      <c r="C3" s="316"/>
      <c r="D3" s="317"/>
      <c r="E3" s="322"/>
      <c r="F3" s="316"/>
      <c r="G3" s="316"/>
      <c r="H3" s="317"/>
      <c r="J3" s="323"/>
    </row>
    <row r="4" spans="1:10" s="299" customFormat="1" ht="4.5" customHeight="1">
      <c r="A4" s="320"/>
      <c r="B4" s="321"/>
      <c r="C4" s="316"/>
      <c r="D4" s="317"/>
      <c r="E4" s="322"/>
      <c r="F4" s="316"/>
      <c r="G4" s="316"/>
      <c r="H4" s="317"/>
      <c r="J4" s="323"/>
    </row>
    <row r="5" spans="1:10" s="299" customFormat="1" ht="10.5" customHeight="1">
      <c r="A5" s="297"/>
      <c r="B5" s="962" t="s">
        <v>205</v>
      </c>
      <c r="C5" s="962"/>
      <c r="D5" s="962"/>
      <c r="E5" s="298"/>
      <c r="F5" s="962" t="s">
        <v>204</v>
      </c>
      <c r="G5" s="962"/>
      <c r="H5" s="962"/>
      <c r="J5" s="323"/>
    </row>
    <row r="6" spans="1:10" s="302" customFormat="1" ht="10.5" customHeight="1">
      <c r="A6" s="300" t="s">
        <v>0</v>
      </c>
      <c r="B6" s="961" t="s">
        <v>288</v>
      </c>
      <c r="C6" s="961" t="s">
        <v>443</v>
      </c>
      <c r="D6" s="961" t="s">
        <v>442</v>
      </c>
      <c r="E6" s="301"/>
      <c r="F6" s="961" t="s">
        <v>288</v>
      </c>
      <c r="G6" s="961" t="s">
        <v>443</v>
      </c>
      <c r="H6" s="961" t="s">
        <v>442</v>
      </c>
      <c r="J6" s="324"/>
    </row>
    <row r="7" spans="1:10" s="304" customFormat="1" ht="9" customHeight="1">
      <c r="A7" s="303" t="s">
        <v>1</v>
      </c>
      <c r="B7" s="955"/>
      <c r="C7" s="955"/>
      <c r="D7" s="955"/>
      <c r="E7" s="301"/>
      <c r="F7" s="955"/>
      <c r="G7" s="955"/>
      <c r="H7" s="955"/>
      <c r="J7" s="325"/>
    </row>
    <row r="8" spans="1:12" s="307" customFormat="1" ht="7.5" customHeight="1">
      <c r="A8" s="305"/>
      <c r="B8" s="950"/>
      <c r="C8" s="950"/>
      <c r="D8" s="950"/>
      <c r="E8" s="306"/>
      <c r="F8" s="950"/>
      <c r="G8" s="950"/>
      <c r="H8" s="950"/>
      <c r="J8" s="546"/>
      <c r="K8" s="547"/>
      <c r="L8" s="547"/>
    </row>
    <row r="9" spans="1:10" s="307" customFormat="1" ht="3.75" customHeight="1">
      <c r="A9" s="327"/>
      <c r="C9" s="316"/>
      <c r="D9" s="317"/>
      <c r="F9" s="316"/>
      <c r="G9" s="316"/>
      <c r="H9" s="317"/>
      <c r="J9" s="326"/>
    </row>
    <row r="10" spans="1:12" s="329" customFormat="1" ht="7.5" customHeight="1">
      <c r="A10" s="629" t="s">
        <v>66</v>
      </c>
      <c r="B10" s="641">
        <v>1086.9425729868462</v>
      </c>
      <c r="C10" s="642">
        <v>98248.95733076676</v>
      </c>
      <c r="D10" s="643">
        <v>5.033984600577479</v>
      </c>
      <c r="E10" s="632"/>
      <c r="F10" s="73">
        <v>2275.7626507812</v>
      </c>
      <c r="G10" s="630">
        <v>241474.63483920204</v>
      </c>
      <c r="H10" s="631">
        <v>14.984481397468784</v>
      </c>
      <c r="J10" s="592"/>
      <c r="K10" s="591"/>
      <c r="L10" s="592"/>
    </row>
    <row r="11" spans="1:12" s="329" customFormat="1" ht="7.5" customHeight="1">
      <c r="A11" s="640" t="s">
        <v>67</v>
      </c>
      <c r="B11" s="641">
        <v>2325.6455782375506</v>
      </c>
      <c r="C11" s="642">
        <v>268805.25478146476</v>
      </c>
      <c r="D11" s="643">
        <v>15.624180090339555</v>
      </c>
      <c r="E11" s="632"/>
      <c r="F11" s="73">
        <v>805.3233236649036</v>
      </c>
      <c r="G11" s="630">
        <v>46045.89660467497</v>
      </c>
      <c r="H11" s="631">
        <v>2.336582665074219</v>
      </c>
      <c r="J11" s="592"/>
      <c r="K11" s="591"/>
      <c r="L11" s="592"/>
    </row>
    <row r="12" spans="1:12" s="329" customFormat="1" ht="7.5" customHeight="1">
      <c r="A12" s="644" t="s">
        <v>68</v>
      </c>
      <c r="B12" s="645">
        <v>1595.911563365854</v>
      </c>
      <c r="C12" s="636">
        <v>168328.6020464863</v>
      </c>
      <c r="D12" s="646">
        <v>9.385375598655836</v>
      </c>
      <c r="E12" s="645"/>
      <c r="F12" s="633">
        <v>1983.0913403822872</v>
      </c>
      <c r="G12" s="634">
        <v>202577.05088389263</v>
      </c>
      <c r="H12" s="635">
        <v>12.46707827259313</v>
      </c>
      <c r="J12" s="637"/>
      <c r="K12" s="647"/>
      <c r="L12" s="637"/>
    </row>
    <row r="13" spans="1:12" s="329" customFormat="1" ht="3" customHeight="1">
      <c r="A13" s="644"/>
      <c r="B13" s="641"/>
      <c r="C13" s="642"/>
      <c r="D13" s="643"/>
      <c r="E13" s="645"/>
      <c r="F13" s="73"/>
      <c r="G13" s="630"/>
      <c r="H13" s="631"/>
      <c r="J13" s="637"/>
      <c r="K13" s="647"/>
      <c r="L13" s="637"/>
    </row>
    <row r="14" spans="1:12" s="329" customFormat="1" ht="7.5" customHeight="1">
      <c r="A14" s="629" t="s">
        <v>69</v>
      </c>
      <c r="B14" s="641">
        <v>4888.316235701429</v>
      </c>
      <c r="C14" s="642">
        <v>365520.1581571933</v>
      </c>
      <c r="D14" s="643">
        <v>21.909124529118433</v>
      </c>
      <c r="E14" s="632"/>
      <c r="F14" s="73">
        <v>2437.068028294583</v>
      </c>
      <c r="G14" s="630">
        <v>197261.3727512318</v>
      </c>
      <c r="H14" s="631">
        <v>12.069189367452287</v>
      </c>
      <c r="J14" s="592"/>
      <c r="K14" s="591"/>
      <c r="L14" s="592"/>
    </row>
    <row r="15" spans="1:12" s="329" customFormat="1" ht="7.5" customHeight="1">
      <c r="A15" s="629" t="s">
        <v>70</v>
      </c>
      <c r="B15" s="641">
        <v>9688.828759180518</v>
      </c>
      <c r="C15" s="642">
        <v>628689.601855431</v>
      </c>
      <c r="D15" s="643">
        <v>38.08439311944337</v>
      </c>
      <c r="E15" s="632"/>
      <c r="F15" s="73">
        <v>1310.811432779491</v>
      </c>
      <c r="G15" s="630">
        <v>125066.20027308572</v>
      </c>
      <c r="H15" s="631">
        <v>7.12104647059726</v>
      </c>
      <c r="J15" s="592"/>
      <c r="K15" s="591"/>
      <c r="L15" s="592"/>
    </row>
    <row r="16" spans="1:12" s="629" customFormat="1" ht="7.5" customHeight="1">
      <c r="A16" s="640" t="s">
        <v>71</v>
      </c>
      <c r="B16" s="641">
        <v>6558.817939946788</v>
      </c>
      <c r="C16" s="642">
        <v>800019.0041809198</v>
      </c>
      <c r="D16" s="643">
        <v>47.40298840744964</v>
      </c>
      <c r="E16" s="632"/>
      <c r="F16" s="73">
        <v>1476.994611216543</v>
      </c>
      <c r="G16" s="630">
        <v>118433.27898745835</v>
      </c>
      <c r="H16" s="631">
        <v>6.653766020582108</v>
      </c>
      <c r="J16" s="592"/>
      <c r="K16" s="591"/>
      <c r="L16" s="592"/>
    </row>
    <row r="17" spans="1:12" s="648" customFormat="1" ht="7.5" customHeight="1">
      <c r="A17" s="629" t="s">
        <v>72</v>
      </c>
      <c r="B17" s="641">
        <v>3608.0570162096387</v>
      </c>
      <c r="C17" s="642">
        <v>278250.61926904524</v>
      </c>
      <c r="D17" s="643">
        <v>17.17962876450393</v>
      </c>
      <c r="E17" s="632"/>
      <c r="F17" s="73">
        <v>2472.7401411098576</v>
      </c>
      <c r="G17" s="630">
        <v>173999.36596406638</v>
      </c>
      <c r="H17" s="631">
        <v>10.526536763025383</v>
      </c>
      <c r="J17" s="592"/>
      <c r="K17" s="591"/>
      <c r="L17" s="592"/>
    </row>
    <row r="18" spans="1:12" s="649" customFormat="1" ht="7.5" customHeight="1">
      <c r="A18" s="329" t="s">
        <v>73</v>
      </c>
      <c r="B18" s="645">
        <v>5586.835031003196</v>
      </c>
      <c r="C18" s="636">
        <v>448546.86646890466</v>
      </c>
      <c r="D18" s="646">
        <v>27.03787171666939</v>
      </c>
      <c r="E18" s="645"/>
      <c r="F18" s="633">
        <v>1933.995669195828</v>
      </c>
      <c r="G18" s="634">
        <v>155550.44586372262</v>
      </c>
      <c r="H18" s="635">
        <v>9.219055154449284</v>
      </c>
      <c r="J18" s="637"/>
      <c r="K18" s="647"/>
      <c r="L18" s="637"/>
    </row>
    <row r="19" spans="1:12" s="649" customFormat="1" ht="3" customHeight="1">
      <c r="A19" s="329"/>
      <c r="B19" s="641"/>
      <c r="C19" s="642"/>
      <c r="D19" s="643"/>
      <c r="E19" s="645"/>
      <c r="F19" s="73"/>
      <c r="G19" s="630"/>
      <c r="H19" s="631"/>
      <c r="J19" s="637"/>
      <c r="K19" s="647"/>
      <c r="L19" s="637"/>
    </row>
    <row r="20" spans="1:12" s="648" customFormat="1" ht="7.5" customHeight="1">
      <c r="A20" s="629" t="s">
        <v>74</v>
      </c>
      <c r="B20" s="641">
        <v>5581.108829568789</v>
      </c>
      <c r="C20" s="642">
        <v>380948.66529774125</v>
      </c>
      <c r="D20" s="643">
        <v>17.25463039014374</v>
      </c>
      <c r="E20" s="632"/>
      <c r="F20" s="73">
        <v>521.8700875622479</v>
      </c>
      <c r="G20" s="630">
        <v>41128.0947646921</v>
      </c>
      <c r="H20" s="631">
        <v>2.064324924415285</v>
      </c>
      <c r="J20" s="592"/>
      <c r="K20" s="591"/>
      <c r="L20" s="592"/>
    </row>
    <row r="21" spans="1:12" s="629" customFormat="1" ht="7.5" customHeight="1">
      <c r="A21" s="629" t="s">
        <v>75</v>
      </c>
      <c r="B21" s="641">
        <v>3006.6855279044203</v>
      </c>
      <c r="C21" s="642">
        <v>321050.40275350044</v>
      </c>
      <c r="D21" s="643">
        <v>16.577605553853637</v>
      </c>
      <c r="E21" s="632"/>
      <c r="F21" s="73">
        <v>2740.199552106507</v>
      </c>
      <c r="G21" s="630">
        <v>150741.09830200466</v>
      </c>
      <c r="H21" s="631">
        <v>7.828945178725307</v>
      </c>
      <c r="J21" s="592"/>
      <c r="K21" s="591"/>
      <c r="L21" s="592"/>
    </row>
    <row r="22" spans="1:12" s="629" customFormat="1" ht="7.5" customHeight="1">
      <c r="A22" s="640" t="s">
        <v>76</v>
      </c>
      <c r="B22" s="641">
        <v>3361.5425816818424</v>
      </c>
      <c r="C22" s="642">
        <v>252835.5650776647</v>
      </c>
      <c r="D22" s="643">
        <v>13.828366363149438</v>
      </c>
      <c r="E22" s="632"/>
      <c r="F22" s="73">
        <v>86.91955217535074</v>
      </c>
      <c r="G22" s="630">
        <v>5517.5020076527</v>
      </c>
      <c r="H22" s="631">
        <v>0.2284094666729652</v>
      </c>
      <c r="J22" s="592"/>
      <c r="K22" s="591"/>
      <c r="L22" s="592"/>
    </row>
    <row r="23" spans="1:12" s="329" customFormat="1" ht="7.5" customHeight="1">
      <c r="A23" s="640" t="s">
        <v>77</v>
      </c>
      <c r="B23" s="641">
        <v>3786.8660854385</v>
      </c>
      <c r="C23" s="642">
        <v>476660.3425986033</v>
      </c>
      <c r="D23" s="643">
        <v>28.347215010726316</v>
      </c>
      <c r="E23" s="632"/>
      <c r="F23" s="73">
        <v>2403.839147057728</v>
      </c>
      <c r="G23" s="630">
        <v>205459.14145478865</v>
      </c>
      <c r="H23" s="631">
        <v>11.304884103359658</v>
      </c>
      <c r="J23" s="592"/>
      <c r="K23" s="591"/>
      <c r="L23" s="592"/>
    </row>
    <row r="24" spans="1:12" s="629" customFormat="1" ht="7.5" customHeight="1">
      <c r="A24" s="629" t="s">
        <v>78</v>
      </c>
      <c r="B24" s="641">
        <v>2662.834930812804</v>
      </c>
      <c r="C24" s="642">
        <v>218065.08413761025</v>
      </c>
      <c r="D24" s="643">
        <v>11.834638947490824</v>
      </c>
      <c r="E24" s="632"/>
      <c r="F24" s="73">
        <v>1841.585742127484</v>
      </c>
      <c r="G24" s="630">
        <v>99276.41465355037</v>
      </c>
      <c r="H24" s="631">
        <v>5.201799492353736</v>
      </c>
      <c r="J24" s="592"/>
      <c r="K24" s="591"/>
      <c r="L24" s="592"/>
    </row>
    <row r="25" spans="1:12" s="329" customFormat="1" ht="7.5" customHeight="1">
      <c r="A25" s="329" t="s">
        <v>79</v>
      </c>
      <c r="B25" s="645">
        <v>3756.0543699475857</v>
      </c>
      <c r="C25" s="636">
        <v>459625.3467761191</v>
      </c>
      <c r="D25" s="646">
        <v>27.09721434317192</v>
      </c>
      <c r="E25" s="645"/>
      <c r="F25" s="633">
        <v>1962.3121177354255</v>
      </c>
      <c r="G25" s="634">
        <v>147356.81328568008</v>
      </c>
      <c r="H25" s="635">
        <v>7.965312039322178</v>
      </c>
      <c r="J25" s="637"/>
      <c r="K25" s="647"/>
      <c r="L25" s="637"/>
    </row>
    <row r="26" spans="2:12" s="329" customFormat="1" ht="3" customHeight="1">
      <c r="B26" s="641"/>
      <c r="C26" s="642"/>
      <c r="D26" s="643"/>
      <c r="E26" s="645"/>
      <c r="F26" s="73"/>
      <c r="G26" s="630"/>
      <c r="H26" s="631"/>
      <c r="J26" s="637"/>
      <c r="K26" s="647"/>
      <c r="L26" s="637"/>
    </row>
    <row r="27" spans="1:12" s="629" customFormat="1" ht="7.5" customHeight="1">
      <c r="A27" s="640" t="s">
        <v>80</v>
      </c>
      <c r="B27" s="641">
        <v>631.586745939138</v>
      </c>
      <c r="C27" s="642">
        <v>90226.1488025782</v>
      </c>
      <c r="D27" s="643">
        <v>4.976922079605861</v>
      </c>
      <c r="E27" s="632"/>
      <c r="F27" s="73">
        <v>1629.7574537436487</v>
      </c>
      <c r="G27" s="630">
        <v>133486.1230946218</v>
      </c>
      <c r="H27" s="631">
        <v>7.444296897469083</v>
      </c>
      <c r="J27" s="592"/>
      <c r="K27" s="591"/>
      <c r="L27" s="592"/>
    </row>
    <row r="28" spans="1:12" s="629" customFormat="1" ht="7.5" customHeight="1">
      <c r="A28" s="629" t="s">
        <v>81</v>
      </c>
      <c r="B28" s="641">
        <v>4481.623234085664</v>
      </c>
      <c r="C28" s="642">
        <v>395241.17746383743</v>
      </c>
      <c r="D28" s="643">
        <v>19.61359810322508</v>
      </c>
      <c r="E28" s="632"/>
      <c r="F28" s="73">
        <v>2436.943652140943</v>
      </c>
      <c r="G28" s="630">
        <v>164115.40151835032</v>
      </c>
      <c r="H28" s="631">
        <v>9.464107215180057</v>
      </c>
      <c r="J28" s="592"/>
      <c r="K28" s="591"/>
      <c r="L28" s="592"/>
    </row>
    <row r="29" spans="1:12" s="329" customFormat="1" ht="7.5" customHeight="1">
      <c r="A29" s="629" t="s">
        <v>82</v>
      </c>
      <c r="B29" s="641">
        <v>1289.9534047249244</v>
      </c>
      <c r="C29" s="642">
        <v>127423.3630344151</v>
      </c>
      <c r="D29" s="643">
        <v>7.068724842638764</v>
      </c>
      <c r="E29" s="632"/>
      <c r="F29" s="73">
        <v>2801.864296553219</v>
      </c>
      <c r="G29" s="630">
        <v>449107.9557771515</v>
      </c>
      <c r="H29" s="631">
        <v>27.624242629525256</v>
      </c>
      <c r="J29" s="592"/>
      <c r="K29" s="591"/>
      <c r="L29" s="592"/>
    </row>
    <row r="30" spans="1:12" s="629" customFormat="1" ht="7.5" customHeight="1">
      <c r="A30" s="629" t="s">
        <v>83</v>
      </c>
      <c r="B30" s="641">
        <v>2127.2961894640957</v>
      </c>
      <c r="C30" s="642">
        <v>253235.53969940793</v>
      </c>
      <c r="D30" s="643">
        <v>14.212587293153181</v>
      </c>
      <c r="E30" s="632"/>
      <c r="F30" s="73">
        <v>1310.2348674481814</v>
      </c>
      <c r="G30" s="630">
        <v>85072.74034052888</v>
      </c>
      <c r="H30" s="631">
        <v>4.652279693011805</v>
      </c>
      <c r="J30" s="592"/>
      <c r="K30" s="591"/>
      <c r="L30" s="592"/>
    </row>
    <row r="31" spans="1:12" s="329" customFormat="1" ht="7.5" customHeight="1">
      <c r="A31" s="329" t="s">
        <v>84</v>
      </c>
      <c r="B31" s="645">
        <v>2074.4191626344623</v>
      </c>
      <c r="C31" s="636">
        <v>206250.91641007183</v>
      </c>
      <c r="D31" s="646">
        <v>10.917849002279361</v>
      </c>
      <c r="E31" s="645"/>
      <c r="F31" s="633">
        <v>1958.4886649874056</v>
      </c>
      <c r="G31" s="634">
        <v>187518.1863979849</v>
      </c>
      <c r="H31" s="635">
        <v>10.98732846347607</v>
      </c>
      <c r="J31" s="637"/>
      <c r="K31" s="647"/>
      <c r="L31" s="637"/>
    </row>
    <row r="32" spans="2:12" s="329" customFormat="1" ht="3" customHeight="1">
      <c r="B32" s="641"/>
      <c r="C32" s="642"/>
      <c r="D32" s="643"/>
      <c r="E32" s="645"/>
      <c r="F32" s="73"/>
      <c r="G32" s="630"/>
      <c r="H32" s="631"/>
      <c r="J32" s="637"/>
      <c r="K32" s="647"/>
      <c r="L32" s="637"/>
    </row>
    <row r="33" spans="1:12" s="629" customFormat="1" ht="7.5" customHeight="1">
      <c r="A33" s="629" t="s">
        <v>85</v>
      </c>
      <c r="B33" s="641">
        <v>5055.10255466677</v>
      </c>
      <c r="C33" s="642">
        <v>419025.39172202745</v>
      </c>
      <c r="D33" s="643">
        <v>24.27522418701943</v>
      </c>
      <c r="E33" s="632"/>
      <c r="F33" s="73">
        <v>363.5374693351982</v>
      </c>
      <c r="G33" s="630">
        <v>359.0973170379744</v>
      </c>
      <c r="H33" s="631">
        <v>1.7764161310732958</v>
      </c>
      <c r="J33" s="592"/>
      <c r="K33" s="591"/>
      <c r="L33" s="592"/>
    </row>
    <row r="34" spans="1:12" s="629" customFormat="1" ht="7.5" customHeight="1">
      <c r="A34" s="629" t="s">
        <v>86</v>
      </c>
      <c r="B34" s="641">
        <v>1334.5154215855537</v>
      </c>
      <c r="C34" s="642">
        <v>160160.51514161727</v>
      </c>
      <c r="D34" s="643">
        <v>8.38780271569222</v>
      </c>
      <c r="E34" s="632"/>
      <c r="F34" s="73">
        <v>177.86849394955533</v>
      </c>
      <c r="G34" s="630">
        <v>177.86849394955533</v>
      </c>
      <c r="H34" s="631">
        <v>0.6634494824318414</v>
      </c>
      <c r="J34" s="592"/>
      <c r="K34" s="591"/>
      <c r="L34" s="592"/>
    </row>
    <row r="35" spans="1:12" s="329" customFormat="1" ht="7.5" customHeight="1">
      <c r="A35" s="329" t="s">
        <v>87</v>
      </c>
      <c r="B35" s="645">
        <v>3963.7568092852644</v>
      </c>
      <c r="C35" s="636">
        <v>343093.536995976</v>
      </c>
      <c r="D35" s="646">
        <v>19.615026963400947</v>
      </c>
      <c r="E35" s="645"/>
      <c r="F35" s="633">
        <v>312.3454854620663</v>
      </c>
      <c r="G35" s="634">
        <v>309.1295731278365</v>
      </c>
      <c r="H35" s="635">
        <v>1.4695513400304707</v>
      </c>
      <c r="J35" s="637"/>
      <c r="K35" s="647"/>
      <c r="L35" s="637"/>
    </row>
    <row r="36" spans="2:12" s="329" customFormat="1" ht="3" customHeight="1">
      <c r="B36" s="641"/>
      <c r="C36" s="642"/>
      <c r="D36" s="643"/>
      <c r="E36" s="645"/>
      <c r="F36" s="73"/>
      <c r="G36" s="630"/>
      <c r="H36" s="631"/>
      <c r="J36" s="637"/>
      <c r="K36" s="647"/>
      <c r="L36" s="637"/>
    </row>
    <row r="37" spans="1:12" s="329" customFormat="1" ht="7.5" customHeight="1">
      <c r="A37" s="629" t="s">
        <v>88</v>
      </c>
      <c r="B37" s="641">
        <v>2619.18620032806</v>
      </c>
      <c r="C37" s="642">
        <v>112222.86893486428</v>
      </c>
      <c r="D37" s="643">
        <v>6.212692029560647</v>
      </c>
      <c r="E37" s="632"/>
      <c r="F37" s="73">
        <v>1678.7289961563656</v>
      </c>
      <c r="G37" s="630">
        <v>121124.20384679131</v>
      </c>
      <c r="H37" s="631">
        <v>6.796212402231991</v>
      </c>
      <c r="J37" s="592"/>
      <c r="K37" s="591"/>
      <c r="L37" s="592"/>
    </row>
    <row r="38" spans="1:12" s="629" customFormat="1" ht="7.5" customHeight="1">
      <c r="A38" s="629" t="s">
        <v>89</v>
      </c>
      <c r="B38" s="641">
        <v>1101.6500697551355</v>
      </c>
      <c r="C38" s="642">
        <v>220589.79169673353</v>
      </c>
      <c r="D38" s="643">
        <v>11.000428152210516</v>
      </c>
      <c r="E38" s="632"/>
      <c r="F38" s="73">
        <v>184.3925217114456</v>
      </c>
      <c r="G38" s="630">
        <v>13776.81872048393</v>
      </c>
      <c r="H38" s="631">
        <v>0.6937797371632736</v>
      </c>
      <c r="J38" s="592"/>
      <c r="K38" s="591"/>
      <c r="L38" s="592"/>
    </row>
    <row r="39" spans="1:12" s="629" customFormat="1" ht="7.5" customHeight="1">
      <c r="A39" s="629" t="s">
        <v>90</v>
      </c>
      <c r="B39" s="641">
        <v>4767.314173198531</v>
      </c>
      <c r="C39" s="642">
        <v>393622.1237709367</v>
      </c>
      <c r="D39" s="643">
        <v>19.58158266752496</v>
      </c>
      <c r="E39" s="632"/>
      <c r="F39" s="73">
        <v>1583.987980415325</v>
      </c>
      <c r="G39" s="630">
        <v>117122.49733548256</v>
      </c>
      <c r="H39" s="631">
        <v>5.572337124686833</v>
      </c>
      <c r="J39" s="592"/>
      <c r="K39" s="591"/>
      <c r="L39" s="592"/>
    </row>
    <row r="40" spans="1:12" s="629" customFormat="1" ht="7.5" customHeight="1">
      <c r="A40" s="629" t="s">
        <v>91</v>
      </c>
      <c r="B40" s="641">
        <v>2548.380954289895</v>
      </c>
      <c r="C40" s="642">
        <v>226405.32766759204</v>
      </c>
      <c r="D40" s="643">
        <v>12.534765666810314</v>
      </c>
      <c r="E40" s="632"/>
      <c r="F40" s="73">
        <v>1301.364721138522</v>
      </c>
      <c r="G40" s="630">
        <v>103626.37788253768</v>
      </c>
      <c r="H40" s="631">
        <v>5.395364820596143</v>
      </c>
      <c r="J40" s="592"/>
      <c r="K40" s="591"/>
      <c r="L40" s="592"/>
    </row>
    <row r="41" spans="1:12" s="629" customFormat="1" ht="7.5" customHeight="1">
      <c r="A41" s="629" t="s">
        <v>92</v>
      </c>
      <c r="B41" s="641">
        <v>4550.525512301098</v>
      </c>
      <c r="C41" s="642">
        <v>602602.6070107451</v>
      </c>
      <c r="D41" s="643">
        <v>33.757596882156065</v>
      </c>
      <c r="E41" s="632"/>
      <c r="F41" s="73">
        <v>735.5595905370911</v>
      </c>
      <c r="G41" s="630">
        <v>58437.72532301782</v>
      </c>
      <c r="H41" s="631">
        <v>2.8533810478671615</v>
      </c>
      <c r="J41" s="592"/>
      <c r="K41" s="591"/>
      <c r="L41" s="592"/>
    </row>
    <row r="42" spans="1:12" s="329" customFormat="1" ht="7.5" customHeight="1">
      <c r="A42" s="329" t="s">
        <v>93</v>
      </c>
      <c r="B42" s="645">
        <v>2820.371946542254</v>
      </c>
      <c r="C42" s="636">
        <v>269688.4883911188</v>
      </c>
      <c r="D42" s="646">
        <v>14.783252603310562</v>
      </c>
      <c r="E42" s="645"/>
      <c r="F42" s="633">
        <v>1206.3494636145733</v>
      </c>
      <c r="G42" s="634">
        <v>93299.99945974273</v>
      </c>
      <c r="H42" s="635">
        <v>4.763919550740063</v>
      </c>
      <c r="J42" s="637"/>
      <c r="K42" s="647"/>
      <c r="L42" s="637"/>
    </row>
    <row r="43" spans="2:12" s="329" customFormat="1" ht="3" customHeight="1">
      <c r="B43" s="641"/>
      <c r="C43" s="642"/>
      <c r="D43" s="643"/>
      <c r="E43" s="645"/>
      <c r="F43" s="73"/>
      <c r="G43" s="630"/>
      <c r="H43" s="631"/>
      <c r="J43" s="637"/>
      <c r="K43" s="647"/>
      <c r="L43" s="637"/>
    </row>
    <row r="44" spans="1:12" s="629" customFormat="1" ht="7.5" customHeight="1">
      <c r="A44" s="629" t="s">
        <v>94</v>
      </c>
      <c r="B44" s="641">
        <v>1478.9363609202271</v>
      </c>
      <c r="C44" s="642">
        <v>217581.66517279155</v>
      </c>
      <c r="D44" s="643">
        <v>12.033800916243402</v>
      </c>
      <c r="E44" s="632"/>
      <c r="F44" s="73">
        <v>1656.4850462155998</v>
      </c>
      <c r="G44" s="630">
        <v>157141.3624268481</v>
      </c>
      <c r="H44" s="631">
        <v>8.134072679886524</v>
      </c>
      <c r="J44" s="592"/>
      <c r="K44" s="591"/>
      <c r="L44" s="592"/>
    </row>
    <row r="45" spans="1:12" s="629" customFormat="1" ht="7.5" customHeight="1">
      <c r="A45" s="629" t="s">
        <v>95</v>
      </c>
      <c r="B45" s="641">
        <v>1341.0396747893626</v>
      </c>
      <c r="C45" s="642">
        <v>136574.84159607568</v>
      </c>
      <c r="D45" s="643">
        <v>6.734467331319692</v>
      </c>
      <c r="E45" s="632"/>
      <c r="F45" s="73">
        <v>872.6868205110172</v>
      </c>
      <c r="G45" s="630">
        <v>56841.96057245698</v>
      </c>
      <c r="H45" s="631">
        <v>2.799528365518322</v>
      </c>
      <c r="J45" s="592"/>
      <c r="K45" s="591"/>
      <c r="L45" s="592"/>
    </row>
    <row r="46" spans="1:12" s="329" customFormat="1" ht="7.5" customHeight="1">
      <c r="A46" s="629" t="s">
        <v>96</v>
      </c>
      <c r="B46" s="641">
        <v>1179.6932539118525</v>
      </c>
      <c r="C46" s="642">
        <v>143278.46187639708</v>
      </c>
      <c r="D46" s="643">
        <v>7.600919333789877</v>
      </c>
      <c r="E46" s="632"/>
      <c r="F46" s="73">
        <v>617.4867594242297</v>
      </c>
      <c r="G46" s="630">
        <v>31906.361296403033</v>
      </c>
      <c r="H46" s="631">
        <v>1.4694917608980123</v>
      </c>
      <c r="J46" s="592"/>
      <c r="K46" s="591"/>
      <c r="L46" s="592"/>
    </row>
    <row r="47" spans="1:12" s="629" customFormat="1" ht="7.5" customHeight="1">
      <c r="A47" s="629" t="s">
        <v>97</v>
      </c>
      <c r="B47" s="641">
        <v>4165.6128003519</v>
      </c>
      <c r="C47" s="642">
        <v>315710.1226150547</v>
      </c>
      <c r="D47" s="643">
        <v>17.126233023588277</v>
      </c>
      <c r="E47" s="632"/>
      <c r="F47" s="73">
        <v>1389.479713764652</v>
      </c>
      <c r="G47" s="630">
        <v>115439.2718604034</v>
      </c>
      <c r="H47" s="631">
        <v>6.296888433076272</v>
      </c>
      <c r="J47" s="592"/>
      <c r="K47" s="591"/>
      <c r="L47" s="592"/>
    </row>
    <row r="48" spans="1:12" s="629" customFormat="1" ht="7.5" customHeight="1">
      <c r="A48" s="629" t="s">
        <v>98</v>
      </c>
      <c r="B48" s="641">
        <v>1097.090499919627</v>
      </c>
      <c r="C48" s="642">
        <v>142204.83041311687</v>
      </c>
      <c r="D48" s="643">
        <v>8.724382635428388</v>
      </c>
      <c r="E48" s="632"/>
      <c r="F48" s="73">
        <v>666.5442044768678</v>
      </c>
      <c r="G48" s="630">
        <v>69341.59078384549</v>
      </c>
      <c r="H48" s="631">
        <v>3.7770888550659985</v>
      </c>
      <c r="J48" s="592"/>
      <c r="K48" s="591"/>
      <c r="L48" s="592"/>
    </row>
    <row r="49" spans="1:12" s="329" customFormat="1" ht="7.5" customHeight="1">
      <c r="A49" s="329" t="s">
        <v>99</v>
      </c>
      <c r="B49" s="645">
        <v>1607.5235520756382</v>
      </c>
      <c r="C49" s="636">
        <v>188644.6624856147</v>
      </c>
      <c r="D49" s="646">
        <v>10.454993719056256</v>
      </c>
      <c r="E49" s="645"/>
      <c r="F49" s="633">
        <v>1229.655718895841</v>
      </c>
      <c r="G49" s="634">
        <v>106759.23194792664</v>
      </c>
      <c r="H49" s="635">
        <v>5.575792883282381</v>
      </c>
      <c r="J49" s="637"/>
      <c r="K49" s="647"/>
      <c r="L49" s="637"/>
    </row>
    <row r="50" spans="2:12" s="329" customFormat="1" ht="3" customHeight="1">
      <c r="B50" s="641"/>
      <c r="C50" s="642"/>
      <c r="D50" s="643"/>
      <c r="E50" s="645"/>
      <c r="F50" s="73"/>
      <c r="G50" s="630"/>
      <c r="H50" s="631"/>
      <c r="J50" s="637"/>
      <c r="K50" s="647"/>
      <c r="L50" s="637"/>
    </row>
    <row r="51" spans="1:12" s="629" customFormat="1" ht="7.5" customHeight="1">
      <c r="A51" s="629" t="s">
        <v>100</v>
      </c>
      <c r="B51" s="641">
        <v>1760.7905728936735</v>
      </c>
      <c r="C51" s="642">
        <v>135767.65035487487</v>
      </c>
      <c r="D51" s="643">
        <v>7.240151798145821</v>
      </c>
      <c r="E51" s="632"/>
      <c r="F51" s="73">
        <v>743.5020943236607</v>
      </c>
      <c r="G51" s="630">
        <v>45599.856939467514</v>
      </c>
      <c r="H51" s="631">
        <v>2.0367156603137704</v>
      </c>
      <c r="J51" s="592"/>
      <c r="K51" s="591"/>
      <c r="L51" s="592"/>
    </row>
    <row r="52" spans="1:12" s="629" customFormat="1" ht="7.5" customHeight="1">
      <c r="A52" s="629" t="s">
        <v>101</v>
      </c>
      <c r="B52" s="641">
        <v>1479.38443670151</v>
      </c>
      <c r="C52" s="642">
        <v>146785.7142857143</v>
      </c>
      <c r="D52" s="643">
        <v>9.085701219512195</v>
      </c>
      <c r="E52" s="632"/>
      <c r="F52" s="73">
        <v>728.3548512697539</v>
      </c>
      <c r="G52" s="630">
        <v>33230.84244420684</v>
      </c>
      <c r="H52" s="631">
        <v>1.5697137877542444</v>
      </c>
      <c r="J52" s="592"/>
      <c r="K52" s="591"/>
      <c r="L52" s="592"/>
    </row>
    <row r="53" spans="1:12" s="329" customFormat="1" ht="7.5" customHeight="1">
      <c r="A53" s="329" t="s">
        <v>102</v>
      </c>
      <c r="B53" s="645">
        <v>1609.1036447449774</v>
      </c>
      <c r="C53" s="636">
        <v>141708.34213801037</v>
      </c>
      <c r="D53" s="646">
        <v>8.235109138863454</v>
      </c>
      <c r="E53" s="645"/>
      <c r="F53" s="633">
        <v>733.0490405117271</v>
      </c>
      <c r="G53" s="634">
        <v>37065.24520255864</v>
      </c>
      <c r="H53" s="635">
        <v>1.7144840085287847</v>
      </c>
      <c r="J53" s="637"/>
      <c r="K53" s="647"/>
      <c r="L53" s="637"/>
    </row>
    <row r="54" spans="2:12" s="329" customFormat="1" ht="3" customHeight="1">
      <c r="B54" s="641"/>
      <c r="C54" s="642"/>
      <c r="D54" s="643"/>
      <c r="E54" s="645"/>
      <c r="F54" s="73"/>
      <c r="G54" s="630"/>
      <c r="H54" s="631"/>
      <c r="J54" s="637"/>
      <c r="K54" s="647"/>
      <c r="L54" s="637"/>
    </row>
    <row r="55" spans="1:12" s="629" customFormat="1" ht="7.5" customHeight="1">
      <c r="A55" s="629" t="s">
        <v>103</v>
      </c>
      <c r="B55" s="641">
        <v>1146.171009977687</v>
      </c>
      <c r="C55" s="642">
        <v>104990.94851176694</v>
      </c>
      <c r="D55" s="643">
        <v>5.695943670273229</v>
      </c>
      <c r="E55" s="632"/>
      <c r="F55" s="73">
        <v>318.68874002956903</v>
      </c>
      <c r="G55" s="630">
        <v>18468.24976728056</v>
      </c>
      <c r="H55" s="631">
        <v>0.8878609889207294</v>
      </c>
      <c r="J55" s="592"/>
      <c r="K55" s="591"/>
      <c r="L55" s="592"/>
    </row>
    <row r="56" spans="1:12" s="629" customFormat="1" ht="7.5" customHeight="1">
      <c r="A56" s="629" t="s">
        <v>104</v>
      </c>
      <c r="B56" s="641">
        <v>2015.611105621974</v>
      </c>
      <c r="C56" s="642">
        <v>267528.6180078197</v>
      </c>
      <c r="D56" s="643">
        <v>14.047129730263809</v>
      </c>
      <c r="E56" s="632"/>
      <c r="F56" s="73">
        <v>620.8329999984905</v>
      </c>
      <c r="G56" s="630">
        <v>46810.77801107024</v>
      </c>
      <c r="H56" s="631">
        <v>2.4180082324901093</v>
      </c>
      <c r="J56" s="592"/>
      <c r="K56" s="591"/>
      <c r="L56" s="592"/>
    </row>
    <row r="57" spans="1:12" s="629" customFormat="1" ht="7.5" customHeight="1">
      <c r="A57" s="629" t="s">
        <v>105</v>
      </c>
      <c r="B57" s="641">
        <v>585.2497230809926</v>
      </c>
      <c r="C57" s="642">
        <v>104048.80387521285</v>
      </c>
      <c r="D57" s="643">
        <v>6.002612131532396</v>
      </c>
      <c r="E57" s="638"/>
      <c r="F57" s="73">
        <v>5.330111577002345</v>
      </c>
      <c r="G57" s="630">
        <v>413.97199914718215</v>
      </c>
      <c r="H57" s="631">
        <v>0.0161324710397271</v>
      </c>
      <c r="J57" s="592"/>
      <c r="K57" s="591"/>
      <c r="L57" s="592"/>
    </row>
    <row r="58" spans="1:12" s="629" customFormat="1" ht="7.5" customHeight="1">
      <c r="A58" s="629" t="s">
        <v>106</v>
      </c>
      <c r="B58" s="641">
        <v>603.0476127764882</v>
      </c>
      <c r="C58" s="642">
        <v>91139.75450090814</v>
      </c>
      <c r="D58" s="643">
        <v>5.504123660427675</v>
      </c>
      <c r="E58" s="632"/>
      <c r="F58" s="73">
        <v>234.26718459367166</v>
      </c>
      <c r="G58" s="630">
        <v>11470.222240773446</v>
      </c>
      <c r="H58" s="631">
        <v>0.5231697550107872</v>
      </c>
      <c r="J58" s="592"/>
      <c r="K58" s="591"/>
      <c r="L58" s="592"/>
    </row>
    <row r="59" spans="1:12" s="629" customFormat="1" ht="7.5" customHeight="1">
      <c r="A59" s="629" t="s">
        <v>107</v>
      </c>
      <c r="B59" s="641">
        <v>2434.4014689332466</v>
      </c>
      <c r="C59" s="642">
        <v>92154.83030267133</v>
      </c>
      <c r="D59" s="643">
        <v>5.35446899247764</v>
      </c>
      <c r="E59" s="632"/>
      <c r="F59" s="73">
        <v>6.635797917834076</v>
      </c>
      <c r="G59" s="630">
        <v>378.97779219630166</v>
      </c>
      <c r="H59" s="631">
        <v>0.015159111687852066</v>
      </c>
      <c r="J59" s="592"/>
      <c r="K59" s="591"/>
      <c r="L59" s="592"/>
    </row>
    <row r="60" spans="1:12" s="329" customFormat="1" ht="7.5" customHeight="1">
      <c r="A60" s="329" t="s">
        <v>108</v>
      </c>
      <c r="B60" s="645">
        <v>1083.3001772344196</v>
      </c>
      <c r="C60" s="636">
        <v>124208.09671935473</v>
      </c>
      <c r="D60" s="646">
        <v>6.970322277281441</v>
      </c>
      <c r="E60" s="645"/>
      <c r="F60" s="633">
        <v>376.2234916779925</v>
      </c>
      <c r="G60" s="634">
        <v>25871.91819132103</v>
      </c>
      <c r="H60" s="635">
        <v>1.307154624092207</v>
      </c>
      <c r="J60" s="637"/>
      <c r="K60" s="647"/>
      <c r="L60" s="637"/>
    </row>
    <row r="61" spans="2:12" s="329" customFormat="1" ht="3" customHeight="1">
      <c r="B61" s="641"/>
      <c r="C61" s="642"/>
      <c r="D61" s="643"/>
      <c r="E61" s="645"/>
      <c r="F61" s="73"/>
      <c r="G61" s="630"/>
      <c r="H61" s="631"/>
      <c r="J61" s="637"/>
      <c r="K61" s="647"/>
      <c r="L61" s="637"/>
    </row>
    <row r="62" spans="1:12" s="629" customFormat="1" ht="7.5" customHeight="1">
      <c r="A62" s="629" t="s">
        <v>109</v>
      </c>
      <c r="B62" s="641">
        <v>1077.3302568626787</v>
      </c>
      <c r="C62" s="642">
        <v>134856.29941298225</v>
      </c>
      <c r="D62" s="643">
        <v>7.446149944012758</v>
      </c>
      <c r="E62" s="632"/>
      <c r="F62" s="73">
        <v>618.6945820857625</v>
      </c>
      <c r="G62" s="630">
        <v>51431.34400776322</v>
      </c>
      <c r="H62" s="631">
        <v>2.6252991027545862</v>
      </c>
      <c r="J62" s="592"/>
      <c r="K62" s="591"/>
      <c r="L62" s="592"/>
    </row>
    <row r="63" spans="1:12" s="629" customFormat="1" ht="7.5" customHeight="1">
      <c r="A63" s="629" t="s">
        <v>110</v>
      </c>
      <c r="B63" s="641">
        <v>1363.3220272005797</v>
      </c>
      <c r="C63" s="642">
        <v>102520.82853097112</v>
      </c>
      <c r="D63" s="643">
        <v>5.935143412256726</v>
      </c>
      <c r="E63" s="632"/>
      <c r="F63" s="73">
        <v>342.12939473353475</v>
      </c>
      <c r="G63" s="630">
        <v>30287.528336227082</v>
      </c>
      <c r="H63" s="631">
        <v>1.1955858325846829</v>
      </c>
      <c r="J63" s="592"/>
      <c r="K63" s="591"/>
      <c r="L63" s="592"/>
    </row>
    <row r="64" spans="1:12" s="329" customFormat="1" ht="7.5" customHeight="1">
      <c r="A64" s="629" t="s">
        <v>111</v>
      </c>
      <c r="B64" s="641">
        <v>3747.710040616219</v>
      </c>
      <c r="C64" s="642">
        <v>416568.8748068611</v>
      </c>
      <c r="D64" s="643">
        <v>20.237149888843252</v>
      </c>
      <c r="E64" s="632"/>
      <c r="F64" s="73">
        <v>776.3289159580032</v>
      </c>
      <c r="G64" s="630">
        <v>82891.53025414875</v>
      </c>
      <c r="H64" s="631">
        <v>2.7791237918200995</v>
      </c>
      <c r="J64" s="592"/>
      <c r="K64" s="591"/>
      <c r="L64" s="592"/>
    </row>
    <row r="65" spans="1:12" s="629" customFormat="1" ht="7.5" customHeight="1">
      <c r="A65" s="629" t="s">
        <v>112</v>
      </c>
      <c r="B65" s="641">
        <v>1236.3840145704178</v>
      </c>
      <c r="C65" s="642">
        <v>144366.22184862176</v>
      </c>
      <c r="D65" s="643">
        <v>8.270726069139435</v>
      </c>
      <c r="E65" s="632"/>
      <c r="F65" s="73">
        <v>597.2964476579692</v>
      </c>
      <c r="G65" s="630">
        <v>21114.497765263863</v>
      </c>
      <c r="H65" s="631">
        <v>0.7168684991047387</v>
      </c>
      <c r="J65" s="592"/>
      <c r="K65" s="591"/>
      <c r="L65" s="592"/>
    </row>
    <row r="66" spans="1:12" s="629" customFormat="1" ht="7.5" customHeight="1">
      <c r="A66" s="629" t="s">
        <v>113</v>
      </c>
      <c r="B66" s="641">
        <v>1428.8362944571631</v>
      </c>
      <c r="C66" s="642">
        <v>138660.40047721923</v>
      </c>
      <c r="D66" s="643">
        <v>7.643875471576436</v>
      </c>
      <c r="E66" s="632"/>
      <c r="F66" s="73">
        <v>891.4055054101026</v>
      </c>
      <c r="G66" s="630">
        <v>73527.91339935796</v>
      </c>
      <c r="H66" s="631">
        <v>2.9916932560798144</v>
      </c>
      <c r="J66" s="592"/>
      <c r="K66" s="591"/>
      <c r="L66" s="592"/>
    </row>
    <row r="67" spans="1:12" s="629" customFormat="1" ht="7.5" customHeight="1">
      <c r="A67" s="629" t="s">
        <v>114</v>
      </c>
      <c r="B67" s="641">
        <v>1410.7665784999056</v>
      </c>
      <c r="C67" s="642">
        <v>228624.0376440582</v>
      </c>
      <c r="D67" s="643">
        <v>12.32003455330153</v>
      </c>
      <c r="E67" s="632"/>
      <c r="F67" s="73">
        <v>759.5053952669847</v>
      </c>
      <c r="G67" s="630">
        <v>56278.744179915855</v>
      </c>
      <c r="H67" s="631">
        <v>2.6379586155057373</v>
      </c>
      <c r="J67" s="592"/>
      <c r="K67" s="591"/>
      <c r="L67" s="592"/>
    </row>
    <row r="68" spans="1:12" s="629" customFormat="1" ht="7.5" customHeight="1">
      <c r="A68" s="640" t="s">
        <v>115</v>
      </c>
      <c r="B68" s="641">
        <v>1173.5250510532353</v>
      </c>
      <c r="C68" s="642">
        <v>141425.8539178113</v>
      </c>
      <c r="D68" s="643">
        <v>6.80660768735838</v>
      </c>
      <c r="E68" s="632"/>
      <c r="F68" s="73">
        <v>775.9854716376456</v>
      </c>
      <c r="G68" s="630">
        <v>91068.90289498985</v>
      </c>
      <c r="H68" s="631">
        <v>3.5980534985578463</v>
      </c>
      <c r="J68" s="592"/>
      <c r="K68" s="591"/>
      <c r="L68" s="592"/>
    </row>
    <row r="69" spans="1:12" s="629" customFormat="1" ht="7.5" customHeight="1">
      <c r="A69" s="629" t="s">
        <v>116</v>
      </c>
      <c r="B69" s="641">
        <v>1168.237576820348</v>
      </c>
      <c r="C69" s="642">
        <v>134175.21128132686</v>
      </c>
      <c r="D69" s="643">
        <v>7.439428627097591</v>
      </c>
      <c r="E69" s="632"/>
      <c r="F69" s="73">
        <v>482.8965050092319</v>
      </c>
      <c r="G69" s="630">
        <v>39439.46131183242</v>
      </c>
      <c r="H69" s="631">
        <v>1.506209189600609</v>
      </c>
      <c r="J69" s="592"/>
      <c r="K69" s="591"/>
      <c r="L69" s="592"/>
    </row>
    <row r="70" spans="1:12" s="329" customFormat="1" ht="7.5" customHeight="1">
      <c r="A70" s="629" t="s">
        <v>117</v>
      </c>
      <c r="B70" s="641">
        <v>1849.4283454375495</v>
      </c>
      <c r="C70" s="642">
        <v>182224.77888832963</v>
      </c>
      <c r="D70" s="643">
        <v>8.546286042999927</v>
      </c>
      <c r="E70" s="632"/>
      <c r="F70" s="73">
        <v>981.1247647514668</v>
      </c>
      <c r="G70" s="630">
        <v>84632.73552529614</v>
      </c>
      <c r="H70" s="631">
        <v>3.929663622273885</v>
      </c>
      <c r="J70" s="592"/>
      <c r="K70" s="591"/>
      <c r="L70" s="592"/>
    </row>
    <row r="71" spans="1:12" s="329" customFormat="1" ht="7.5" customHeight="1">
      <c r="A71" s="329" t="s">
        <v>118</v>
      </c>
      <c r="B71" s="645">
        <v>1822.699601717642</v>
      </c>
      <c r="C71" s="636">
        <v>227803.89016866963</v>
      </c>
      <c r="D71" s="646">
        <v>11.845928850270516</v>
      </c>
      <c r="E71" s="645"/>
      <c r="F71" s="633">
        <v>731.411663161738</v>
      </c>
      <c r="G71" s="634">
        <v>64747.23631940569</v>
      </c>
      <c r="H71" s="635">
        <v>2.649086856324288</v>
      </c>
      <c r="J71" s="637"/>
      <c r="K71" s="647"/>
      <c r="L71" s="637"/>
    </row>
    <row r="72" spans="2:12" s="329" customFormat="1" ht="3" customHeight="1">
      <c r="B72" s="641"/>
      <c r="C72" s="642"/>
      <c r="D72" s="643"/>
      <c r="E72" s="645"/>
      <c r="F72" s="73"/>
      <c r="G72" s="630"/>
      <c r="H72" s="631"/>
      <c r="J72" s="637"/>
      <c r="K72" s="647"/>
      <c r="L72" s="637"/>
    </row>
    <row r="73" spans="1:12" s="629" customFormat="1" ht="7.5" customHeight="1">
      <c r="A73" s="629" t="s">
        <v>119</v>
      </c>
      <c r="B73" s="641">
        <v>4696.536697672409</v>
      </c>
      <c r="C73" s="642">
        <v>332354.8110336825</v>
      </c>
      <c r="D73" s="643">
        <v>17.5126999067976</v>
      </c>
      <c r="E73" s="632"/>
      <c r="F73" s="73">
        <v>1336.0219326128417</v>
      </c>
      <c r="G73" s="630">
        <v>144469.0016422971</v>
      </c>
      <c r="H73" s="631">
        <v>8.592263323797415</v>
      </c>
      <c r="J73" s="592"/>
      <c r="K73" s="591"/>
      <c r="L73" s="592"/>
    </row>
    <row r="74" spans="1:12" s="629" customFormat="1" ht="7.5" customHeight="1">
      <c r="A74" s="629" t="s">
        <v>120</v>
      </c>
      <c r="B74" s="641">
        <v>902.4927284094924</v>
      </c>
      <c r="C74" s="642">
        <v>129529.45333949492</v>
      </c>
      <c r="D74" s="643">
        <v>7.3100823660532255</v>
      </c>
      <c r="E74" s="632"/>
      <c r="F74" s="73">
        <v>625.3084678840866</v>
      </c>
      <c r="G74" s="630">
        <v>37181.39674257914</v>
      </c>
      <c r="H74" s="631">
        <v>1.9568973418881759</v>
      </c>
      <c r="J74" s="592"/>
      <c r="K74" s="591"/>
      <c r="L74" s="592"/>
    </row>
    <row r="75" spans="1:12" s="629" customFormat="1" ht="7.5" customHeight="1">
      <c r="A75" s="629" t="s">
        <v>121</v>
      </c>
      <c r="B75" s="641">
        <v>5158.41279606275</v>
      </c>
      <c r="C75" s="642">
        <v>315232.2362350046</v>
      </c>
      <c r="D75" s="643">
        <v>17.27791448784989</v>
      </c>
      <c r="E75" s="632"/>
      <c r="F75" s="73">
        <v>1549.3062376703454</v>
      </c>
      <c r="G75" s="630">
        <v>91361.19388201501</v>
      </c>
      <c r="H75" s="631">
        <v>5.190993058249623</v>
      </c>
      <c r="J75" s="592"/>
      <c r="K75" s="591"/>
      <c r="L75" s="592"/>
    </row>
    <row r="76" spans="1:12" s="629" customFormat="1" ht="7.5" customHeight="1">
      <c r="A76" s="629" t="s">
        <v>122</v>
      </c>
      <c r="B76" s="641">
        <v>1086.8067655949883</v>
      </c>
      <c r="C76" s="642">
        <v>184138.7806044299</v>
      </c>
      <c r="D76" s="643">
        <v>10.90182269083954</v>
      </c>
      <c r="E76" s="632"/>
      <c r="F76" s="73">
        <v>539.4905302194163</v>
      </c>
      <c r="G76" s="630">
        <v>50985.82844024547</v>
      </c>
      <c r="H76" s="631">
        <v>2.9306209291716336</v>
      </c>
      <c r="J76" s="592"/>
      <c r="K76" s="591"/>
      <c r="L76" s="592"/>
    </row>
    <row r="77" spans="1:12" s="329" customFormat="1" ht="7.5" customHeight="1">
      <c r="A77" s="329" t="s">
        <v>123</v>
      </c>
      <c r="B77" s="645">
        <v>3089.6706493975157</v>
      </c>
      <c r="C77" s="636">
        <v>258190.62977518904</v>
      </c>
      <c r="D77" s="646">
        <v>14.133350202143795</v>
      </c>
      <c r="E77" s="645"/>
      <c r="F77" s="633">
        <v>1021.6924844180091</v>
      </c>
      <c r="G77" s="634">
        <v>96056.5100675297</v>
      </c>
      <c r="H77" s="635">
        <v>5.618722865042775</v>
      </c>
      <c r="J77" s="637"/>
      <c r="K77" s="647"/>
      <c r="L77" s="637"/>
    </row>
    <row r="78" spans="2:12" s="329" customFormat="1" ht="3" customHeight="1">
      <c r="B78" s="641"/>
      <c r="C78" s="642"/>
      <c r="D78" s="643"/>
      <c r="E78" s="645"/>
      <c r="F78" s="73"/>
      <c r="G78" s="630"/>
      <c r="H78" s="631"/>
      <c r="J78" s="637"/>
      <c r="K78" s="647"/>
      <c r="L78" s="637"/>
    </row>
    <row r="79" spans="1:12" s="329" customFormat="1" ht="7.5" customHeight="1">
      <c r="A79" s="329" t="s">
        <v>124</v>
      </c>
      <c r="B79" s="645">
        <v>3107.235470198044</v>
      </c>
      <c r="C79" s="636">
        <v>340953.159530497</v>
      </c>
      <c r="D79" s="646">
        <v>19.77208489068831</v>
      </c>
      <c r="E79" s="650"/>
      <c r="F79" s="633">
        <v>1502.2687508194174</v>
      </c>
      <c r="G79" s="634">
        <v>133828.55645049908</v>
      </c>
      <c r="H79" s="635">
        <v>7.733819178264288</v>
      </c>
      <c r="J79" s="637"/>
      <c r="K79" s="647"/>
      <c r="L79" s="637"/>
    </row>
    <row r="80" spans="1:12" s="329" customFormat="1" ht="7.5" customHeight="1">
      <c r="A80" s="329" t="s">
        <v>246</v>
      </c>
      <c r="B80" s="645">
        <v>3416.36470524484</v>
      </c>
      <c r="C80" s="636">
        <v>369627.4514701689</v>
      </c>
      <c r="D80" s="646">
        <v>21.675241214932516</v>
      </c>
      <c r="E80" s="645"/>
      <c r="F80" s="633">
        <v>1722.0140605645283</v>
      </c>
      <c r="G80" s="634">
        <v>162096.14803996676</v>
      </c>
      <c r="H80" s="635">
        <v>9.744575803663528</v>
      </c>
      <c r="J80" s="637"/>
      <c r="K80" s="647"/>
      <c r="L80" s="637"/>
    </row>
    <row r="81" spans="1:12" s="329" customFormat="1" ht="7.5" customHeight="1">
      <c r="A81" s="329" t="s">
        <v>247</v>
      </c>
      <c r="B81" s="645">
        <v>3725.009499867197</v>
      </c>
      <c r="C81" s="636">
        <v>425885.7190890353</v>
      </c>
      <c r="D81" s="646">
        <v>25.297543533655958</v>
      </c>
      <c r="E81" s="645"/>
      <c r="F81" s="633">
        <v>1990.0124140776097</v>
      </c>
      <c r="G81" s="634">
        <v>165260.9049413509</v>
      </c>
      <c r="H81" s="635">
        <v>9.719157372599673</v>
      </c>
      <c r="J81" s="637"/>
      <c r="K81" s="647"/>
      <c r="L81" s="637"/>
    </row>
    <row r="82" spans="1:12" s="329" customFormat="1" ht="7.5" customHeight="1">
      <c r="A82" s="329" t="s">
        <v>248</v>
      </c>
      <c r="B82" s="645">
        <v>2109.7644451194346</v>
      </c>
      <c r="C82" s="636">
        <v>223566.19128601154</v>
      </c>
      <c r="D82" s="646">
        <v>12.081402856105118</v>
      </c>
      <c r="E82" s="645"/>
      <c r="F82" s="633">
        <v>1029.1030166178036</v>
      </c>
      <c r="G82" s="634">
        <v>86166.26688972513</v>
      </c>
      <c r="H82" s="635">
        <v>4.449123142212092</v>
      </c>
      <c r="J82" s="637"/>
      <c r="K82" s="647"/>
      <c r="L82" s="637"/>
    </row>
    <row r="83" spans="1:8" s="629" customFormat="1" ht="3" customHeight="1">
      <c r="A83" s="651"/>
      <c r="B83" s="652"/>
      <c r="C83" s="653"/>
      <c r="D83" s="653"/>
      <c r="E83" s="654"/>
      <c r="F83" s="653"/>
      <c r="G83" s="654"/>
      <c r="H83" s="653"/>
    </row>
    <row r="84" spans="1:8" s="629" customFormat="1" ht="3" customHeight="1">
      <c r="A84" s="640"/>
      <c r="B84" s="655"/>
      <c r="C84" s="630"/>
      <c r="D84" s="630"/>
      <c r="E84" s="73"/>
      <c r="F84" s="630"/>
      <c r="G84" s="73"/>
      <c r="H84" s="630"/>
    </row>
    <row r="85" spans="1:8" s="629" customFormat="1" ht="9">
      <c r="A85" s="656" t="s">
        <v>436</v>
      </c>
      <c r="B85" s="657"/>
      <c r="C85" s="657"/>
      <c r="D85" s="657"/>
      <c r="E85" s="645"/>
      <c r="F85" s="642"/>
      <c r="G85" s="645"/>
      <c r="H85" s="645"/>
    </row>
    <row r="86" spans="1:8" s="296" customFormat="1" ht="8.25" customHeight="1">
      <c r="A86" s="658" t="s">
        <v>358</v>
      </c>
      <c r="B86" s="658"/>
      <c r="C86" s="658"/>
      <c r="D86" s="658"/>
      <c r="E86" s="658"/>
      <c r="F86" s="658"/>
      <c r="G86" s="659"/>
      <c r="H86" s="659"/>
    </row>
    <row r="87" spans="1:8" s="294" customFormat="1" ht="7.5" customHeight="1">
      <c r="A87" s="308"/>
      <c r="B87" s="332"/>
      <c r="C87" s="333"/>
      <c r="E87" s="333"/>
      <c r="F87" s="333"/>
      <c r="G87" s="333"/>
      <c r="H87" s="333"/>
    </row>
    <row r="88" spans="2:8" ht="10.5" customHeight="1">
      <c r="B88" s="332"/>
      <c r="C88" s="334"/>
      <c r="E88" s="334"/>
      <c r="F88" s="334"/>
      <c r="G88" s="334"/>
      <c r="H88" s="334"/>
    </row>
    <row r="89" spans="2:8" ht="10.5" customHeight="1">
      <c r="B89" s="332"/>
      <c r="C89" s="334"/>
      <c r="E89" s="334"/>
      <c r="F89" s="334"/>
      <c r="G89" s="334"/>
      <c r="H89" s="334"/>
    </row>
    <row r="90" spans="2:8" ht="10.5" customHeight="1">
      <c r="B90" s="332"/>
      <c r="C90" s="334"/>
      <c r="D90" s="334"/>
      <c r="E90" s="334"/>
      <c r="F90" s="334"/>
      <c r="G90" s="334"/>
      <c r="H90" s="334"/>
    </row>
    <row r="91" spans="2:8" ht="10.5" customHeight="1">
      <c r="B91" s="332"/>
      <c r="C91" s="334"/>
      <c r="E91" s="334"/>
      <c r="F91" s="334"/>
      <c r="G91" s="334"/>
      <c r="H91" s="334"/>
    </row>
    <row r="92" spans="1:8" s="228" customFormat="1" ht="12">
      <c r="A92" s="308"/>
      <c r="B92" s="334"/>
      <c r="C92" s="334"/>
      <c r="E92" s="334"/>
      <c r="F92" s="334"/>
      <c r="G92" s="334"/>
      <c r="H92" s="334"/>
    </row>
    <row r="93" spans="2:8" ht="12">
      <c r="B93" s="334"/>
      <c r="C93" s="334"/>
      <c r="E93" s="334"/>
      <c r="F93" s="334"/>
      <c r="G93" s="334"/>
      <c r="H93" s="334"/>
    </row>
    <row r="94" spans="2:8" ht="12">
      <c r="B94" s="334"/>
      <c r="C94" s="334"/>
      <c r="D94" s="334"/>
      <c r="E94" s="334"/>
      <c r="F94" s="334"/>
      <c r="G94" s="334"/>
      <c r="H94" s="334"/>
    </row>
    <row r="95" spans="2:8" ht="12">
      <c r="B95" s="334"/>
      <c r="C95" s="334"/>
      <c r="D95" s="334"/>
      <c r="E95" s="334"/>
      <c r="F95" s="334"/>
      <c r="G95" s="334"/>
      <c r="H95" s="334"/>
    </row>
    <row r="96" spans="2:8" ht="12">
      <c r="B96" s="334"/>
      <c r="C96" s="334"/>
      <c r="D96" s="334"/>
      <c r="E96" s="334"/>
      <c r="F96" s="334"/>
      <c r="G96" s="334"/>
      <c r="H96" s="334"/>
    </row>
    <row r="97" spans="2:8" ht="12">
      <c r="B97" s="334"/>
      <c r="C97" s="334"/>
      <c r="D97" s="334"/>
      <c r="E97" s="334"/>
      <c r="F97" s="334"/>
      <c r="G97" s="334"/>
      <c r="H97" s="334"/>
    </row>
    <row r="98" spans="2:8" ht="12">
      <c r="B98" s="334"/>
      <c r="C98" s="334"/>
      <c r="D98" s="334"/>
      <c r="E98" s="334"/>
      <c r="F98" s="334"/>
      <c r="G98" s="334"/>
      <c r="H98" s="334"/>
    </row>
    <row r="99" spans="2:8" ht="12">
      <c r="B99" s="334"/>
      <c r="C99" s="334"/>
      <c r="D99" s="334"/>
      <c r="E99" s="334"/>
      <c r="F99" s="334"/>
      <c r="G99" s="334"/>
      <c r="H99" s="334"/>
    </row>
    <row r="100" spans="2:8" ht="12">
      <c r="B100" s="334"/>
      <c r="C100" s="334"/>
      <c r="D100" s="334"/>
      <c r="E100" s="334"/>
      <c r="F100" s="334"/>
      <c r="G100" s="334"/>
      <c r="H100" s="334"/>
    </row>
    <row r="101" spans="2:8" ht="12">
      <c r="B101" s="334"/>
      <c r="C101" s="334"/>
      <c r="D101" s="334"/>
      <c r="E101" s="334"/>
      <c r="F101" s="334"/>
      <c r="G101" s="334"/>
      <c r="H101" s="334"/>
    </row>
    <row r="102" spans="2:8" ht="12">
      <c r="B102" s="334"/>
      <c r="C102" s="334"/>
      <c r="D102" s="334"/>
      <c r="E102" s="334"/>
      <c r="F102" s="334"/>
      <c r="G102" s="334"/>
      <c r="H102" s="334"/>
    </row>
    <row r="103" spans="2:8" ht="12">
      <c r="B103" s="334"/>
      <c r="C103" s="334"/>
      <c r="D103" s="334"/>
      <c r="E103" s="334"/>
      <c r="F103" s="334"/>
      <c r="G103" s="334"/>
      <c r="H103" s="334"/>
    </row>
    <row r="104" spans="2:8" ht="12">
      <c r="B104" s="334"/>
      <c r="C104" s="334"/>
      <c r="D104" s="334"/>
      <c r="E104" s="334"/>
      <c r="F104" s="334"/>
      <c r="G104" s="334"/>
      <c r="H104" s="334"/>
    </row>
    <row r="105" spans="2:8" ht="12">
      <c r="B105" s="334"/>
      <c r="C105" s="334"/>
      <c r="D105" s="334"/>
      <c r="E105" s="334"/>
      <c r="F105" s="334"/>
      <c r="G105" s="334"/>
      <c r="H105" s="334"/>
    </row>
    <row r="106" spans="2:8" ht="12">
      <c r="B106" s="334"/>
      <c r="C106" s="334"/>
      <c r="D106" s="334"/>
      <c r="E106" s="334"/>
      <c r="F106" s="334"/>
      <c r="G106" s="334"/>
      <c r="H106" s="334"/>
    </row>
    <row r="107" spans="2:8" ht="12">
      <c r="B107" s="334"/>
      <c r="C107" s="334"/>
      <c r="D107" s="334"/>
      <c r="E107" s="334"/>
      <c r="F107" s="334"/>
      <c r="G107" s="334"/>
      <c r="H107" s="334"/>
    </row>
    <row r="108" spans="2:8" ht="12">
      <c r="B108" s="334"/>
      <c r="C108" s="334"/>
      <c r="D108" s="334"/>
      <c r="E108" s="334"/>
      <c r="F108" s="334"/>
      <c r="G108" s="334"/>
      <c r="H108" s="334"/>
    </row>
    <row r="109" spans="2:8" ht="12">
      <c r="B109" s="334"/>
      <c r="C109" s="334"/>
      <c r="D109" s="334"/>
      <c r="E109" s="334"/>
      <c r="F109" s="334"/>
      <c r="G109" s="334"/>
      <c r="H109" s="334"/>
    </row>
    <row r="110" spans="2:8" ht="12">
      <c r="B110" s="334"/>
      <c r="C110" s="334"/>
      <c r="D110" s="334"/>
      <c r="E110" s="334"/>
      <c r="F110" s="334"/>
      <c r="G110" s="334"/>
      <c r="H110" s="334"/>
    </row>
    <row r="111" spans="2:8" ht="12">
      <c r="B111" s="334"/>
      <c r="C111" s="334"/>
      <c r="D111" s="334"/>
      <c r="E111" s="334"/>
      <c r="F111" s="334"/>
      <c r="G111" s="334"/>
      <c r="H111" s="334"/>
    </row>
    <row r="112" spans="2:8" ht="12">
      <c r="B112" s="334"/>
      <c r="C112" s="334"/>
      <c r="D112" s="334"/>
      <c r="E112" s="334"/>
      <c r="F112" s="334"/>
      <c r="G112" s="334"/>
      <c r="H112" s="334"/>
    </row>
    <row r="113" spans="2:8" ht="12">
      <c r="B113" s="334"/>
      <c r="C113" s="334"/>
      <c r="D113" s="334"/>
      <c r="E113" s="334"/>
      <c r="F113" s="334"/>
      <c r="G113" s="334"/>
      <c r="H113" s="334"/>
    </row>
    <row r="114" spans="2:8" ht="12">
      <c r="B114" s="334"/>
      <c r="C114" s="334"/>
      <c r="D114" s="334"/>
      <c r="E114" s="334"/>
      <c r="F114" s="334"/>
      <c r="G114" s="334"/>
      <c r="H114" s="334"/>
    </row>
    <row r="115" spans="2:8" ht="12">
      <c r="B115" s="334"/>
      <c r="C115" s="334"/>
      <c r="D115" s="334"/>
      <c r="E115" s="334"/>
      <c r="F115" s="334"/>
      <c r="G115" s="334"/>
      <c r="H115" s="334"/>
    </row>
  </sheetData>
  <mergeCells count="8">
    <mergeCell ref="B5:D5"/>
    <mergeCell ref="F5:H5"/>
    <mergeCell ref="B6:B8"/>
    <mergeCell ref="C6:C8"/>
    <mergeCell ref="H6:H8"/>
    <mergeCell ref="D6:D8"/>
    <mergeCell ref="F6:F8"/>
    <mergeCell ref="G6:G8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7"/>
  <dimension ref="A1:G73"/>
  <sheetViews>
    <sheetView showGridLines="0" zoomScaleSheetLayoutView="130" workbookViewId="0" topLeftCell="A1">
      <selection activeCell="Q36" sqref="Q36"/>
    </sheetView>
  </sheetViews>
  <sheetFormatPr defaultColWidth="9.59765625" defaultRowHeight="10.5"/>
  <cols>
    <col min="1" max="1" width="45.3984375" style="713" customWidth="1"/>
    <col min="2" max="2" width="16.19921875" style="713" customWidth="1"/>
    <col min="3" max="3" width="14.796875" style="713" customWidth="1"/>
    <col min="4" max="4" width="15.19921875" style="713" customWidth="1"/>
    <col min="5" max="5" width="15.59765625" style="713" customWidth="1"/>
    <col min="6" max="6" width="14.3984375" style="713" bestFit="1" customWidth="1"/>
    <col min="7" max="16384" width="12.796875" style="713" customWidth="1"/>
  </cols>
  <sheetData>
    <row r="1" spans="1:5" s="704" customFormat="1" ht="12" customHeight="1">
      <c r="A1" s="922" t="s">
        <v>400</v>
      </c>
      <c r="B1" s="702"/>
      <c r="C1" s="702"/>
      <c r="D1" s="702"/>
      <c r="E1" s="703"/>
    </row>
    <row r="2" spans="1:5" s="704" customFormat="1" ht="12" customHeight="1">
      <c r="A2" s="705"/>
      <c r="B2" s="702"/>
      <c r="C2" s="702"/>
      <c r="D2" s="702"/>
      <c r="E2" s="703"/>
    </row>
    <row r="3" spans="2:5" s="704" customFormat="1" ht="12" customHeight="1">
      <c r="B3" s="702"/>
      <c r="C3" s="702"/>
      <c r="D3" s="702"/>
      <c r="E3" s="288"/>
    </row>
    <row r="4" spans="1:5" s="704" customFormat="1" ht="6" customHeight="1">
      <c r="A4" s="706"/>
      <c r="B4" s="707"/>
      <c r="C4" s="707"/>
      <c r="D4" s="707"/>
      <c r="E4" s="289"/>
    </row>
    <row r="5" spans="1:6" s="704" customFormat="1" ht="12">
      <c r="A5" s="708"/>
      <c r="B5" s="709">
        <v>1999</v>
      </c>
      <c r="C5" s="709">
        <v>2000</v>
      </c>
      <c r="D5" s="709">
        <v>2001</v>
      </c>
      <c r="E5" s="709">
        <v>2002</v>
      </c>
      <c r="F5" s="710">
        <v>2003</v>
      </c>
    </row>
    <row r="6" spans="1:5" ht="3.75" customHeight="1">
      <c r="A6" s="711"/>
      <c r="B6" s="712"/>
      <c r="C6" s="712"/>
      <c r="D6" s="712"/>
      <c r="E6" s="712"/>
    </row>
    <row r="7" spans="1:5" ht="7.5" customHeight="1">
      <c r="A7" s="963" t="s">
        <v>208</v>
      </c>
      <c r="B7" s="963"/>
      <c r="C7" s="963"/>
      <c r="D7" s="963"/>
      <c r="E7" s="963"/>
    </row>
    <row r="8" spans="1:6" s="290" customFormat="1" ht="7.5" customHeight="1">
      <c r="A8" s="290" t="s">
        <v>161</v>
      </c>
      <c r="B8" s="180">
        <v>47.7</v>
      </c>
      <c r="C8" s="714">
        <v>47.5</v>
      </c>
      <c r="D8" s="714">
        <v>52.2</v>
      </c>
      <c r="E8" s="714">
        <v>52.9</v>
      </c>
      <c r="F8" s="180">
        <v>50.9</v>
      </c>
    </row>
    <row r="9" spans="1:6" s="290" customFormat="1" ht="7.5" customHeight="1">
      <c r="A9" s="290" t="s">
        <v>162</v>
      </c>
      <c r="B9" s="180">
        <v>42.4</v>
      </c>
      <c r="C9" s="714">
        <v>42</v>
      </c>
      <c r="D9" s="714">
        <v>46.9</v>
      </c>
      <c r="E9" s="714">
        <v>47.3</v>
      </c>
      <c r="F9" s="180">
        <v>45.4</v>
      </c>
    </row>
    <row r="10" spans="2:6" s="290" customFormat="1" ht="3.75" customHeight="1">
      <c r="B10" s="464"/>
      <c r="C10" s="464"/>
      <c r="D10" s="464"/>
      <c r="E10" s="716"/>
      <c r="F10" s="716"/>
    </row>
    <row r="11" spans="1:6" s="290" customFormat="1" ht="7.5" customHeight="1">
      <c r="A11" s="290" t="s">
        <v>264</v>
      </c>
      <c r="B11" s="716"/>
      <c r="C11" s="716"/>
      <c r="D11" s="716"/>
      <c r="E11" s="716"/>
      <c r="F11" s="716"/>
    </row>
    <row r="12" spans="1:7" s="290" customFormat="1" ht="7.5" customHeight="1">
      <c r="A12" s="715" t="s">
        <v>380</v>
      </c>
      <c r="B12" s="180">
        <v>55.5</v>
      </c>
      <c r="C12" s="714">
        <v>56.5</v>
      </c>
      <c r="D12" s="714">
        <v>66.4</v>
      </c>
      <c r="E12" s="714">
        <v>70.8</v>
      </c>
      <c r="F12" s="180">
        <v>63</v>
      </c>
      <c r="G12" s="716"/>
    </row>
    <row r="13" spans="1:7" s="290" customFormat="1" ht="7.5" customHeight="1">
      <c r="A13" s="717" t="s">
        <v>164</v>
      </c>
      <c r="B13" s="180">
        <v>70.5</v>
      </c>
      <c r="C13" s="714">
        <v>65.9</v>
      </c>
      <c r="D13" s="714">
        <v>75.7</v>
      </c>
      <c r="E13" s="714">
        <v>79.8</v>
      </c>
      <c r="F13" s="180">
        <v>76.8</v>
      </c>
      <c r="G13" s="716"/>
    </row>
    <row r="14" spans="1:7" s="290" customFormat="1" ht="7.5" customHeight="1">
      <c r="A14" s="290" t="s">
        <v>165</v>
      </c>
      <c r="B14" s="180">
        <v>80.5</v>
      </c>
      <c r="C14" s="714">
        <v>75.3</v>
      </c>
      <c r="D14" s="714">
        <v>82.8</v>
      </c>
      <c r="E14" s="714">
        <v>84.9</v>
      </c>
      <c r="F14" s="180">
        <v>80.1</v>
      </c>
      <c r="G14" s="716"/>
    </row>
    <row r="15" spans="1:7" s="290" customFormat="1" ht="7.5" customHeight="1">
      <c r="A15" s="290" t="s">
        <v>166</v>
      </c>
      <c r="B15" s="180">
        <v>80.9</v>
      </c>
      <c r="C15" s="714">
        <v>79.1</v>
      </c>
      <c r="D15" s="714">
        <v>86.7</v>
      </c>
      <c r="E15" s="714">
        <v>84.8</v>
      </c>
      <c r="F15" s="180">
        <v>83.6</v>
      </c>
      <c r="G15" s="716"/>
    </row>
    <row r="16" spans="1:7" s="290" customFormat="1" ht="7.5" customHeight="1">
      <c r="A16" s="290" t="s">
        <v>167</v>
      </c>
      <c r="B16" s="180">
        <v>80.6</v>
      </c>
      <c r="C16" s="714">
        <v>80.6</v>
      </c>
      <c r="D16" s="714">
        <v>83.3</v>
      </c>
      <c r="E16" s="714">
        <v>84.2</v>
      </c>
      <c r="F16" s="180">
        <v>82.3</v>
      </c>
      <c r="G16" s="716"/>
    </row>
    <row r="17" spans="1:7" s="290" customFormat="1" ht="7.5" customHeight="1">
      <c r="A17" s="290" t="s">
        <v>168</v>
      </c>
      <c r="B17" s="180">
        <v>66.8</v>
      </c>
      <c r="C17" s="714">
        <v>67.6</v>
      </c>
      <c r="D17" s="714">
        <v>70.4</v>
      </c>
      <c r="E17" s="714">
        <v>72.6</v>
      </c>
      <c r="F17" s="180">
        <v>69.6</v>
      </c>
      <c r="G17" s="716"/>
    </row>
    <row r="18" spans="1:7" s="290" customFormat="1" ht="7.5" customHeight="1">
      <c r="A18" s="290" t="s">
        <v>169</v>
      </c>
      <c r="B18" s="180">
        <v>52</v>
      </c>
      <c r="C18" s="714">
        <v>50.9</v>
      </c>
      <c r="D18" s="714">
        <v>58.7</v>
      </c>
      <c r="E18" s="714">
        <v>57.8</v>
      </c>
      <c r="F18" s="180">
        <v>55.7</v>
      </c>
      <c r="G18" s="716"/>
    </row>
    <row r="19" spans="1:7" s="290" customFormat="1" ht="7.5" customHeight="1">
      <c r="A19" s="290" t="s">
        <v>170</v>
      </c>
      <c r="B19" s="180">
        <v>38.1</v>
      </c>
      <c r="C19" s="714">
        <v>39</v>
      </c>
      <c r="D19" s="714">
        <v>44.4</v>
      </c>
      <c r="E19" s="714">
        <v>44.4</v>
      </c>
      <c r="F19" s="180">
        <v>43.1</v>
      </c>
      <c r="G19" s="716"/>
    </row>
    <row r="20" spans="1:7" s="290" customFormat="1" ht="7.5" customHeight="1">
      <c r="A20" s="290" t="s">
        <v>171</v>
      </c>
      <c r="B20" s="180">
        <v>25.3</v>
      </c>
      <c r="C20" s="714">
        <v>28.2</v>
      </c>
      <c r="D20" s="714">
        <v>32.2</v>
      </c>
      <c r="E20" s="714">
        <v>32.3</v>
      </c>
      <c r="F20" s="180">
        <v>31.9</v>
      </c>
      <c r="G20" s="716"/>
    </row>
    <row r="21" spans="1:7" s="290" customFormat="1" ht="7.5" customHeight="1">
      <c r="A21" s="290" t="s">
        <v>172</v>
      </c>
      <c r="B21" s="180">
        <v>18.3</v>
      </c>
      <c r="C21" s="714">
        <v>17.8</v>
      </c>
      <c r="D21" s="714">
        <v>25.3</v>
      </c>
      <c r="E21" s="714">
        <v>22.7</v>
      </c>
      <c r="F21" s="180">
        <v>23.4</v>
      </c>
      <c r="G21" s="716"/>
    </row>
    <row r="22" spans="1:7" s="290" customFormat="1" ht="7.5" customHeight="1">
      <c r="A22" s="290" t="s">
        <v>173</v>
      </c>
      <c r="B22" s="180">
        <v>9.7</v>
      </c>
      <c r="C22" s="714">
        <v>11.3</v>
      </c>
      <c r="D22" s="714">
        <v>13.2</v>
      </c>
      <c r="E22" s="714">
        <v>13.8</v>
      </c>
      <c r="F22" s="180">
        <v>13.5</v>
      </c>
      <c r="G22" s="716"/>
    </row>
    <row r="23" spans="1:7" s="290" customFormat="1" ht="7.5" customHeight="1">
      <c r="A23" s="290" t="s">
        <v>174</v>
      </c>
      <c r="B23" s="180">
        <v>3.6</v>
      </c>
      <c r="C23" s="714">
        <v>3.9</v>
      </c>
      <c r="D23" s="714">
        <v>4.6</v>
      </c>
      <c r="E23" s="714">
        <v>5.6</v>
      </c>
      <c r="F23" s="180">
        <v>4.6</v>
      </c>
      <c r="G23" s="716"/>
    </row>
    <row r="24" spans="2:6" ht="3.75" customHeight="1">
      <c r="B24" s="733"/>
      <c r="C24" s="734"/>
      <c r="D24" s="734"/>
      <c r="E24" s="735"/>
      <c r="F24" s="718"/>
    </row>
    <row r="25" spans="1:7" ht="7.5" customHeight="1">
      <c r="A25" s="658" t="s">
        <v>401</v>
      </c>
      <c r="B25" s="736"/>
      <c r="C25" s="736"/>
      <c r="D25" s="736"/>
      <c r="E25" s="736"/>
      <c r="F25" s="737"/>
      <c r="G25" s="730"/>
    </row>
    <row r="26" spans="1:7" s="290" customFormat="1" ht="7.5" customHeight="1">
      <c r="A26" s="802" t="s">
        <v>175</v>
      </c>
      <c r="B26" s="714">
        <v>69.5</v>
      </c>
      <c r="C26" s="714">
        <v>70.6</v>
      </c>
      <c r="D26" s="714">
        <v>75.8</v>
      </c>
      <c r="E26" s="714">
        <v>73.9</v>
      </c>
      <c r="F26" s="729">
        <v>72.1</v>
      </c>
      <c r="G26" s="732"/>
    </row>
    <row r="27" spans="1:7" s="290" customFormat="1" ht="7.5" customHeight="1">
      <c r="A27" s="802" t="s">
        <v>397</v>
      </c>
      <c r="B27" s="714">
        <v>67.3</v>
      </c>
      <c r="C27" s="714">
        <v>67.5</v>
      </c>
      <c r="D27" s="714">
        <v>70.2</v>
      </c>
      <c r="E27" s="714">
        <v>70.6</v>
      </c>
      <c r="F27" s="729">
        <v>67.9</v>
      </c>
      <c r="G27" s="732"/>
    </row>
    <row r="28" spans="1:7" s="290" customFormat="1" ht="7.5" customHeight="1">
      <c r="A28" s="802" t="s">
        <v>398</v>
      </c>
      <c r="B28" s="714">
        <v>50.5</v>
      </c>
      <c r="C28" s="714">
        <v>48.7</v>
      </c>
      <c r="D28" s="714">
        <v>53.9</v>
      </c>
      <c r="E28" s="714">
        <v>53.6</v>
      </c>
      <c r="F28" s="729">
        <v>50.7</v>
      </c>
      <c r="G28" s="732"/>
    </row>
    <row r="29" spans="1:7" s="290" customFormat="1" ht="7.5" customHeight="1">
      <c r="A29" s="802" t="s">
        <v>259</v>
      </c>
      <c r="B29" s="714">
        <v>21.5</v>
      </c>
      <c r="C29" s="714">
        <v>21.5</v>
      </c>
      <c r="D29" s="714">
        <v>25.9</v>
      </c>
      <c r="E29" s="714">
        <v>26.8</v>
      </c>
      <c r="F29" s="729">
        <v>25.5</v>
      </c>
      <c r="G29" s="732"/>
    </row>
    <row r="30" spans="2:6" ht="3.75" customHeight="1">
      <c r="B30" s="738"/>
      <c r="C30" s="738"/>
      <c r="D30" s="738"/>
      <c r="E30" s="735"/>
      <c r="F30" s="735"/>
    </row>
    <row r="31" spans="1:7" ht="7.5" customHeight="1">
      <c r="A31" s="719" t="s">
        <v>270</v>
      </c>
      <c r="B31" s="714"/>
      <c r="C31" s="714"/>
      <c r="D31" s="714"/>
      <c r="E31" s="714"/>
      <c r="F31" s="714" t="s">
        <v>237</v>
      </c>
      <c r="G31" s="714"/>
    </row>
    <row r="32" spans="1:6" ht="7.5" customHeight="1">
      <c r="A32" s="719" t="s">
        <v>184</v>
      </c>
      <c r="B32" s="180">
        <v>45.3</v>
      </c>
      <c r="C32" s="714">
        <v>45.5</v>
      </c>
      <c r="D32" s="714">
        <v>51.3</v>
      </c>
      <c r="E32" s="714">
        <v>49.4</v>
      </c>
      <c r="F32" s="714">
        <v>48.1</v>
      </c>
    </row>
    <row r="33" spans="1:6" ht="7.5" customHeight="1">
      <c r="A33" s="719" t="s">
        <v>185</v>
      </c>
      <c r="B33" s="180">
        <v>37.3</v>
      </c>
      <c r="C33" s="714">
        <v>38.6</v>
      </c>
      <c r="D33" s="714">
        <v>48.5</v>
      </c>
      <c r="E33" s="714">
        <v>45.6</v>
      </c>
      <c r="F33" s="714">
        <v>40</v>
      </c>
    </row>
    <row r="34" spans="1:6" ht="7.5" customHeight="1">
      <c r="A34" s="719" t="s">
        <v>186</v>
      </c>
      <c r="B34" s="180">
        <v>47.9</v>
      </c>
      <c r="C34" s="714">
        <v>47</v>
      </c>
      <c r="D34" s="714">
        <v>53.9</v>
      </c>
      <c r="E34" s="714">
        <v>51.1</v>
      </c>
      <c r="F34" s="714">
        <v>48.5</v>
      </c>
    </row>
    <row r="35" spans="1:7" ht="7.5" customHeight="1">
      <c r="A35" s="719" t="s">
        <v>187</v>
      </c>
      <c r="B35" s="180">
        <v>36.4</v>
      </c>
      <c r="C35" s="714">
        <v>36</v>
      </c>
      <c r="D35" s="714">
        <v>40.6</v>
      </c>
      <c r="E35" s="714">
        <v>39.4</v>
      </c>
      <c r="F35" s="714">
        <v>38.7</v>
      </c>
      <c r="G35" s="714"/>
    </row>
    <row r="36" spans="1:7" s="706" customFormat="1" ht="7.5" customHeight="1">
      <c r="A36" s="908" t="s">
        <v>265</v>
      </c>
      <c r="B36" s="909">
        <v>33.2</v>
      </c>
      <c r="C36" s="910">
        <v>34.2</v>
      </c>
      <c r="D36" s="910">
        <v>36.9</v>
      </c>
      <c r="E36" s="910">
        <v>37.6</v>
      </c>
      <c r="F36" s="910">
        <v>35.1</v>
      </c>
      <c r="G36" s="910"/>
    </row>
    <row r="37" spans="1:7" s="706" customFormat="1" ht="7.5" customHeight="1">
      <c r="A37" s="908" t="s">
        <v>26</v>
      </c>
      <c r="B37" s="909">
        <v>39.5</v>
      </c>
      <c r="C37" s="910">
        <v>37.8</v>
      </c>
      <c r="D37" s="910">
        <v>44.2</v>
      </c>
      <c r="E37" s="910">
        <v>41.2</v>
      </c>
      <c r="F37" s="910">
        <v>42.1</v>
      </c>
      <c r="G37" s="910"/>
    </row>
    <row r="38" spans="1:7" ht="7.5" customHeight="1">
      <c r="A38" s="719" t="s">
        <v>188</v>
      </c>
      <c r="B38" s="180">
        <v>44.4</v>
      </c>
      <c r="C38" s="714">
        <v>42.2</v>
      </c>
      <c r="D38" s="714">
        <v>46.9</v>
      </c>
      <c r="E38" s="714">
        <v>47.1</v>
      </c>
      <c r="F38" s="714">
        <v>47.6</v>
      </c>
      <c r="G38" s="714"/>
    </row>
    <row r="39" spans="1:7" ht="7.5" customHeight="1">
      <c r="A39" s="719" t="s">
        <v>189</v>
      </c>
      <c r="B39" s="180">
        <v>44.6</v>
      </c>
      <c r="C39" s="714">
        <v>41.4</v>
      </c>
      <c r="D39" s="714">
        <v>48.4</v>
      </c>
      <c r="E39" s="714">
        <v>47.8</v>
      </c>
      <c r="F39" s="714">
        <v>45.3</v>
      </c>
      <c r="G39" s="714"/>
    </row>
    <row r="40" spans="1:7" ht="7.5" customHeight="1">
      <c r="A40" s="719" t="s">
        <v>190</v>
      </c>
      <c r="B40" s="180">
        <v>42.9</v>
      </c>
      <c r="C40" s="714">
        <v>46</v>
      </c>
      <c r="D40" s="714">
        <v>51</v>
      </c>
      <c r="E40" s="714">
        <v>49.5</v>
      </c>
      <c r="F40" s="714">
        <v>46.5</v>
      </c>
      <c r="G40" s="714"/>
    </row>
    <row r="41" spans="1:7" ht="7.5" customHeight="1">
      <c r="A41" s="719" t="s">
        <v>191</v>
      </c>
      <c r="B41" s="180">
        <v>48</v>
      </c>
      <c r="C41" s="714">
        <v>47.3</v>
      </c>
      <c r="D41" s="714">
        <v>51.8</v>
      </c>
      <c r="E41" s="714">
        <v>51.2</v>
      </c>
      <c r="F41" s="714">
        <v>48.3</v>
      </c>
      <c r="G41" s="714"/>
    </row>
    <row r="42" spans="1:7" ht="7.5" customHeight="1">
      <c r="A42" s="719" t="s">
        <v>192</v>
      </c>
      <c r="B42" s="180">
        <v>48.9</v>
      </c>
      <c r="C42" s="714">
        <v>49.6</v>
      </c>
      <c r="D42" s="714">
        <v>51.4</v>
      </c>
      <c r="E42" s="714">
        <v>54.8</v>
      </c>
      <c r="F42" s="714">
        <v>50.3</v>
      </c>
      <c r="G42" s="714"/>
    </row>
    <row r="43" spans="1:7" ht="7.5" customHeight="1">
      <c r="A43" s="719" t="s">
        <v>193</v>
      </c>
      <c r="B43" s="180">
        <v>45.1</v>
      </c>
      <c r="C43" s="714">
        <v>44.2</v>
      </c>
      <c r="D43" s="714">
        <v>46.7</v>
      </c>
      <c r="E43" s="714">
        <v>44.9</v>
      </c>
      <c r="F43" s="714">
        <v>45.3</v>
      </c>
      <c r="G43" s="714"/>
    </row>
    <row r="44" spans="1:7" ht="7.5" customHeight="1">
      <c r="A44" s="719" t="s">
        <v>194</v>
      </c>
      <c r="B44" s="180">
        <v>45.4</v>
      </c>
      <c r="C44" s="714">
        <v>48.1</v>
      </c>
      <c r="D44" s="714">
        <v>48.9</v>
      </c>
      <c r="E44" s="714">
        <v>49.3</v>
      </c>
      <c r="F44" s="714">
        <v>48.9</v>
      </c>
      <c r="G44" s="714"/>
    </row>
    <row r="45" spans="1:7" ht="7.5" customHeight="1">
      <c r="A45" s="719" t="s">
        <v>195</v>
      </c>
      <c r="B45" s="180">
        <v>52.8</v>
      </c>
      <c r="C45" s="714">
        <v>51.2</v>
      </c>
      <c r="D45" s="714">
        <v>56.2</v>
      </c>
      <c r="E45" s="714">
        <v>57.4</v>
      </c>
      <c r="F45" s="714">
        <v>52.8</v>
      </c>
      <c r="G45" s="714"/>
    </row>
    <row r="46" spans="1:7" ht="7.5" customHeight="1">
      <c r="A46" s="719" t="s">
        <v>196</v>
      </c>
      <c r="B46" s="180">
        <v>42.7</v>
      </c>
      <c r="C46" s="714">
        <v>45.6</v>
      </c>
      <c r="D46" s="714">
        <v>48</v>
      </c>
      <c r="E46" s="714">
        <v>46.9</v>
      </c>
      <c r="F46" s="714">
        <v>49</v>
      </c>
      <c r="G46" s="714"/>
    </row>
    <row r="47" spans="1:7" ht="7.5" customHeight="1">
      <c r="A47" s="719" t="s">
        <v>197</v>
      </c>
      <c r="B47" s="180">
        <v>35.6</v>
      </c>
      <c r="C47" s="714">
        <v>35.6</v>
      </c>
      <c r="D47" s="714">
        <v>42.7</v>
      </c>
      <c r="E47" s="714">
        <v>44.4</v>
      </c>
      <c r="F47" s="714">
        <v>41.5</v>
      </c>
      <c r="G47" s="714"/>
    </row>
    <row r="48" spans="1:7" ht="7.5" customHeight="1">
      <c r="A48" s="719" t="s">
        <v>198</v>
      </c>
      <c r="B48" s="180">
        <v>43</v>
      </c>
      <c r="C48" s="714">
        <v>42.3</v>
      </c>
      <c r="D48" s="714">
        <v>47.7</v>
      </c>
      <c r="E48" s="714">
        <v>52.1</v>
      </c>
      <c r="F48" s="714">
        <v>52.2</v>
      </c>
      <c r="G48" s="714"/>
    </row>
    <row r="49" spans="1:7" ht="7.5" customHeight="1">
      <c r="A49" s="719" t="s">
        <v>199</v>
      </c>
      <c r="B49" s="180">
        <v>41.1</v>
      </c>
      <c r="C49" s="714">
        <v>41.5</v>
      </c>
      <c r="D49" s="714">
        <v>48.2</v>
      </c>
      <c r="E49" s="714">
        <v>50.3</v>
      </c>
      <c r="F49" s="714">
        <v>47.2</v>
      </c>
      <c r="G49" s="714"/>
    </row>
    <row r="50" spans="1:7" ht="7.5" customHeight="1">
      <c r="A50" s="719" t="s">
        <v>200</v>
      </c>
      <c r="B50" s="180">
        <v>35.6</v>
      </c>
      <c r="C50" s="714">
        <v>31.9</v>
      </c>
      <c r="D50" s="714">
        <v>37.8</v>
      </c>
      <c r="E50" s="714">
        <v>40.9</v>
      </c>
      <c r="F50" s="714">
        <v>42.3</v>
      </c>
      <c r="G50" s="714"/>
    </row>
    <row r="51" spans="1:7" ht="7.5" customHeight="1">
      <c r="A51" s="719" t="s">
        <v>201</v>
      </c>
      <c r="B51" s="180">
        <v>33.6</v>
      </c>
      <c r="C51" s="714">
        <v>35.3</v>
      </c>
      <c r="D51" s="714">
        <v>40.6</v>
      </c>
      <c r="E51" s="714">
        <v>43.2</v>
      </c>
      <c r="F51" s="714">
        <v>35.8</v>
      </c>
      <c r="G51" s="714"/>
    </row>
    <row r="52" spans="1:7" ht="7.5" customHeight="1">
      <c r="A52" s="719" t="s">
        <v>202</v>
      </c>
      <c r="B52" s="180">
        <v>44</v>
      </c>
      <c r="C52" s="714">
        <v>44.7</v>
      </c>
      <c r="D52" s="714">
        <v>46</v>
      </c>
      <c r="E52" s="714">
        <v>48.5</v>
      </c>
      <c r="F52" s="714">
        <v>47.9</v>
      </c>
      <c r="G52" s="714"/>
    </row>
    <row r="53" spans="1:7" ht="7.5" customHeight="1">
      <c r="A53" s="719" t="s">
        <v>203</v>
      </c>
      <c r="B53" s="180">
        <v>35.2</v>
      </c>
      <c r="C53" s="714">
        <v>36</v>
      </c>
      <c r="D53" s="714">
        <v>39.8</v>
      </c>
      <c r="E53" s="714">
        <v>41.1</v>
      </c>
      <c r="F53" s="714">
        <v>42.8</v>
      </c>
      <c r="G53" s="714"/>
    </row>
    <row r="54" spans="1:7" ht="7.5" customHeight="1">
      <c r="A54" s="720" t="s">
        <v>124</v>
      </c>
      <c r="B54" s="721">
        <v>45</v>
      </c>
      <c r="C54" s="722">
        <v>44.7</v>
      </c>
      <c r="D54" s="722">
        <v>49.5</v>
      </c>
      <c r="E54" s="722">
        <v>50</v>
      </c>
      <c r="F54" s="728">
        <v>48.1</v>
      </c>
      <c r="G54" s="728"/>
    </row>
    <row r="55" spans="1:7" ht="7.5" customHeight="1">
      <c r="A55" s="723" t="s">
        <v>353</v>
      </c>
      <c r="B55" s="292">
        <v>46.6</v>
      </c>
      <c r="C55" s="722">
        <v>46.4</v>
      </c>
      <c r="D55" s="722">
        <v>52.8</v>
      </c>
      <c r="E55" s="722">
        <v>50.4</v>
      </c>
      <c r="F55" s="728">
        <v>48.1</v>
      </c>
      <c r="G55" s="728"/>
    </row>
    <row r="56" spans="1:7" ht="7.5" customHeight="1">
      <c r="A56" s="723" t="s">
        <v>381</v>
      </c>
      <c r="B56" s="292">
        <v>45.1</v>
      </c>
      <c r="C56" s="722">
        <v>43.5</v>
      </c>
      <c r="D56" s="722">
        <v>48.4</v>
      </c>
      <c r="E56" s="722">
        <v>48</v>
      </c>
      <c r="F56" s="728">
        <v>46.8</v>
      </c>
      <c r="G56" s="728"/>
    </row>
    <row r="57" spans="1:7" ht="7.5" customHeight="1">
      <c r="A57" s="723" t="s">
        <v>247</v>
      </c>
      <c r="B57" s="292">
        <v>50</v>
      </c>
      <c r="C57" s="722">
        <v>49.7</v>
      </c>
      <c r="D57" s="722">
        <v>53</v>
      </c>
      <c r="E57" s="722">
        <v>54.6</v>
      </c>
      <c r="F57" s="728">
        <v>50.9</v>
      </c>
      <c r="G57" s="728"/>
    </row>
    <row r="58" spans="1:7" ht="7.5" customHeight="1">
      <c r="A58" s="723" t="s">
        <v>382</v>
      </c>
      <c r="B58" s="292">
        <v>40.6</v>
      </c>
      <c r="C58" s="722">
        <v>40.7</v>
      </c>
      <c r="D58" s="722">
        <v>46.3</v>
      </c>
      <c r="E58" s="722">
        <v>49.1</v>
      </c>
      <c r="F58" s="728">
        <v>47.4</v>
      </c>
      <c r="G58" s="728"/>
    </row>
    <row r="59" spans="1:7" ht="7.5" customHeight="1">
      <c r="A59" s="723" t="s">
        <v>383</v>
      </c>
      <c r="B59" s="292">
        <v>41.8</v>
      </c>
      <c r="C59" s="722">
        <v>42.5</v>
      </c>
      <c r="D59" s="722">
        <v>44.5</v>
      </c>
      <c r="E59" s="722">
        <v>46.6</v>
      </c>
      <c r="F59" s="728">
        <v>46.6</v>
      </c>
      <c r="G59" s="728"/>
    </row>
    <row r="60" spans="1:7" ht="3.75" customHeight="1">
      <c r="A60" s="719"/>
      <c r="B60" s="292"/>
      <c r="C60" s="722"/>
      <c r="D60" s="722"/>
      <c r="E60" s="722"/>
      <c r="F60" s="803"/>
      <c r="G60" s="730"/>
    </row>
    <row r="61" spans="1:7" ht="7.5" customHeight="1">
      <c r="A61" s="719" t="s">
        <v>271</v>
      </c>
      <c r="B61" s="180"/>
      <c r="C61" s="714" t="s">
        <v>237</v>
      </c>
      <c r="D61" s="714" t="s">
        <v>237</v>
      </c>
      <c r="E61" s="714" t="s">
        <v>237</v>
      </c>
      <c r="F61" s="739"/>
      <c r="G61" s="730"/>
    </row>
    <row r="62" spans="1:7" ht="7.5" customHeight="1">
      <c r="A62" s="719" t="s">
        <v>272</v>
      </c>
      <c r="B62" s="180">
        <v>51.4</v>
      </c>
      <c r="C62" s="180">
        <v>53.2</v>
      </c>
      <c r="D62" s="180">
        <v>54.6</v>
      </c>
      <c r="E62" s="180">
        <v>54.6</v>
      </c>
      <c r="F62" s="731">
        <v>55</v>
      </c>
      <c r="G62" s="730"/>
    </row>
    <row r="63" spans="1:7" ht="7.5" customHeight="1">
      <c r="A63" s="719" t="s">
        <v>273</v>
      </c>
      <c r="B63" s="180">
        <v>50.4</v>
      </c>
      <c r="C63" s="180">
        <v>49</v>
      </c>
      <c r="D63" s="180">
        <v>58.9</v>
      </c>
      <c r="E63" s="180">
        <v>56.5</v>
      </c>
      <c r="F63" s="731">
        <v>53.7</v>
      </c>
      <c r="G63" s="730"/>
    </row>
    <row r="64" spans="1:7" ht="7.5" customHeight="1">
      <c r="A64" s="719" t="s">
        <v>274</v>
      </c>
      <c r="B64" s="180">
        <v>33.8</v>
      </c>
      <c r="C64" s="180">
        <v>32.5</v>
      </c>
      <c r="D64" s="180">
        <v>39.5</v>
      </c>
      <c r="E64" s="180">
        <v>37.7</v>
      </c>
      <c r="F64" s="731">
        <v>35.4</v>
      </c>
      <c r="G64" s="730"/>
    </row>
    <row r="65" spans="1:7" ht="7.5" customHeight="1">
      <c r="A65" s="719" t="s">
        <v>275</v>
      </c>
      <c r="B65" s="180">
        <v>40.4</v>
      </c>
      <c r="C65" s="180">
        <v>39.4</v>
      </c>
      <c r="D65" s="180">
        <v>43.6</v>
      </c>
      <c r="E65" s="180">
        <v>44.4</v>
      </c>
      <c r="F65" s="731">
        <v>43.1</v>
      </c>
      <c r="G65" s="730"/>
    </row>
    <row r="66" spans="1:7" ht="7.5" customHeight="1">
      <c r="A66" s="719" t="s">
        <v>276</v>
      </c>
      <c r="B66" s="180">
        <v>44.3</v>
      </c>
      <c r="C66" s="180">
        <v>42.9</v>
      </c>
      <c r="D66" s="180">
        <v>49.3</v>
      </c>
      <c r="E66" s="180">
        <v>51.7</v>
      </c>
      <c r="F66" s="731">
        <v>48.3</v>
      </c>
      <c r="G66" s="730"/>
    </row>
    <row r="67" spans="1:7" ht="7.5" customHeight="1">
      <c r="A67" s="719" t="s">
        <v>277</v>
      </c>
      <c r="B67" s="180">
        <v>46.7</v>
      </c>
      <c r="C67" s="180">
        <v>48.5</v>
      </c>
      <c r="D67" s="180">
        <v>50.5</v>
      </c>
      <c r="E67" s="180">
        <v>51.4</v>
      </c>
      <c r="F67" s="731">
        <v>49.4</v>
      </c>
      <c r="G67" s="730"/>
    </row>
    <row r="68" spans="1:7" ht="3.75" customHeight="1">
      <c r="A68" s="719"/>
      <c r="B68" s="180"/>
      <c r="C68" s="714"/>
      <c r="D68" s="714"/>
      <c r="E68" s="714"/>
      <c r="F68" s="740"/>
      <c r="G68" s="730"/>
    </row>
    <row r="69" spans="1:7" ht="9" customHeight="1">
      <c r="A69" s="724" t="s">
        <v>245</v>
      </c>
      <c r="B69" s="725">
        <v>45</v>
      </c>
      <c r="C69" s="722">
        <v>44.7</v>
      </c>
      <c r="D69" s="722">
        <v>49.5</v>
      </c>
      <c r="E69" s="722">
        <v>50</v>
      </c>
      <c r="F69" s="722">
        <v>48.1</v>
      </c>
      <c r="G69" s="712"/>
    </row>
    <row r="70" spans="1:7" ht="3.75" customHeight="1">
      <c r="A70" s="726"/>
      <c r="B70" s="726"/>
      <c r="C70" s="726"/>
      <c r="D70" s="726"/>
      <c r="E70" s="726"/>
      <c r="F70" s="726"/>
      <c r="G70" s="712"/>
    </row>
    <row r="71" spans="1:7" ht="3.75" customHeight="1">
      <c r="A71" s="727"/>
      <c r="B71" s="727"/>
      <c r="C71" s="727"/>
      <c r="D71" s="727"/>
      <c r="E71" s="727"/>
      <c r="F71" s="727"/>
      <c r="G71" s="712"/>
    </row>
    <row r="72" spans="1:7" ht="7.5" customHeight="1">
      <c r="A72" s="656" t="s">
        <v>419</v>
      </c>
      <c r="G72" s="712"/>
    </row>
    <row r="73" ht="9" customHeight="1">
      <c r="A73" s="658" t="s">
        <v>255</v>
      </c>
    </row>
    <row r="74" ht="9" customHeight="1"/>
    <row r="75" ht="9" customHeight="1"/>
    <row r="76" ht="9" customHeight="1"/>
    <row r="77" ht="9" customHeight="1"/>
    <row r="78" ht="9" customHeight="1"/>
    <row r="79" ht="9" customHeight="1"/>
  </sheetData>
  <mergeCells count="1">
    <mergeCell ref="A7:E7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/>
  <dimension ref="A2:G55"/>
  <sheetViews>
    <sheetView showGridLines="0" workbookViewId="0" topLeftCell="A1">
      <selection activeCell="Q36" sqref="Q36"/>
    </sheetView>
  </sheetViews>
  <sheetFormatPr defaultColWidth="9.59765625" defaultRowHeight="10.5"/>
  <cols>
    <col min="1" max="1" width="30" style="158" customWidth="1"/>
    <col min="2" max="6" width="14.59765625" style="158" customWidth="1"/>
    <col min="7" max="7" width="18.3984375" style="158" customWidth="1"/>
    <col min="8" max="16384" width="13.59765625" style="158" customWidth="1"/>
  </cols>
  <sheetData>
    <row r="1" s="838" customFormat="1" ht="12" customHeight="1"/>
    <row r="2" ht="9" customHeight="1">
      <c r="F2" s="839"/>
    </row>
    <row r="3" spans="1:7" s="840" customFormat="1" ht="12" customHeight="1">
      <c r="A3" s="964" t="s">
        <v>403</v>
      </c>
      <c r="B3" s="966">
        <v>2000</v>
      </c>
      <c r="C3" s="966">
        <v>2001</v>
      </c>
      <c r="D3" s="966">
        <v>2002</v>
      </c>
      <c r="E3" s="966">
        <v>2003</v>
      </c>
      <c r="F3" s="966">
        <v>2004</v>
      </c>
      <c r="G3" s="968" t="s">
        <v>404</v>
      </c>
    </row>
    <row r="4" spans="1:7" s="840" customFormat="1" ht="12" customHeight="1">
      <c r="A4" s="965"/>
      <c r="B4" s="967"/>
      <c r="C4" s="967" t="s">
        <v>181</v>
      </c>
      <c r="D4" s="967" t="s">
        <v>181</v>
      </c>
      <c r="E4" s="967"/>
      <c r="F4" s="967" t="s">
        <v>181</v>
      </c>
      <c r="G4" s="969"/>
    </row>
    <row r="5" spans="1:7" s="840" customFormat="1" ht="9" customHeight="1">
      <c r="A5" s="837"/>
      <c r="B5" s="841"/>
      <c r="C5" s="841"/>
      <c r="D5" s="841"/>
      <c r="E5" s="841"/>
      <c r="F5" s="841"/>
      <c r="G5" s="842"/>
    </row>
    <row r="6" spans="1:7" s="861" customFormat="1" ht="9" customHeight="1">
      <c r="A6" s="861" t="s">
        <v>11</v>
      </c>
      <c r="B6" s="607">
        <v>30</v>
      </c>
      <c r="C6" s="607">
        <v>30</v>
      </c>
      <c r="D6" s="607">
        <v>30</v>
      </c>
      <c r="E6" s="607">
        <v>30</v>
      </c>
      <c r="F6" s="607">
        <v>30</v>
      </c>
      <c r="G6" s="863">
        <v>5.059021922428331</v>
      </c>
    </row>
    <row r="7" spans="1:7" s="861" customFormat="1" ht="9" customHeight="1">
      <c r="A7" s="861" t="s">
        <v>405</v>
      </c>
      <c r="B7" s="607">
        <v>4</v>
      </c>
      <c r="C7" s="607">
        <v>4</v>
      </c>
      <c r="D7" s="861">
        <v>4</v>
      </c>
      <c r="E7" s="861">
        <v>4</v>
      </c>
      <c r="F7" s="861">
        <v>4</v>
      </c>
      <c r="G7" s="863">
        <v>0.6745362563237773</v>
      </c>
    </row>
    <row r="8" spans="1:7" s="861" customFormat="1" ht="9" customHeight="1">
      <c r="A8" s="861" t="s">
        <v>24</v>
      </c>
      <c r="B8" s="607">
        <v>45</v>
      </c>
      <c r="C8" s="607">
        <v>45</v>
      </c>
      <c r="D8" s="607">
        <v>45</v>
      </c>
      <c r="E8" s="607">
        <v>45</v>
      </c>
      <c r="F8" s="607">
        <v>45</v>
      </c>
      <c r="G8" s="863">
        <v>7.588532883642496</v>
      </c>
    </row>
    <row r="9" spans="1:7" s="861" customFormat="1" ht="9" customHeight="1">
      <c r="A9" s="861" t="s">
        <v>44</v>
      </c>
      <c r="B9" s="607">
        <v>19</v>
      </c>
      <c r="C9" s="607">
        <v>19</v>
      </c>
      <c r="D9" s="607">
        <v>19</v>
      </c>
      <c r="E9" s="607">
        <v>19</v>
      </c>
      <c r="F9" s="607">
        <v>19</v>
      </c>
      <c r="G9" s="863">
        <v>3.204047217537943</v>
      </c>
    </row>
    <row r="10" spans="1:7" s="861" customFormat="1" ht="9" customHeight="1">
      <c r="A10" s="861" t="s">
        <v>27</v>
      </c>
      <c r="B10" s="607">
        <v>3</v>
      </c>
      <c r="C10" s="607">
        <v>3</v>
      </c>
      <c r="D10" s="861">
        <v>3</v>
      </c>
      <c r="E10" s="861">
        <v>3</v>
      </c>
      <c r="F10" s="861">
        <v>3</v>
      </c>
      <c r="G10" s="863">
        <v>0.5059021922428331</v>
      </c>
    </row>
    <row r="11" spans="1:7" s="861" customFormat="1" ht="9" customHeight="1">
      <c r="A11" s="861" t="s">
        <v>35</v>
      </c>
      <c r="B11" s="607">
        <v>31</v>
      </c>
      <c r="C11" s="607">
        <v>31</v>
      </c>
      <c r="D11" s="861">
        <v>31</v>
      </c>
      <c r="E11" s="861">
        <v>31</v>
      </c>
      <c r="F11" s="861">
        <v>31</v>
      </c>
      <c r="G11" s="863">
        <v>5.227655986509275</v>
      </c>
    </row>
    <row r="12" spans="1:7" s="861" customFormat="1" ht="9" customHeight="1">
      <c r="A12" s="861" t="s">
        <v>126</v>
      </c>
      <c r="B12" s="607">
        <v>7</v>
      </c>
      <c r="C12" s="607">
        <v>7</v>
      </c>
      <c r="D12" s="861">
        <v>7</v>
      </c>
      <c r="E12" s="861">
        <v>7</v>
      </c>
      <c r="F12" s="861">
        <v>7</v>
      </c>
      <c r="G12" s="863">
        <v>1.1804384485666104</v>
      </c>
    </row>
    <row r="13" spans="1:7" s="861" customFormat="1" ht="9" customHeight="1">
      <c r="A13" s="861" t="s">
        <v>54</v>
      </c>
      <c r="B13" s="607">
        <v>31</v>
      </c>
      <c r="C13" s="607">
        <v>30</v>
      </c>
      <c r="D13" s="607">
        <v>30</v>
      </c>
      <c r="E13" s="607">
        <v>30</v>
      </c>
      <c r="F13" s="607">
        <v>30</v>
      </c>
      <c r="G13" s="863">
        <v>5.059021922428331</v>
      </c>
    </row>
    <row r="14" spans="1:7" s="861" customFormat="1" ht="9" customHeight="1">
      <c r="A14" s="861" t="s">
        <v>65</v>
      </c>
      <c r="B14" s="607">
        <v>37</v>
      </c>
      <c r="C14" s="607">
        <v>37</v>
      </c>
      <c r="D14" s="861">
        <v>37</v>
      </c>
      <c r="E14" s="861">
        <v>37</v>
      </c>
      <c r="F14" s="861">
        <v>37</v>
      </c>
      <c r="G14" s="863">
        <v>6.239460370994941</v>
      </c>
    </row>
    <row r="15" spans="1:7" s="861" customFormat="1" ht="9" customHeight="1">
      <c r="A15" s="861" t="s">
        <v>68</v>
      </c>
      <c r="B15" s="607">
        <v>9</v>
      </c>
      <c r="C15" s="607">
        <v>9</v>
      </c>
      <c r="D15" s="607">
        <v>9</v>
      </c>
      <c r="E15" s="607">
        <v>9</v>
      </c>
      <c r="F15" s="607">
        <v>9</v>
      </c>
      <c r="G15" s="863">
        <v>1.5177065767284992</v>
      </c>
    </row>
    <row r="16" spans="1:7" s="861" customFormat="1" ht="9" customHeight="1">
      <c r="A16" s="861" t="s">
        <v>73</v>
      </c>
      <c r="B16" s="607">
        <v>9</v>
      </c>
      <c r="C16" s="607">
        <v>9</v>
      </c>
      <c r="D16" s="861">
        <v>9</v>
      </c>
      <c r="E16" s="861">
        <v>9</v>
      </c>
      <c r="F16" s="861">
        <v>9</v>
      </c>
      <c r="G16" s="863">
        <v>1.5177065767284992</v>
      </c>
    </row>
    <row r="17" spans="1:7" s="861" customFormat="1" ht="9" customHeight="1">
      <c r="A17" s="861" t="s">
        <v>79</v>
      </c>
      <c r="B17" s="607">
        <v>62</v>
      </c>
      <c r="C17" s="607">
        <v>62</v>
      </c>
      <c r="D17" s="607">
        <v>62</v>
      </c>
      <c r="E17" s="607">
        <v>62</v>
      </c>
      <c r="F17" s="607">
        <v>62</v>
      </c>
      <c r="G17" s="863">
        <v>10.45531197301855</v>
      </c>
    </row>
    <row r="18" spans="1:7" s="861" customFormat="1" ht="9" customHeight="1">
      <c r="A18" s="861" t="s">
        <v>84</v>
      </c>
      <c r="B18" s="607">
        <v>22</v>
      </c>
      <c r="C18" s="607">
        <v>22</v>
      </c>
      <c r="D18" s="607">
        <v>22</v>
      </c>
      <c r="E18" s="607">
        <v>22</v>
      </c>
      <c r="F18" s="861">
        <v>22</v>
      </c>
      <c r="G18" s="863">
        <v>3.709949409780776</v>
      </c>
    </row>
    <row r="19" spans="1:7" s="861" customFormat="1" ht="9" customHeight="1">
      <c r="A19" s="861" t="s">
        <v>87</v>
      </c>
      <c r="B19" s="607">
        <v>5</v>
      </c>
      <c r="C19" s="607">
        <v>5</v>
      </c>
      <c r="D19" s="861">
        <v>5</v>
      </c>
      <c r="E19" s="861">
        <v>5</v>
      </c>
      <c r="F19" s="861">
        <v>5</v>
      </c>
      <c r="G19" s="863">
        <v>0.8431703204047217</v>
      </c>
    </row>
    <row r="20" spans="1:7" s="861" customFormat="1" ht="9" customHeight="1">
      <c r="A20" s="861" t="s">
        <v>93</v>
      </c>
      <c r="B20" s="607">
        <v>86</v>
      </c>
      <c r="C20" s="607">
        <v>86</v>
      </c>
      <c r="D20" s="607">
        <v>86</v>
      </c>
      <c r="E20" s="607">
        <v>86</v>
      </c>
      <c r="F20" s="607">
        <v>86</v>
      </c>
      <c r="G20" s="863">
        <v>14.502529510961216</v>
      </c>
    </row>
    <row r="21" spans="1:7" s="861" customFormat="1" ht="9" customHeight="1">
      <c r="A21" s="861" t="s">
        <v>99</v>
      </c>
      <c r="B21" s="607">
        <v>50</v>
      </c>
      <c r="C21" s="607">
        <v>50</v>
      </c>
      <c r="D21" s="607">
        <v>50</v>
      </c>
      <c r="E21" s="607">
        <v>50</v>
      </c>
      <c r="F21" s="607">
        <v>50</v>
      </c>
      <c r="G21" s="863">
        <v>8.431703204047219</v>
      </c>
    </row>
    <row r="22" spans="1:7" s="861" customFormat="1" ht="9" customHeight="1">
      <c r="A22" s="861" t="s">
        <v>102</v>
      </c>
      <c r="B22" s="607">
        <v>6</v>
      </c>
      <c r="C22" s="607">
        <v>6</v>
      </c>
      <c r="D22" s="861">
        <v>6</v>
      </c>
      <c r="E22" s="861">
        <v>6</v>
      </c>
      <c r="F22" s="861">
        <v>6</v>
      </c>
      <c r="G22" s="863">
        <v>1.0118043844856661</v>
      </c>
    </row>
    <row r="23" spans="1:7" s="861" customFormat="1" ht="9" customHeight="1">
      <c r="A23" s="861" t="s">
        <v>108</v>
      </c>
      <c r="B23" s="607">
        <v>34</v>
      </c>
      <c r="C23" s="607">
        <v>34</v>
      </c>
      <c r="D23" s="861">
        <v>34</v>
      </c>
      <c r="E23" s="861">
        <v>34</v>
      </c>
      <c r="F23" s="861">
        <v>34</v>
      </c>
      <c r="G23" s="863">
        <v>5.733558178752108</v>
      </c>
    </row>
    <row r="24" spans="1:7" s="861" customFormat="1" ht="9" customHeight="1">
      <c r="A24" s="861" t="s">
        <v>118</v>
      </c>
      <c r="B24" s="607">
        <v>89</v>
      </c>
      <c r="C24" s="607">
        <v>89</v>
      </c>
      <c r="D24" s="607">
        <v>89</v>
      </c>
      <c r="E24" s="607">
        <v>89</v>
      </c>
      <c r="F24" s="607">
        <v>89</v>
      </c>
      <c r="G24" s="863">
        <v>15.008431703204048</v>
      </c>
    </row>
    <row r="25" spans="1:7" s="861" customFormat="1" ht="9" customHeight="1">
      <c r="A25" s="861" t="s">
        <v>123</v>
      </c>
      <c r="B25" s="607">
        <v>15</v>
      </c>
      <c r="C25" s="607">
        <v>15</v>
      </c>
      <c r="D25" s="861">
        <v>15</v>
      </c>
      <c r="E25" s="861">
        <v>15</v>
      </c>
      <c r="F25" s="861">
        <v>15</v>
      </c>
      <c r="G25" s="863">
        <v>2.5295109612141653</v>
      </c>
    </row>
    <row r="26" spans="1:7" s="864" customFormat="1" ht="9" customHeight="1">
      <c r="A26" s="864" t="s">
        <v>124</v>
      </c>
      <c r="B26" s="868">
        <v>594</v>
      </c>
      <c r="C26" s="868">
        <v>593</v>
      </c>
      <c r="D26" s="868">
        <v>593</v>
      </c>
      <c r="E26" s="868">
        <v>593</v>
      </c>
      <c r="F26" s="868">
        <v>593</v>
      </c>
      <c r="G26" s="866">
        <v>100</v>
      </c>
    </row>
    <row r="27" spans="1:7" s="864" customFormat="1" ht="9" customHeight="1">
      <c r="A27" s="763" t="s">
        <v>359</v>
      </c>
      <c r="B27" s="868">
        <v>98</v>
      </c>
      <c r="C27" s="868">
        <v>98</v>
      </c>
      <c r="D27" s="868">
        <v>98</v>
      </c>
      <c r="E27" s="868">
        <v>98</v>
      </c>
      <c r="F27" s="868">
        <v>98</v>
      </c>
      <c r="G27" s="866">
        <v>16.526138279932546</v>
      </c>
    </row>
    <row r="28" spans="1:7" s="864" customFormat="1" ht="9" customHeight="1">
      <c r="A28" s="869" t="s">
        <v>381</v>
      </c>
      <c r="B28" s="868">
        <v>72</v>
      </c>
      <c r="C28" s="868">
        <v>71</v>
      </c>
      <c r="D28" s="868">
        <v>71</v>
      </c>
      <c r="E28" s="868">
        <v>71</v>
      </c>
      <c r="F28" s="868">
        <v>71</v>
      </c>
      <c r="G28" s="866">
        <v>11.973018549747048</v>
      </c>
    </row>
    <row r="29" spans="1:7" s="864" customFormat="1" ht="9" customHeight="1">
      <c r="A29" s="869" t="s">
        <v>247</v>
      </c>
      <c r="B29" s="868">
        <v>117</v>
      </c>
      <c r="C29" s="868">
        <v>117</v>
      </c>
      <c r="D29" s="868">
        <v>117</v>
      </c>
      <c r="E29" s="868">
        <v>117</v>
      </c>
      <c r="F29" s="868">
        <v>117</v>
      </c>
      <c r="G29" s="866">
        <v>19.73018549747049</v>
      </c>
    </row>
    <row r="30" spans="1:7" s="864" customFormat="1" ht="9" customHeight="1">
      <c r="A30" s="763" t="s">
        <v>355</v>
      </c>
      <c r="B30" s="868">
        <v>203</v>
      </c>
      <c r="C30" s="868">
        <v>203</v>
      </c>
      <c r="D30" s="868">
        <v>203</v>
      </c>
      <c r="E30" s="868">
        <v>203</v>
      </c>
      <c r="F30" s="868">
        <v>203</v>
      </c>
      <c r="G30" s="866">
        <v>34.232715008431704</v>
      </c>
    </row>
    <row r="31" spans="1:7" s="864" customFormat="1" ht="9" customHeight="1">
      <c r="A31" s="879" t="s">
        <v>356</v>
      </c>
      <c r="B31" s="868">
        <v>104</v>
      </c>
      <c r="C31" s="868">
        <v>104</v>
      </c>
      <c r="D31" s="868">
        <v>104</v>
      </c>
      <c r="E31" s="868">
        <v>104</v>
      </c>
      <c r="F31" s="868">
        <v>104</v>
      </c>
      <c r="G31" s="866">
        <v>17.537942664418214</v>
      </c>
    </row>
    <row r="32" spans="1:7" s="843" customFormat="1" ht="6.75" customHeight="1">
      <c r="A32" s="844"/>
      <c r="B32" s="845"/>
      <c r="C32" s="845"/>
      <c r="D32" s="845"/>
      <c r="E32" s="845"/>
      <c r="F32" s="845"/>
      <c r="G32" s="844"/>
    </row>
    <row r="33" ht="6" customHeight="1"/>
    <row r="34" ht="9" customHeight="1">
      <c r="A34" s="846" t="s">
        <v>421</v>
      </c>
    </row>
    <row r="35" spans="1:6" ht="9" customHeight="1">
      <c r="A35" s="159" t="s">
        <v>252</v>
      </c>
      <c r="F35" s="840"/>
    </row>
    <row r="36" spans="1:6" ht="9" customHeight="1">
      <c r="A36" s="159"/>
      <c r="F36" s="840"/>
    </row>
    <row r="37" spans="1:6" ht="9" customHeight="1">
      <c r="A37" s="159"/>
      <c r="F37" s="840"/>
    </row>
    <row r="38" spans="1:6" ht="9" customHeight="1">
      <c r="A38" s="159"/>
      <c r="F38" s="840"/>
    </row>
    <row r="39" ht="9" customHeight="1"/>
    <row r="40" spans="1:7" s="559" customFormat="1" ht="12" customHeight="1">
      <c r="A40" s="565" t="s">
        <v>406</v>
      </c>
      <c r="B40" s="565"/>
      <c r="C40" s="565"/>
      <c r="D40" s="565"/>
      <c r="E40" s="565"/>
      <c r="F40" s="565"/>
      <c r="G40" s="558"/>
    </row>
    <row r="41" spans="1:7" s="559" customFormat="1" ht="9" customHeight="1">
      <c r="A41" s="565"/>
      <c r="B41" s="565"/>
      <c r="C41" s="565"/>
      <c r="D41" s="565"/>
      <c r="E41" s="565"/>
      <c r="F41" s="565"/>
      <c r="G41" s="558"/>
    </row>
    <row r="42" spans="1:7" s="840" customFormat="1" ht="12" customHeight="1">
      <c r="A42" s="964" t="s">
        <v>364</v>
      </c>
      <c r="B42" s="966">
        <v>2000</v>
      </c>
      <c r="C42" s="966">
        <v>2001</v>
      </c>
      <c r="D42" s="966">
        <v>2002</v>
      </c>
      <c r="E42" s="966">
        <v>2003</v>
      </c>
      <c r="F42" s="966">
        <v>2004</v>
      </c>
      <c r="G42" s="968" t="s">
        <v>404</v>
      </c>
    </row>
    <row r="43" spans="1:7" s="840" customFormat="1" ht="12" customHeight="1">
      <c r="A43" s="965"/>
      <c r="B43" s="967"/>
      <c r="C43" s="967" t="s">
        <v>181</v>
      </c>
      <c r="D43" s="967" t="s">
        <v>181</v>
      </c>
      <c r="E43" s="967"/>
      <c r="F43" s="967" t="s">
        <v>181</v>
      </c>
      <c r="G43" s="969"/>
    </row>
    <row r="44" spans="1:7" s="860" customFormat="1" ht="9" customHeight="1">
      <c r="A44" s="859"/>
      <c r="B44" s="848"/>
      <c r="C44" s="848"/>
      <c r="D44" s="848"/>
      <c r="E44" s="848"/>
      <c r="F44" s="848"/>
      <c r="G44" s="842"/>
    </row>
    <row r="45" spans="1:7" s="861" customFormat="1" ht="9" customHeight="1">
      <c r="A45" s="861" t="s">
        <v>137</v>
      </c>
      <c r="B45" s="862">
        <v>1899</v>
      </c>
      <c r="C45" s="862">
        <v>1918</v>
      </c>
      <c r="D45" s="862">
        <v>1939</v>
      </c>
      <c r="E45" s="862">
        <v>1950</v>
      </c>
      <c r="F45" s="862">
        <v>1931</v>
      </c>
      <c r="G45" s="863">
        <f>+F45/F$49*100</f>
        <v>32.226301735647525</v>
      </c>
    </row>
    <row r="46" spans="1:7" s="861" customFormat="1" ht="9" customHeight="1">
      <c r="A46" s="861" t="s">
        <v>138</v>
      </c>
      <c r="B46" s="862">
        <v>1854</v>
      </c>
      <c r="C46" s="862">
        <v>1875</v>
      </c>
      <c r="D46" s="862">
        <v>1892</v>
      </c>
      <c r="E46" s="862">
        <v>1904</v>
      </c>
      <c r="F46" s="862">
        <v>1890</v>
      </c>
      <c r="G46" s="863">
        <f>+F46/F$49*100</f>
        <v>31.542056074766357</v>
      </c>
    </row>
    <row r="47" spans="1:7" s="861" customFormat="1" ht="9" customHeight="1">
      <c r="A47" s="861" t="s">
        <v>139</v>
      </c>
      <c r="B47" s="862">
        <v>1790</v>
      </c>
      <c r="C47" s="862">
        <v>1814</v>
      </c>
      <c r="D47" s="862">
        <v>1839</v>
      </c>
      <c r="E47" s="862">
        <v>1854</v>
      </c>
      <c r="F47" s="862">
        <v>1836</v>
      </c>
      <c r="G47" s="863">
        <f>+F47/F$49*100</f>
        <v>30.640854472630174</v>
      </c>
    </row>
    <row r="48" spans="1:7" s="861" customFormat="1" ht="9" customHeight="1">
      <c r="A48" s="861" t="s">
        <v>297</v>
      </c>
      <c r="B48" s="41">
        <f>119+76</f>
        <v>195</v>
      </c>
      <c r="C48" s="41">
        <v>198</v>
      </c>
      <c r="D48" s="41">
        <f>119+76+3</f>
        <v>198</v>
      </c>
      <c r="E48" s="41">
        <f>119+80+41+34</f>
        <v>274</v>
      </c>
      <c r="F48" s="41">
        <f>118+76+66+75</f>
        <v>335</v>
      </c>
      <c r="G48" s="863">
        <f>+F48/F$49*100</f>
        <v>5.590787716955941</v>
      </c>
    </row>
    <row r="49" spans="1:7" s="861" customFormat="1" ht="9" customHeight="1">
      <c r="A49" s="864" t="s">
        <v>129</v>
      </c>
      <c r="B49" s="865">
        <f>B45+B46+B47+B48</f>
        <v>5738</v>
      </c>
      <c r="C49" s="865">
        <f>C45+C46+C47+C48</f>
        <v>5805</v>
      </c>
      <c r="D49" s="865">
        <v>5868</v>
      </c>
      <c r="E49" s="865">
        <f>E45+E46+E47+E48</f>
        <v>5982</v>
      </c>
      <c r="F49" s="865">
        <f>SUM(F45:F48)</f>
        <v>5992</v>
      </c>
      <c r="G49" s="866">
        <f>+F49/F$49*100</f>
        <v>100</v>
      </c>
    </row>
    <row r="50" spans="1:7" s="861" customFormat="1" ht="6.75" customHeight="1">
      <c r="A50" s="867"/>
      <c r="B50" s="867"/>
      <c r="C50" s="867"/>
      <c r="D50" s="867"/>
      <c r="E50" s="867"/>
      <c r="F50" s="867"/>
      <c r="G50" s="867"/>
    </row>
    <row r="51" ht="6.75" customHeight="1"/>
    <row r="52" spans="1:4" s="558" customFormat="1" ht="9" customHeight="1">
      <c r="A52" s="36" t="s">
        <v>289</v>
      </c>
      <c r="B52" s="562"/>
      <c r="C52" s="562"/>
      <c r="D52" s="287"/>
    </row>
    <row r="53" spans="1:4" s="558" customFormat="1" ht="9" customHeight="1">
      <c r="A53" s="560" t="s">
        <v>255</v>
      </c>
      <c r="B53" s="563"/>
      <c r="C53" s="563"/>
      <c r="D53" s="561"/>
    </row>
    <row r="54" spans="1:4" s="558" customFormat="1" ht="9" customHeight="1">
      <c r="A54" s="564" t="s">
        <v>296</v>
      </c>
      <c r="D54" s="71"/>
    </row>
    <row r="55" spans="1:7" s="559" customFormat="1" ht="9" customHeight="1">
      <c r="A55" s="558"/>
      <c r="B55" s="563"/>
      <c r="C55" s="563"/>
      <c r="D55" s="561"/>
      <c r="E55" s="558"/>
      <c r="F55" s="558"/>
      <c r="G55" s="558"/>
    </row>
  </sheetData>
  <mergeCells count="14">
    <mergeCell ref="A42:A43"/>
    <mergeCell ref="B42:B43"/>
    <mergeCell ref="C42:C43"/>
    <mergeCell ref="D42:D43"/>
    <mergeCell ref="E42:E43"/>
    <mergeCell ref="F42:F43"/>
    <mergeCell ref="G42:G43"/>
    <mergeCell ref="G3:G4"/>
    <mergeCell ref="E3:E4"/>
    <mergeCell ref="F3:F4"/>
    <mergeCell ref="A3:A4"/>
    <mergeCell ref="B3:B4"/>
    <mergeCell ref="C3:C4"/>
    <mergeCell ref="D3:D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"/>
  <dimension ref="A1:P77"/>
  <sheetViews>
    <sheetView showGridLines="0" zoomScaleSheetLayoutView="100" workbookViewId="0" topLeftCell="A2">
      <selection activeCell="Q36" sqref="Q36"/>
    </sheetView>
  </sheetViews>
  <sheetFormatPr defaultColWidth="9.59765625" defaultRowHeight="10.5"/>
  <cols>
    <col min="1" max="1" width="50.3984375" style="8" customWidth="1"/>
    <col min="2" max="5" width="17.796875" style="9" customWidth="1"/>
    <col min="6" max="6" width="14.59765625" style="5" customWidth="1"/>
    <col min="7" max="7" width="9.59765625" style="5" customWidth="1"/>
    <col min="8" max="8" width="16" style="5" customWidth="1"/>
    <col min="9" max="11" width="9.59765625" style="5" customWidth="1"/>
    <col min="12" max="12" width="11.3984375" style="5" customWidth="1"/>
    <col min="13" max="16384" width="9.59765625" style="5" customWidth="1"/>
  </cols>
  <sheetData>
    <row r="1" spans="1:5" ht="12" customHeight="1">
      <c r="A1" s="2" t="s">
        <v>350</v>
      </c>
      <c r="B1" s="3"/>
      <c r="C1" s="3"/>
      <c r="D1" s="3"/>
      <c r="E1" s="4" t="s">
        <v>2</v>
      </c>
    </row>
    <row r="2" spans="1:5" ht="12" customHeight="1">
      <c r="A2" s="4"/>
      <c r="B2" s="3"/>
      <c r="C2" s="3"/>
      <c r="D2" s="3"/>
      <c r="E2" s="4"/>
    </row>
    <row r="3" spans="1:5" ht="9" customHeight="1">
      <c r="A3" s="4"/>
      <c r="B3" s="3"/>
      <c r="C3" s="3"/>
      <c r="D3" s="3"/>
      <c r="E3" s="3"/>
    </row>
    <row r="4" spans="1:5" ht="12" customHeight="1">
      <c r="A4" s="937" t="s">
        <v>331</v>
      </c>
      <c r="B4" s="943" t="s">
        <v>176</v>
      </c>
      <c r="C4" s="943"/>
      <c r="D4" s="943"/>
      <c r="E4" s="943"/>
    </row>
    <row r="5" spans="1:5" s="7" customFormat="1" ht="12" customHeight="1">
      <c r="A5" s="938"/>
      <c r="B5" s="6" t="s">
        <v>137</v>
      </c>
      <c r="C5" s="6" t="s">
        <v>138</v>
      </c>
      <c r="D5" s="6" t="s">
        <v>139</v>
      </c>
      <c r="E5" s="6" t="s">
        <v>129</v>
      </c>
    </row>
    <row r="6" spans="1:5" s="883" customFormat="1" ht="6.75" customHeight="1">
      <c r="A6" s="881"/>
      <c r="B6" s="882"/>
      <c r="C6" s="882"/>
      <c r="D6" s="882"/>
      <c r="E6" s="882"/>
    </row>
    <row r="7" spans="1:5" s="884" customFormat="1" ht="8.25" customHeight="1">
      <c r="A7" s="944" t="s">
        <v>422</v>
      </c>
      <c r="B7" s="944"/>
      <c r="C7" s="944"/>
      <c r="D7" s="944"/>
      <c r="E7" s="944"/>
    </row>
    <row r="8" spans="1:12" s="886" customFormat="1" ht="9" customHeight="1">
      <c r="A8" s="11" t="s">
        <v>284</v>
      </c>
      <c r="B8" s="12"/>
      <c r="C8" s="13"/>
      <c r="D8" s="13"/>
      <c r="E8" s="12"/>
      <c r="F8" s="885"/>
      <c r="G8" s="885"/>
      <c r="H8" s="885"/>
      <c r="I8" s="13"/>
      <c r="J8" s="12"/>
      <c r="L8" s="887"/>
    </row>
    <row r="9" spans="1:12" s="886" customFormat="1" ht="9" customHeight="1">
      <c r="A9" s="11" t="s">
        <v>286</v>
      </c>
      <c r="B9" s="888">
        <v>3987</v>
      </c>
      <c r="C9" s="888">
        <v>2727</v>
      </c>
      <c r="D9" s="888">
        <v>4143</v>
      </c>
      <c r="E9" s="888">
        <v>10857</v>
      </c>
      <c r="F9" s="889"/>
      <c r="G9" s="12"/>
      <c r="H9" s="13"/>
      <c r="I9" s="13"/>
      <c r="J9" s="12"/>
      <c r="L9" s="887"/>
    </row>
    <row r="10" spans="1:12" s="891" customFormat="1" ht="9" customHeight="1">
      <c r="A10" s="11" t="s">
        <v>287</v>
      </c>
      <c r="B10" s="890">
        <v>114</v>
      </c>
      <c r="C10" s="890">
        <v>110</v>
      </c>
      <c r="D10" s="890">
        <v>30</v>
      </c>
      <c r="E10" s="890">
        <v>254</v>
      </c>
      <c r="F10" s="889"/>
      <c r="G10" s="12"/>
      <c r="H10" s="13"/>
      <c r="I10" s="13"/>
      <c r="J10" s="12"/>
      <c r="L10" s="887"/>
    </row>
    <row r="11" spans="1:12" s="884" customFormat="1" ht="9" customHeight="1">
      <c r="A11" s="11" t="s">
        <v>131</v>
      </c>
      <c r="B11" s="890">
        <v>225</v>
      </c>
      <c r="C11" s="890">
        <v>896</v>
      </c>
      <c r="D11" s="890">
        <v>465</v>
      </c>
      <c r="E11" s="888">
        <v>1586</v>
      </c>
      <c r="F11" s="889"/>
      <c r="G11" s="16"/>
      <c r="H11" s="17"/>
      <c r="I11" s="17"/>
      <c r="J11" s="16"/>
      <c r="L11" s="887"/>
    </row>
    <row r="12" spans="1:12" s="884" customFormat="1" ht="9" customHeight="1">
      <c r="A12" s="11" t="s">
        <v>130</v>
      </c>
      <c r="B12" s="890">
        <v>809</v>
      </c>
      <c r="C12" s="890">
        <v>189</v>
      </c>
      <c r="D12" s="890">
        <v>971</v>
      </c>
      <c r="E12" s="888">
        <v>1969</v>
      </c>
      <c r="F12" s="889"/>
      <c r="G12" s="16"/>
      <c r="H12" s="17"/>
      <c r="I12" s="17"/>
      <c r="J12" s="16"/>
      <c r="L12" s="887"/>
    </row>
    <row r="13" spans="1:12" s="884" customFormat="1" ht="9" customHeight="1">
      <c r="A13" s="11" t="s">
        <v>267</v>
      </c>
      <c r="B13" s="888">
        <v>1433</v>
      </c>
      <c r="C13" s="888">
        <v>1214</v>
      </c>
      <c r="D13" s="890">
        <v>464</v>
      </c>
      <c r="E13" s="888">
        <v>3111</v>
      </c>
      <c r="F13" s="889"/>
      <c r="G13" s="16"/>
      <c r="H13" s="13"/>
      <c r="I13" s="17"/>
      <c r="J13" s="16"/>
      <c r="L13" s="887"/>
    </row>
    <row r="14" spans="1:12" s="884" customFormat="1" ht="9" customHeight="1">
      <c r="A14" s="11" t="s">
        <v>333</v>
      </c>
      <c r="B14" s="888">
        <v>1345</v>
      </c>
      <c r="C14" s="888">
        <v>3010</v>
      </c>
      <c r="D14" s="888">
        <v>1893</v>
      </c>
      <c r="E14" s="888">
        <v>6248</v>
      </c>
      <c r="F14" s="473"/>
      <c r="G14" s="16"/>
      <c r="H14" s="17"/>
      <c r="I14" s="17"/>
      <c r="J14" s="16"/>
      <c r="L14" s="887"/>
    </row>
    <row r="15" spans="1:12" s="884" customFormat="1" ht="9" customHeight="1">
      <c r="A15" s="11" t="s">
        <v>268</v>
      </c>
      <c r="B15" s="890">
        <v>448</v>
      </c>
      <c r="C15" s="890">
        <v>307</v>
      </c>
      <c r="D15" s="890">
        <v>345</v>
      </c>
      <c r="E15" s="888">
        <v>1100</v>
      </c>
      <c r="F15" s="889"/>
      <c r="G15" s="16"/>
      <c r="H15" s="17"/>
      <c r="I15" s="17"/>
      <c r="J15" s="16"/>
      <c r="L15" s="887"/>
    </row>
    <row r="16" spans="1:12" s="884" customFormat="1" ht="9" customHeight="1">
      <c r="A16" s="11" t="s">
        <v>261</v>
      </c>
      <c r="B16" s="890">
        <v>423</v>
      </c>
      <c r="C16" s="890">
        <v>331</v>
      </c>
      <c r="D16" s="890">
        <v>200</v>
      </c>
      <c r="E16" s="890">
        <v>954</v>
      </c>
      <c r="F16" s="889"/>
      <c r="G16" s="12"/>
      <c r="H16" s="530"/>
      <c r="I16" s="13"/>
      <c r="J16" s="12"/>
      <c r="L16" s="887"/>
    </row>
    <row r="17" spans="1:12" s="884" customFormat="1" ht="9" customHeight="1">
      <c r="A17" s="18" t="s">
        <v>245</v>
      </c>
      <c r="B17" s="892">
        <v>8784</v>
      </c>
      <c r="C17" s="892">
        <v>8784</v>
      </c>
      <c r="D17" s="892">
        <v>8511</v>
      </c>
      <c r="E17" s="892">
        <v>26079</v>
      </c>
      <c r="F17" s="473"/>
      <c r="G17" s="12"/>
      <c r="H17" s="529"/>
      <c r="I17" s="13"/>
      <c r="J17" s="12"/>
      <c r="L17" s="887"/>
    </row>
    <row r="18" spans="1:12" s="884" customFormat="1" ht="6" customHeight="1">
      <c r="A18" s="11"/>
      <c r="B18" s="513"/>
      <c r="C18" s="513"/>
      <c r="D18" s="513"/>
      <c r="E18" s="893"/>
      <c r="F18" s="889"/>
      <c r="G18" s="16"/>
      <c r="H18" s="17"/>
      <c r="I18" s="17"/>
      <c r="J18" s="16"/>
      <c r="L18" s="887"/>
    </row>
    <row r="19" spans="1:12" s="895" customFormat="1" ht="9" customHeight="1">
      <c r="A19" s="19" t="s">
        <v>343</v>
      </c>
      <c r="B19" s="513" t="s">
        <v>336</v>
      </c>
      <c r="C19" s="513" t="s">
        <v>336</v>
      </c>
      <c r="D19" s="514">
        <v>6118</v>
      </c>
      <c r="E19" s="892">
        <v>6118</v>
      </c>
      <c r="F19" s="894"/>
      <c r="G19" s="20"/>
      <c r="H19" s="21"/>
      <c r="I19" s="21"/>
      <c r="J19" s="20"/>
      <c r="L19" s="896"/>
    </row>
    <row r="20" spans="1:12" s="895" customFormat="1" ht="9" customHeight="1">
      <c r="A20" s="19" t="s">
        <v>344</v>
      </c>
      <c r="B20" s="513" t="s">
        <v>336</v>
      </c>
      <c r="C20" s="513" t="s">
        <v>336</v>
      </c>
      <c r="D20" s="514">
        <v>1184</v>
      </c>
      <c r="E20" s="892">
        <v>1184</v>
      </c>
      <c r="F20" s="894"/>
      <c r="G20" s="20"/>
      <c r="H20" s="21"/>
      <c r="I20" s="21"/>
      <c r="J20" s="20"/>
      <c r="L20" s="896"/>
    </row>
    <row r="21" spans="1:12" s="884" customFormat="1" ht="9">
      <c r="A21" s="897"/>
      <c r="B21" s="22"/>
      <c r="C21" s="23"/>
      <c r="D21" s="23"/>
      <c r="E21" s="22"/>
      <c r="F21" s="889"/>
      <c r="G21" s="16"/>
      <c r="H21" s="17"/>
      <c r="I21" s="17"/>
      <c r="J21" s="16"/>
      <c r="L21" s="887"/>
    </row>
    <row r="22" spans="1:5" s="884" customFormat="1" ht="8.25" customHeight="1">
      <c r="A22" s="945" t="s">
        <v>285</v>
      </c>
      <c r="B22" s="945"/>
      <c r="C22" s="945"/>
      <c r="D22" s="945"/>
      <c r="E22" s="945"/>
    </row>
    <row r="23" spans="1:6" s="884" customFormat="1" ht="9">
      <c r="A23" s="11"/>
      <c r="B23" s="25"/>
      <c r="C23" s="25"/>
      <c r="D23" s="26"/>
      <c r="E23" s="25"/>
      <c r="F23" s="898"/>
    </row>
    <row r="24" spans="1:5" s="884" customFormat="1" ht="9" customHeight="1">
      <c r="A24" s="11" t="s">
        <v>286</v>
      </c>
      <c r="B24" s="899">
        <f>100*B9/$E$9</f>
        <v>36.72285161646864</v>
      </c>
      <c r="C24" s="899">
        <f>100*C9/$E$9</f>
        <v>25.117435755733627</v>
      </c>
      <c r="D24" s="899">
        <f>100*D9/$E$9</f>
        <v>38.15971262779773</v>
      </c>
      <c r="E24" s="900">
        <f>SUM(B24:D24)</f>
        <v>100</v>
      </c>
    </row>
    <row r="25" spans="1:6" s="884" customFormat="1" ht="9" customHeight="1">
      <c r="A25" s="11" t="s">
        <v>287</v>
      </c>
      <c r="B25" s="899">
        <f>100*B10/E10</f>
        <v>44.881889763779526</v>
      </c>
      <c r="C25" s="899">
        <f>100*C10/E10</f>
        <v>43.30708661417323</v>
      </c>
      <c r="D25" s="899">
        <f>100*D10/E10</f>
        <v>11.811023622047244</v>
      </c>
      <c r="E25" s="900">
        <f aca="true" t="shared" si="0" ref="E25:E32">SUM(B25:D25)</f>
        <v>100</v>
      </c>
      <c r="F25" s="898"/>
    </row>
    <row r="26" spans="1:5" s="884" customFormat="1" ht="9" customHeight="1">
      <c r="A26" s="11" t="s">
        <v>131</v>
      </c>
      <c r="B26" s="899">
        <f aca="true" t="shared" si="1" ref="B26:B32">100*B11/E11</f>
        <v>14.186633039092056</v>
      </c>
      <c r="C26" s="899">
        <f aca="true" t="shared" si="2" ref="C26:C32">100*C11/E11</f>
        <v>56.494325346784365</v>
      </c>
      <c r="D26" s="899">
        <f aca="true" t="shared" si="3" ref="D26:D32">100*D11/E11</f>
        <v>29.31904161412358</v>
      </c>
      <c r="E26" s="900">
        <f t="shared" si="0"/>
        <v>100</v>
      </c>
    </row>
    <row r="27" spans="1:5" s="884" customFormat="1" ht="9" customHeight="1">
      <c r="A27" s="11" t="s">
        <v>130</v>
      </c>
      <c r="B27" s="899">
        <f t="shared" si="1"/>
        <v>41.08684611477908</v>
      </c>
      <c r="C27" s="899">
        <f t="shared" si="2"/>
        <v>9.598781107160995</v>
      </c>
      <c r="D27" s="899">
        <f t="shared" si="3"/>
        <v>49.314372778059926</v>
      </c>
      <c r="E27" s="900">
        <f t="shared" si="0"/>
        <v>100</v>
      </c>
    </row>
    <row r="28" spans="1:5" s="884" customFormat="1" ht="9" customHeight="1">
      <c r="A28" s="11" t="s">
        <v>267</v>
      </c>
      <c r="B28" s="899">
        <f t="shared" si="1"/>
        <v>46.0623593699775</v>
      </c>
      <c r="C28" s="899">
        <f t="shared" si="2"/>
        <v>39.02282224365156</v>
      </c>
      <c r="D28" s="899">
        <f t="shared" si="3"/>
        <v>14.914818386370943</v>
      </c>
      <c r="E28" s="900">
        <f t="shared" si="0"/>
        <v>100</v>
      </c>
    </row>
    <row r="29" spans="1:5" s="884" customFormat="1" ht="9" customHeight="1">
      <c r="A29" s="11" t="s">
        <v>283</v>
      </c>
      <c r="B29" s="899">
        <f t="shared" si="1"/>
        <v>21.526888604353392</v>
      </c>
      <c r="C29" s="899">
        <f t="shared" si="2"/>
        <v>48.175416133162614</v>
      </c>
      <c r="D29" s="899">
        <f t="shared" si="3"/>
        <v>30.297695262483995</v>
      </c>
      <c r="E29" s="900">
        <f t="shared" si="0"/>
        <v>100</v>
      </c>
    </row>
    <row r="30" spans="1:5" s="884" customFormat="1" ht="9" customHeight="1">
      <c r="A30" s="11" t="s">
        <v>268</v>
      </c>
      <c r="B30" s="899">
        <f t="shared" si="1"/>
        <v>40.72727272727273</v>
      </c>
      <c r="C30" s="899">
        <f t="shared" si="2"/>
        <v>27.90909090909091</v>
      </c>
      <c r="D30" s="899">
        <f t="shared" si="3"/>
        <v>31.363636363636363</v>
      </c>
      <c r="E30" s="900">
        <f t="shared" si="0"/>
        <v>100</v>
      </c>
    </row>
    <row r="31" spans="1:5" s="884" customFormat="1" ht="9" customHeight="1">
      <c r="A31" s="11" t="s">
        <v>261</v>
      </c>
      <c r="B31" s="899">
        <f t="shared" si="1"/>
        <v>44.339622641509436</v>
      </c>
      <c r="C31" s="899">
        <f t="shared" si="2"/>
        <v>34.696016771488466</v>
      </c>
      <c r="D31" s="899">
        <f t="shared" si="3"/>
        <v>20.964360587002098</v>
      </c>
      <c r="E31" s="900">
        <f t="shared" si="0"/>
        <v>100</v>
      </c>
    </row>
    <row r="32" spans="1:5" s="886" customFormat="1" ht="9" customHeight="1">
      <c r="A32" s="18" t="s">
        <v>129</v>
      </c>
      <c r="B32" s="901">
        <f t="shared" si="1"/>
        <v>33.68227309329345</v>
      </c>
      <c r="C32" s="901">
        <f t="shared" si="2"/>
        <v>33.68227309329345</v>
      </c>
      <c r="D32" s="901">
        <f t="shared" si="3"/>
        <v>32.63545381341309</v>
      </c>
      <c r="E32" s="887">
        <f t="shared" si="0"/>
        <v>100</v>
      </c>
    </row>
    <row r="33" spans="1:5" s="886" customFormat="1" ht="6" customHeight="1">
      <c r="A33" s="18"/>
      <c r="B33" s="901"/>
      <c r="C33" s="901"/>
      <c r="D33" s="901"/>
      <c r="E33" s="887"/>
    </row>
    <row r="34" spans="1:5" s="886" customFormat="1" ht="9" customHeight="1">
      <c r="A34" s="19" t="s">
        <v>343</v>
      </c>
      <c r="B34" s="513" t="s">
        <v>336</v>
      </c>
      <c r="C34" s="513" t="s">
        <v>336</v>
      </c>
      <c r="D34" s="513" t="s">
        <v>336</v>
      </c>
      <c r="E34" s="887">
        <v>100</v>
      </c>
    </row>
    <row r="35" spans="1:5" s="886" customFormat="1" ht="9" customHeight="1">
      <c r="A35" s="19" t="s">
        <v>344</v>
      </c>
      <c r="B35" s="513" t="s">
        <v>336</v>
      </c>
      <c r="C35" s="513" t="s">
        <v>336</v>
      </c>
      <c r="D35" s="513" t="s">
        <v>336</v>
      </c>
      <c r="E35" s="887">
        <v>100</v>
      </c>
    </row>
    <row r="36" spans="1:16" s="883" customFormat="1" ht="15" customHeight="1">
      <c r="A36" s="11" t="s">
        <v>284</v>
      </c>
      <c r="B36" s="901"/>
      <c r="C36" s="901"/>
      <c r="D36" s="901"/>
      <c r="E36" s="901"/>
      <c r="F36" s="13"/>
      <c r="G36" s="13"/>
      <c r="H36" s="12"/>
      <c r="I36" s="902"/>
      <c r="J36" s="902"/>
      <c r="K36" s="902"/>
      <c r="L36" s="902"/>
      <c r="M36" s="903"/>
      <c r="N36" s="903"/>
      <c r="O36" s="903"/>
      <c r="P36" s="903"/>
    </row>
    <row r="37" spans="1:16" s="883" customFormat="1" ht="9" customHeight="1">
      <c r="A37" s="11" t="s">
        <v>286</v>
      </c>
      <c r="B37" s="900">
        <v>45.4</v>
      </c>
      <c r="C37" s="900">
        <v>31</v>
      </c>
      <c r="D37" s="900">
        <v>48.7</v>
      </c>
      <c r="E37" s="900">
        <v>41.6</v>
      </c>
      <c r="I37" s="902"/>
      <c r="J37" s="902"/>
      <c r="K37" s="902"/>
      <c r="L37" s="902"/>
      <c r="M37" s="903"/>
      <c r="N37" s="903"/>
      <c r="O37" s="903"/>
      <c r="P37" s="903"/>
    </row>
    <row r="38" spans="1:16" s="883" customFormat="1" ht="9" customHeight="1">
      <c r="A38" s="11" t="s">
        <v>287</v>
      </c>
      <c r="B38" s="900">
        <v>1.3</v>
      </c>
      <c r="C38" s="900">
        <v>1.3</v>
      </c>
      <c r="D38" s="900">
        <v>0.4</v>
      </c>
      <c r="E38" s="900">
        <v>1</v>
      </c>
      <c r="I38" s="902"/>
      <c r="J38" s="902"/>
      <c r="K38" s="902"/>
      <c r="L38" s="902"/>
      <c r="M38" s="903"/>
      <c r="N38" s="903"/>
      <c r="O38" s="903"/>
      <c r="P38" s="903"/>
    </row>
    <row r="39" spans="1:16" s="883" customFormat="1" ht="9" customHeight="1">
      <c r="A39" s="11" t="s">
        <v>131</v>
      </c>
      <c r="B39" s="900">
        <v>2.6</v>
      </c>
      <c r="C39" s="900">
        <v>10.2</v>
      </c>
      <c r="D39" s="900">
        <v>5.5</v>
      </c>
      <c r="E39" s="900">
        <v>6.1</v>
      </c>
      <c r="I39" s="902"/>
      <c r="J39" s="902"/>
      <c r="K39" s="902"/>
      <c r="L39" s="902"/>
      <c r="M39" s="904"/>
      <c r="N39" s="904"/>
      <c r="O39" s="904"/>
      <c r="P39" s="904"/>
    </row>
    <row r="40" spans="1:16" s="883" customFormat="1" ht="9" customHeight="1">
      <c r="A40" s="11" t="s">
        <v>130</v>
      </c>
      <c r="B40" s="900">
        <v>9.2</v>
      </c>
      <c r="C40" s="900">
        <v>2.2</v>
      </c>
      <c r="D40" s="900">
        <v>11.4</v>
      </c>
      <c r="E40" s="900">
        <v>7.5</v>
      </c>
      <c r="I40" s="902"/>
      <c r="J40" s="902"/>
      <c r="K40" s="902"/>
      <c r="L40" s="902"/>
      <c r="M40" s="904"/>
      <c r="N40" s="904"/>
      <c r="O40" s="904"/>
      <c r="P40" s="904"/>
    </row>
    <row r="41" spans="1:16" s="883" customFormat="1" ht="9" customHeight="1">
      <c r="A41" s="11" t="s">
        <v>267</v>
      </c>
      <c r="B41" s="900">
        <v>16.3</v>
      </c>
      <c r="C41" s="900">
        <v>13.8</v>
      </c>
      <c r="D41" s="900">
        <v>5.4</v>
      </c>
      <c r="E41" s="900">
        <v>11.9</v>
      </c>
      <c r="I41" s="902"/>
      <c r="J41" s="902"/>
      <c r="K41" s="902"/>
      <c r="L41" s="902"/>
      <c r="M41" s="904"/>
      <c r="N41" s="904"/>
      <c r="O41" s="904"/>
      <c r="P41" s="904"/>
    </row>
    <row r="42" spans="1:16" s="883" customFormat="1" ht="9" customHeight="1">
      <c r="A42" s="11" t="s">
        <v>283</v>
      </c>
      <c r="B42" s="900">
        <v>15.3</v>
      </c>
      <c r="C42" s="900">
        <v>34.3</v>
      </c>
      <c r="D42" s="900">
        <v>22.2</v>
      </c>
      <c r="E42" s="900">
        <v>24</v>
      </c>
      <c r="I42" s="902"/>
      <c r="J42" s="902"/>
      <c r="K42" s="902"/>
      <c r="L42" s="902"/>
      <c r="M42" s="904"/>
      <c r="N42" s="904"/>
      <c r="O42" s="904"/>
      <c r="P42" s="904"/>
    </row>
    <row r="43" spans="1:16" s="883" customFormat="1" ht="9" customHeight="1">
      <c r="A43" s="11" t="s">
        <v>268</v>
      </c>
      <c r="B43" s="900">
        <v>5.1</v>
      </c>
      <c r="C43" s="900">
        <v>3.5</v>
      </c>
      <c r="D43" s="900">
        <v>4.1</v>
      </c>
      <c r="E43" s="900">
        <v>4.2</v>
      </c>
      <c r="I43" s="902"/>
      <c r="J43" s="902"/>
      <c r="K43" s="902"/>
      <c r="L43" s="902"/>
      <c r="M43" s="904"/>
      <c r="N43" s="904"/>
      <c r="O43" s="904"/>
      <c r="P43" s="904"/>
    </row>
    <row r="44" spans="1:16" s="883" customFormat="1" ht="9" customHeight="1">
      <c r="A44" s="11" t="s">
        <v>261</v>
      </c>
      <c r="B44" s="900">
        <v>4.8</v>
      </c>
      <c r="C44" s="900">
        <v>3.8</v>
      </c>
      <c r="D44" s="900">
        <v>2.4</v>
      </c>
      <c r="E44" s="900">
        <v>3.7</v>
      </c>
      <c r="I44" s="902"/>
      <c r="J44" s="902"/>
      <c r="K44" s="902"/>
      <c r="L44" s="902"/>
      <c r="M44" s="903"/>
      <c r="N44" s="903"/>
      <c r="O44" s="903"/>
      <c r="P44" s="903"/>
    </row>
    <row r="45" spans="1:16" s="883" customFormat="1" ht="9" customHeight="1">
      <c r="A45" s="18" t="s">
        <v>129</v>
      </c>
      <c r="B45" s="901">
        <v>100</v>
      </c>
      <c r="C45" s="901">
        <v>100</v>
      </c>
      <c r="D45" s="901">
        <v>100</v>
      </c>
      <c r="E45" s="901">
        <v>100</v>
      </c>
      <c r="I45" s="902"/>
      <c r="J45" s="902"/>
      <c r="K45" s="902"/>
      <c r="L45" s="902"/>
      <c r="M45" s="904"/>
      <c r="N45" s="904"/>
      <c r="O45" s="904"/>
      <c r="P45" s="904"/>
    </row>
    <row r="46" spans="1:16" s="883" customFormat="1" ht="6" customHeight="1">
      <c r="A46" s="18"/>
      <c r="B46" s="905"/>
      <c r="C46" s="905"/>
      <c r="D46" s="905"/>
      <c r="E46" s="905"/>
      <c r="I46" s="902"/>
      <c r="J46" s="902"/>
      <c r="K46" s="902"/>
      <c r="L46" s="902"/>
      <c r="M46" s="904"/>
      <c r="N46" s="904"/>
      <c r="O46" s="904"/>
      <c r="P46" s="904"/>
    </row>
    <row r="47" spans="1:16" s="883" customFormat="1" ht="9" customHeight="1">
      <c r="A47" s="19" t="s">
        <v>343</v>
      </c>
      <c r="B47" s="513" t="s">
        <v>336</v>
      </c>
      <c r="C47" s="513" t="s">
        <v>336</v>
      </c>
      <c r="D47" s="513" t="s">
        <v>336</v>
      </c>
      <c r="E47" s="513" t="s">
        <v>336</v>
      </c>
      <c r="I47" s="902"/>
      <c r="J47" s="902"/>
      <c r="K47" s="902"/>
      <c r="L47" s="902"/>
      <c r="M47" s="904"/>
      <c r="N47" s="904"/>
      <c r="O47" s="904"/>
      <c r="P47" s="904"/>
    </row>
    <row r="48" spans="1:5" s="886" customFormat="1" ht="9" customHeight="1">
      <c r="A48" s="19" t="s">
        <v>344</v>
      </c>
      <c r="B48" s="513" t="s">
        <v>336</v>
      </c>
      <c r="C48" s="513" t="s">
        <v>336</v>
      </c>
      <c r="D48" s="513" t="s">
        <v>336</v>
      </c>
      <c r="E48" s="906" t="s">
        <v>336</v>
      </c>
    </row>
    <row r="49" spans="1:16" ht="6" customHeight="1">
      <c r="A49" s="29"/>
      <c r="B49" s="30"/>
      <c r="C49" s="30"/>
      <c r="D49" s="30"/>
      <c r="E49" s="30"/>
      <c r="F49" s="17"/>
      <c r="G49" s="27"/>
      <c r="H49" s="16"/>
      <c r="I49" s="28"/>
      <c r="J49" s="28"/>
      <c r="K49" s="28"/>
      <c r="L49" s="28"/>
      <c r="M49" s="27"/>
      <c r="N49" s="27"/>
      <c r="O49" s="25"/>
      <c r="P49" s="27"/>
    </row>
    <row r="50" spans="1:16" s="35" customFormat="1" ht="6" customHeight="1">
      <c r="A50" s="31"/>
      <c r="B50" s="32"/>
      <c r="C50" s="32"/>
      <c r="D50" s="32"/>
      <c r="E50" s="32"/>
      <c r="F50" s="23"/>
      <c r="G50" s="33"/>
      <c r="H50" s="22"/>
      <c r="I50" s="34"/>
      <c r="J50" s="34"/>
      <c r="K50" s="34"/>
      <c r="L50" s="34"/>
      <c r="M50" s="33"/>
      <c r="N50" s="33"/>
      <c r="O50" s="33"/>
      <c r="P50" s="33"/>
    </row>
    <row r="51" spans="1:12" s="10" customFormat="1" ht="9" customHeight="1">
      <c r="A51" s="36" t="s">
        <v>289</v>
      </c>
      <c r="B51" s="16"/>
      <c r="C51" s="17"/>
      <c r="D51" s="17"/>
      <c r="E51" s="16"/>
      <c r="F51" s="15"/>
      <c r="G51" s="16"/>
      <c r="H51" s="17"/>
      <c r="I51" s="17"/>
      <c r="J51" s="16"/>
      <c r="L51" s="14"/>
    </row>
    <row r="52" spans="1:12" s="10" customFormat="1" ht="9" customHeight="1">
      <c r="A52" s="37" t="s">
        <v>252</v>
      </c>
      <c r="B52" s="16"/>
      <c r="C52" s="17"/>
      <c r="D52" s="17"/>
      <c r="E52" s="16"/>
      <c r="F52" s="15"/>
      <c r="G52" s="16"/>
      <c r="H52" s="17"/>
      <c r="I52" s="17"/>
      <c r="J52" s="16"/>
      <c r="L52" s="14"/>
    </row>
    <row r="53" spans="1:12" s="10" customFormat="1" ht="9" customHeight="1">
      <c r="A53" s="37"/>
      <c r="B53" s="16"/>
      <c r="C53" s="17"/>
      <c r="D53" s="17"/>
      <c r="E53" s="16"/>
      <c r="F53" s="15"/>
      <c r="G53" s="16"/>
      <c r="H53" s="17"/>
      <c r="I53" s="17"/>
      <c r="J53" s="16"/>
      <c r="L53" s="14"/>
    </row>
    <row r="54" spans="1:12" s="10" customFormat="1" ht="9" customHeight="1">
      <c r="A54" s="37" t="s">
        <v>2</v>
      </c>
      <c r="B54" s="16"/>
      <c r="C54" s="17"/>
      <c r="D54" s="17"/>
      <c r="E54" s="16"/>
      <c r="F54" s="15"/>
      <c r="G54" s="16"/>
      <c r="H54" s="17"/>
      <c r="I54" s="17"/>
      <c r="J54" s="16"/>
      <c r="L54" s="14"/>
    </row>
    <row r="55" spans="1:12" s="10" customFormat="1" ht="9" customHeight="1">
      <c r="A55" s="37"/>
      <c r="B55" s="16"/>
      <c r="C55" s="17"/>
      <c r="D55" s="17"/>
      <c r="E55" s="16"/>
      <c r="F55" s="15"/>
      <c r="G55" s="16"/>
      <c r="H55" s="17"/>
      <c r="I55" s="17"/>
      <c r="J55" s="16"/>
      <c r="L55" s="14"/>
    </row>
    <row r="56" ht="15.75" customHeight="1">
      <c r="A56" s="37" t="s">
        <v>337</v>
      </c>
    </row>
    <row r="57" spans="2:5" s="35" customFormat="1" ht="9" customHeight="1">
      <c r="B57" s="34"/>
      <c r="C57" s="39"/>
      <c r="D57" s="34"/>
      <c r="E57" s="34"/>
    </row>
    <row r="58" spans="2:12" s="10" customFormat="1" ht="15" customHeight="1">
      <c r="B58" s="16"/>
      <c r="C58" s="17"/>
      <c r="D58" s="17"/>
      <c r="E58" s="16"/>
      <c r="F58" s="15"/>
      <c r="G58" s="16"/>
      <c r="H58" s="17"/>
      <c r="I58" s="17"/>
      <c r="J58" s="16"/>
      <c r="L58" s="14"/>
    </row>
    <row r="59" spans="2:5" s="35" customFormat="1" ht="9" customHeight="1">
      <c r="B59" s="34"/>
      <c r="C59" s="39"/>
      <c r="D59" s="38"/>
      <c r="E59" s="34"/>
    </row>
    <row r="60" spans="1:5" s="35" customFormat="1" ht="12.75">
      <c r="A60" s="40"/>
      <c r="B60" s="34"/>
      <c r="C60" s="34"/>
      <c r="D60" s="34"/>
      <c r="E60" s="34"/>
    </row>
    <row r="61" spans="1:5" ht="12.75">
      <c r="A61" s="24"/>
      <c r="B61" s="28"/>
      <c r="C61" s="28"/>
      <c r="D61" s="28"/>
      <c r="E61" s="28"/>
    </row>
    <row r="62" spans="2:5" ht="12.75">
      <c r="B62" s="28"/>
      <c r="C62" s="28"/>
      <c r="D62" s="28"/>
      <c r="E62" s="28"/>
    </row>
    <row r="63" spans="2:5" ht="12.75">
      <c r="B63" s="28"/>
      <c r="C63" s="28"/>
      <c r="D63" s="28"/>
      <c r="E63" s="28"/>
    </row>
    <row r="64" spans="2:5" ht="12.75">
      <c r="B64" s="28"/>
      <c r="C64" s="28"/>
      <c r="D64" s="28"/>
      <c r="E64" s="28"/>
    </row>
    <row r="65" spans="2:5" ht="12.75">
      <c r="B65" s="28"/>
      <c r="C65" s="28"/>
      <c r="D65" s="28"/>
      <c r="E65" s="28"/>
    </row>
    <row r="66" spans="2:5" ht="12.75">
      <c r="B66" s="28"/>
      <c r="C66" s="28"/>
      <c r="D66" s="28"/>
      <c r="E66" s="28"/>
    </row>
    <row r="67" spans="2:5" ht="12.75">
      <c r="B67" s="28"/>
      <c r="C67" s="28"/>
      <c r="D67" s="28"/>
      <c r="E67" s="28"/>
    </row>
    <row r="68" spans="2:5" ht="12.75">
      <c r="B68" s="28"/>
      <c r="C68" s="28"/>
      <c r="D68" s="28"/>
      <c r="E68" s="28"/>
    </row>
    <row r="69" spans="2:5" ht="12.75">
      <c r="B69" s="28"/>
      <c r="C69" s="28"/>
      <c r="D69" s="28"/>
      <c r="E69" s="28"/>
    </row>
    <row r="70" spans="2:5" ht="12.75">
      <c r="B70" s="28"/>
      <c r="C70" s="28"/>
      <c r="D70" s="28"/>
      <c r="E70" s="28"/>
    </row>
    <row r="71" spans="2:5" ht="12.75">
      <c r="B71" s="28"/>
      <c r="C71" s="28"/>
      <c r="D71" s="28"/>
      <c r="E71" s="28"/>
    </row>
    <row r="72" spans="2:5" ht="12.75">
      <c r="B72" s="28"/>
      <c r="C72" s="28"/>
      <c r="D72" s="28"/>
      <c r="E72" s="28"/>
    </row>
    <row r="73" spans="2:5" ht="12.75">
      <c r="B73" s="28"/>
      <c r="C73" s="28"/>
      <c r="D73" s="28"/>
      <c r="E73" s="28"/>
    </row>
    <row r="74" spans="2:5" ht="12.75">
      <c r="B74" s="28"/>
      <c r="C74" s="28"/>
      <c r="D74" s="28"/>
      <c r="E74" s="28"/>
    </row>
    <row r="75" spans="2:5" ht="12.75">
      <c r="B75" s="28"/>
      <c r="C75" s="28"/>
      <c r="D75" s="28"/>
      <c r="E75" s="28"/>
    </row>
    <row r="76" spans="2:5" ht="12.75">
      <c r="B76" s="28"/>
      <c r="C76" s="28"/>
      <c r="D76" s="28"/>
      <c r="E76" s="28"/>
    </row>
    <row r="77" spans="2:5" ht="12.75">
      <c r="B77" s="28"/>
      <c r="C77" s="28"/>
      <c r="D77" s="28"/>
      <c r="E77" s="28"/>
    </row>
  </sheetData>
  <mergeCells count="4">
    <mergeCell ref="B4:E4"/>
    <mergeCell ref="A7:E7"/>
    <mergeCell ref="A22:E22"/>
    <mergeCell ref="A4:A5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8"/>
  <dimension ref="A1:U50"/>
  <sheetViews>
    <sheetView showGridLines="0" workbookViewId="0" topLeftCell="A1">
      <selection activeCell="Q36" sqref="Q36"/>
    </sheetView>
  </sheetViews>
  <sheetFormatPr defaultColWidth="9.59765625" defaultRowHeight="10.5"/>
  <cols>
    <col min="1" max="1" width="34.19921875" style="269" customWidth="1"/>
    <col min="2" max="2" width="8.3984375" style="268" customWidth="1"/>
    <col min="3" max="3" width="11" style="268" customWidth="1"/>
    <col min="4" max="4" width="1" style="268" customWidth="1"/>
    <col min="5" max="5" width="11.796875" style="268" bestFit="1" customWidth="1"/>
    <col min="6" max="6" width="11" style="268" customWidth="1"/>
    <col min="7" max="7" width="1" style="268" customWidth="1"/>
    <col min="8" max="8" width="9.19921875" style="268" customWidth="1"/>
    <col min="9" max="9" width="11.3984375" style="268" customWidth="1"/>
    <col min="10" max="10" width="1" style="268" customWidth="1"/>
    <col min="11" max="11" width="9.796875" style="268" customWidth="1"/>
    <col min="12" max="12" width="11.3984375" style="268" customWidth="1"/>
    <col min="13" max="13" width="12.19921875" style="268" customWidth="1"/>
    <col min="14" max="14" width="13.59765625" style="268" customWidth="1"/>
    <col min="15" max="16384" width="9.59765625" style="268" customWidth="1"/>
  </cols>
  <sheetData>
    <row r="1" spans="1:21" ht="13.5" customHeight="1">
      <c r="A1" s="393" t="s">
        <v>407</v>
      </c>
      <c r="U1" s="267"/>
    </row>
    <row r="2" spans="1:21" ht="12" customHeight="1">
      <c r="A2" s="267"/>
      <c r="U2" s="267"/>
    </row>
    <row r="3" ht="6" customHeight="1"/>
    <row r="4" spans="1:13" ht="13.5" customHeight="1">
      <c r="A4" s="940" t="s">
        <v>402</v>
      </c>
      <c r="B4" s="942" t="s">
        <v>137</v>
      </c>
      <c r="C4" s="942"/>
      <c r="D4" s="270"/>
      <c r="E4" s="942" t="s">
        <v>138</v>
      </c>
      <c r="F4" s="942"/>
      <c r="G4" s="270"/>
      <c r="H4" s="942" t="s">
        <v>139</v>
      </c>
      <c r="I4" s="942"/>
      <c r="J4" s="270"/>
      <c r="K4" s="942" t="s">
        <v>129</v>
      </c>
      <c r="L4" s="942"/>
      <c r="M4" s="271"/>
    </row>
    <row r="5" spans="1:14" ht="30.75" customHeight="1">
      <c r="A5" s="941"/>
      <c r="B5" s="923" t="s">
        <v>181</v>
      </c>
      <c r="C5" s="923" t="s">
        <v>254</v>
      </c>
      <c r="D5" s="924"/>
      <c r="E5" s="923" t="s">
        <v>181</v>
      </c>
      <c r="F5" s="923" t="s">
        <v>254</v>
      </c>
      <c r="G5" s="924"/>
      <c r="H5" s="923" t="s">
        <v>181</v>
      </c>
      <c r="I5" s="923" t="s">
        <v>254</v>
      </c>
      <c r="J5" s="924"/>
      <c r="K5" s="923" t="s">
        <v>181</v>
      </c>
      <c r="L5" s="923" t="s">
        <v>254</v>
      </c>
      <c r="M5" s="271"/>
      <c r="N5" s="161"/>
    </row>
    <row r="6" spans="1:10" s="805" customFormat="1" ht="9" customHeight="1">
      <c r="A6" s="804"/>
      <c r="I6" s="272"/>
      <c r="J6" s="272"/>
    </row>
    <row r="7" spans="1:14" s="807" customFormat="1" ht="9" customHeight="1">
      <c r="A7" s="939" t="s">
        <v>269</v>
      </c>
      <c r="B7" s="939"/>
      <c r="C7" s="939"/>
      <c r="D7" s="939"/>
      <c r="E7" s="939"/>
      <c r="F7" s="939"/>
      <c r="G7" s="939"/>
      <c r="H7" s="939"/>
      <c r="I7" s="939"/>
      <c r="J7" s="939"/>
      <c r="K7" s="939"/>
      <c r="L7" s="939"/>
      <c r="N7" s="808"/>
    </row>
    <row r="8" s="807" customFormat="1" ht="9" customHeight="1"/>
    <row r="9" spans="1:15" s="807" customFormat="1" ht="9" customHeight="1">
      <c r="A9" s="911" t="s">
        <v>384</v>
      </c>
      <c r="B9" s="432">
        <v>6321</v>
      </c>
      <c r="C9" s="912">
        <v>72.15753424657534</v>
      </c>
      <c r="D9" s="61"/>
      <c r="E9" s="432">
        <v>5489</v>
      </c>
      <c r="F9" s="912">
        <v>62.65981735159817</v>
      </c>
      <c r="G9" s="61"/>
      <c r="H9" s="432">
        <v>5928</v>
      </c>
      <c r="I9" s="912">
        <v>69.85623379684186</v>
      </c>
      <c r="J9" s="61"/>
      <c r="K9" s="432">
        <v>17738</v>
      </c>
      <c r="L9" s="912">
        <v>68.20733676843805</v>
      </c>
      <c r="O9" s="913"/>
    </row>
    <row r="10" spans="1:15" s="807" customFormat="1" ht="9" customHeight="1">
      <c r="A10" s="741" t="s">
        <v>290</v>
      </c>
      <c r="B10" s="663"/>
      <c r="C10" s="808"/>
      <c r="D10" s="663"/>
      <c r="E10" s="663"/>
      <c r="F10" s="808"/>
      <c r="G10" s="663"/>
      <c r="H10" s="663"/>
      <c r="I10" s="808"/>
      <c r="J10" s="663"/>
      <c r="K10" s="61"/>
      <c r="L10" s="808"/>
      <c r="O10" s="809"/>
    </row>
    <row r="11" spans="1:15" s="816" customFormat="1" ht="9" customHeight="1">
      <c r="A11" s="836" t="s">
        <v>423</v>
      </c>
      <c r="B11" s="811">
        <v>5448</v>
      </c>
      <c r="C11" s="812">
        <v>62.19178082191781</v>
      </c>
      <c r="D11" s="813"/>
      <c r="E11" s="811">
        <v>3444</v>
      </c>
      <c r="F11" s="812">
        <v>39.31506849315068</v>
      </c>
      <c r="G11" s="813"/>
      <c r="H11" s="811">
        <v>4193</v>
      </c>
      <c r="I11" s="812">
        <v>49.41079424935187</v>
      </c>
      <c r="J11" s="813"/>
      <c r="K11" s="811">
        <v>13085</v>
      </c>
      <c r="L11" s="812">
        <v>50.315311851111304</v>
      </c>
      <c r="M11" s="814"/>
      <c r="N11" s="815"/>
      <c r="O11" s="809"/>
    </row>
    <row r="12" spans="1:15" s="816" customFormat="1" ht="9" customHeight="1">
      <c r="A12" s="836" t="s">
        <v>140</v>
      </c>
      <c r="B12" s="811">
        <v>90</v>
      </c>
      <c r="C12" s="812">
        <v>1.0273972602739727</v>
      </c>
      <c r="D12" s="813"/>
      <c r="E12" s="811">
        <v>195</v>
      </c>
      <c r="F12" s="812">
        <v>2.2260273972602738</v>
      </c>
      <c r="G12" s="813"/>
      <c r="H12" s="811">
        <v>187</v>
      </c>
      <c r="I12" s="812">
        <v>2.2036295074239924</v>
      </c>
      <c r="J12" s="813"/>
      <c r="K12" s="811">
        <v>472</v>
      </c>
      <c r="L12" s="812">
        <v>1.814965777128355</v>
      </c>
      <c r="M12" s="814"/>
      <c r="N12" s="815"/>
      <c r="O12" s="809"/>
    </row>
    <row r="13" spans="1:15" s="816" customFormat="1" ht="9" customHeight="1">
      <c r="A13" s="836" t="s">
        <v>291</v>
      </c>
      <c r="B13" s="811">
        <v>783</v>
      </c>
      <c r="C13" s="812">
        <v>8.938356164383562</v>
      </c>
      <c r="D13" s="813"/>
      <c r="E13" s="811">
        <v>1850</v>
      </c>
      <c r="F13" s="812">
        <v>21.118721461187214</v>
      </c>
      <c r="G13" s="813"/>
      <c r="H13" s="811">
        <v>1548</v>
      </c>
      <c r="I13" s="812">
        <v>18.241810040065992</v>
      </c>
      <c r="J13" s="813"/>
      <c r="K13" s="811">
        <v>4181</v>
      </c>
      <c r="L13" s="812">
        <v>16.077059140198415</v>
      </c>
      <c r="M13" s="814"/>
      <c r="N13" s="815"/>
      <c r="O13" s="809"/>
    </row>
    <row r="14" spans="1:13" s="816" customFormat="1" ht="6" customHeight="1">
      <c r="A14" s="810"/>
      <c r="B14" s="813"/>
      <c r="C14" s="812"/>
      <c r="D14" s="813"/>
      <c r="E14" s="681"/>
      <c r="F14" s="812"/>
      <c r="G14" s="813"/>
      <c r="H14" s="681"/>
      <c r="I14" s="808"/>
      <c r="J14" s="813"/>
      <c r="K14" s="61"/>
      <c r="L14" s="808"/>
      <c r="M14" s="814"/>
    </row>
    <row r="15" spans="1:14" s="820" customFormat="1" ht="9" customHeight="1">
      <c r="A15" s="911" t="s">
        <v>385</v>
      </c>
      <c r="B15" s="432">
        <v>1550</v>
      </c>
      <c r="C15" s="912">
        <v>17.69406392694064</v>
      </c>
      <c r="D15" s="61"/>
      <c r="E15" s="432">
        <v>2594</v>
      </c>
      <c r="F15" s="912">
        <v>29.61187214611872</v>
      </c>
      <c r="G15" s="61"/>
      <c r="H15" s="432">
        <v>2010</v>
      </c>
      <c r="I15" s="912">
        <v>23.68607117605468</v>
      </c>
      <c r="J15" s="61"/>
      <c r="K15" s="432">
        <v>6154</v>
      </c>
      <c r="L15" s="912">
        <v>23.663769899254017</v>
      </c>
      <c r="M15" s="819"/>
      <c r="N15" s="815"/>
    </row>
    <row r="16" spans="1:13" s="820" customFormat="1" ht="6" customHeight="1">
      <c r="A16" s="911"/>
      <c r="B16" s="61"/>
      <c r="C16" s="912"/>
      <c r="D16" s="61"/>
      <c r="E16" s="61"/>
      <c r="F16" s="912"/>
      <c r="G16" s="61"/>
      <c r="H16" s="61"/>
      <c r="I16" s="912"/>
      <c r="J16" s="61"/>
      <c r="K16" s="61"/>
      <c r="M16" s="819"/>
    </row>
    <row r="17" spans="1:14" s="820" customFormat="1" ht="9" customHeight="1">
      <c r="A17" s="911" t="s">
        <v>346</v>
      </c>
      <c r="B17" s="432">
        <v>889</v>
      </c>
      <c r="C17" s="914">
        <f>100*B17/B19</f>
        <v>10.148401826484019</v>
      </c>
      <c r="D17" s="61"/>
      <c r="E17" s="432">
        <v>677</v>
      </c>
      <c r="F17" s="914">
        <f>100*E17/E19</f>
        <v>7.728310502283105</v>
      </c>
      <c r="G17" s="61"/>
      <c r="H17" s="432">
        <v>548</v>
      </c>
      <c r="I17" s="914">
        <f>100*H17/H19</f>
        <v>6.4576950271034645</v>
      </c>
      <c r="J17" s="61"/>
      <c r="K17" s="432">
        <v>2114</v>
      </c>
      <c r="L17" s="914">
        <f>100*K17/K19</f>
        <v>8.128893332307928</v>
      </c>
      <c r="M17" s="819"/>
      <c r="N17" s="815"/>
    </row>
    <row r="18" spans="1:14" s="820" customFormat="1" ht="6" customHeight="1">
      <c r="A18" s="274"/>
      <c r="B18" s="681"/>
      <c r="C18" s="821"/>
      <c r="D18" s="663"/>
      <c r="E18" s="681"/>
      <c r="F18" s="821"/>
      <c r="G18" s="663"/>
      <c r="H18" s="681"/>
      <c r="I18" s="821"/>
      <c r="J18" s="663"/>
      <c r="K18" s="681"/>
      <c r="L18" s="821"/>
      <c r="M18" s="819"/>
      <c r="N18" s="815"/>
    </row>
    <row r="19" spans="1:13" s="817" customFormat="1" ht="9" customHeight="1">
      <c r="A19" s="274" t="s">
        <v>345</v>
      </c>
      <c r="B19" s="681">
        <v>8760</v>
      </c>
      <c r="C19" s="818">
        <v>100</v>
      </c>
      <c r="D19" s="663"/>
      <c r="E19" s="681">
        <v>8760</v>
      </c>
      <c r="F19" s="818">
        <v>100</v>
      </c>
      <c r="G19" s="663"/>
      <c r="H19" s="681">
        <v>8486</v>
      </c>
      <c r="I19" s="818">
        <v>100</v>
      </c>
      <c r="J19" s="663"/>
      <c r="K19" s="681">
        <v>26006</v>
      </c>
      <c r="L19" s="818">
        <v>100</v>
      </c>
      <c r="M19" s="822"/>
    </row>
    <row r="20" spans="1:13" s="820" customFormat="1" ht="9" customHeight="1">
      <c r="A20" s="823"/>
      <c r="B20" s="824"/>
      <c r="C20" s="825"/>
      <c r="D20" s="825"/>
      <c r="E20" s="825"/>
      <c r="F20" s="825"/>
      <c r="G20" s="825"/>
      <c r="H20" s="825"/>
      <c r="I20" s="825"/>
      <c r="J20" s="825"/>
      <c r="K20" s="825"/>
      <c r="L20" s="825"/>
      <c r="M20" s="819"/>
    </row>
    <row r="21" spans="1:13" s="820" customFormat="1" ht="9" customHeight="1">
      <c r="A21" s="823"/>
      <c r="B21" s="824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19"/>
    </row>
    <row r="22" spans="1:13" s="807" customFormat="1" ht="9" customHeight="1">
      <c r="A22" s="939" t="s">
        <v>338</v>
      </c>
      <c r="B22" s="939"/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807" t="s">
        <v>2</v>
      </c>
    </row>
    <row r="23" spans="1:12" s="807" customFormat="1" ht="9" customHeight="1">
      <c r="A23" s="806"/>
      <c r="B23" s="806"/>
      <c r="C23" s="806"/>
      <c r="D23" s="806"/>
      <c r="E23" s="681"/>
      <c r="F23" s="806"/>
      <c r="G23" s="806"/>
      <c r="H23" s="806"/>
      <c r="I23" s="808"/>
      <c r="J23" s="806"/>
      <c r="K23" s="806"/>
      <c r="L23" s="808"/>
    </row>
    <row r="24" spans="1:12" s="807" customFormat="1" ht="9" customHeight="1">
      <c r="A24" s="911" t="s">
        <v>384</v>
      </c>
      <c r="B24" s="432">
        <v>5998</v>
      </c>
      <c r="C24" s="431">
        <f>100*B24/$B$34</f>
        <v>68.2832422586521</v>
      </c>
      <c r="D24" s="820"/>
      <c r="E24" s="432">
        <v>6149</v>
      </c>
      <c r="F24" s="431">
        <f>100*E24/$E$34</f>
        <v>70.00227686703097</v>
      </c>
      <c r="G24" s="820"/>
      <c r="H24" s="432">
        <v>6028</v>
      </c>
      <c r="I24" s="431">
        <f>100*H24/$H$34</f>
        <v>70.83431257344301</v>
      </c>
      <c r="J24" s="820"/>
      <c r="K24" s="432">
        <v>18175</v>
      </c>
      <c r="L24" s="912">
        <f>100*K24/$K$34</f>
        <v>69.69476186824143</v>
      </c>
    </row>
    <row r="25" spans="1:12" s="807" customFormat="1" ht="9" customHeight="1">
      <c r="A25" s="741" t="s">
        <v>290</v>
      </c>
      <c r="B25" s="61"/>
      <c r="E25" s="61"/>
      <c r="F25" s="431"/>
      <c r="H25" s="681"/>
      <c r="I25" s="431"/>
      <c r="K25" s="681"/>
      <c r="L25" s="808"/>
    </row>
    <row r="26" spans="1:13" s="816" customFormat="1" ht="9" customHeight="1">
      <c r="A26" s="836" t="s">
        <v>423</v>
      </c>
      <c r="B26" s="811">
        <v>4947</v>
      </c>
      <c r="C26" s="827">
        <f>100*B26/$B$34</f>
        <v>56.318306010928964</v>
      </c>
      <c r="E26" s="811">
        <v>3808</v>
      </c>
      <c r="F26" s="827">
        <f>100*E26/$E$34</f>
        <v>43.35154826958106</v>
      </c>
      <c r="H26" s="811">
        <v>4209</v>
      </c>
      <c r="I26" s="827">
        <f>100*H26/$H$34</f>
        <v>49.45945945945946</v>
      </c>
      <c r="K26" s="828">
        <v>12964</v>
      </c>
      <c r="L26" s="812">
        <f>100*K26/$K$34</f>
        <v>49.712401257765165</v>
      </c>
      <c r="M26" s="829"/>
    </row>
    <row r="27" spans="1:13" s="816" customFormat="1" ht="9" customHeight="1">
      <c r="A27" s="836" t="s">
        <v>140</v>
      </c>
      <c r="B27" s="811">
        <v>104</v>
      </c>
      <c r="C27" s="827">
        <f>100*B27/$B$34</f>
        <v>1.1839708561020037</v>
      </c>
      <c r="E27" s="811">
        <v>144</v>
      </c>
      <c r="F27" s="827">
        <f>100*E27/$E$34</f>
        <v>1.639344262295082</v>
      </c>
      <c r="H27" s="811">
        <v>227</v>
      </c>
      <c r="I27" s="827">
        <f>100*H27/$H$34</f>
        <v>2.6674500587544068</v>
      </c>
      <c r="K27" s="828">
        <v>475</v>
      </c>
      <c r="L27" s="812">
        <f>100*K27/$K$34</f>
        <v>1.8214587008206151</v>
      </c>
      <c r="M27" s="830"/>
    </row>
    <row r="28" spans="1:13" s="816" customFormat="1" ht="9" customHeight="1">
      <c r="A28" s="836" t="s">
        <v>291</v>
      </c>
      <c r="B28" s="811">
        <v>947</v>
      </c>
      <c r="C28" s="827">
        <f>100*B28/$B$34</f>
        <v>10.780965391621129</v>
      </c>
      <c r="E28" s="811">
        <v>2197</v>
      </c>
      <c r="F28" s="827">
        <f>100*E28/$E$34</f>
        <v>25.011384335154826</v>
      </c>
      <c r="H28" s="813">
        <v>1592</v>
      </c>
      <c r="I28" s="827">
        <f>100*H28/$H$34</f>
        <v>18.707403055229143</v>
      </c>
      <c r="K28" s="828">
        <v>4736</v>
      </c>
      <c r="L28" s="812">
        <f>100*K28/$K$34</f>
        <v>18.16090190965565</v>
      </c>
      <c r="M28" s="829"/>
    </row>
    <row r="29" spans="1:14" s="816" customFormat="1" ht="6" customHeight="1">
      <c r="A29" s="810"/>
      <c r="B29" s="831"/>
      <c r="E29" s="813"/>
      <c r="F29" s="431"/>
      <c r="H29" s="813"/>
      <c r="I29" s="431"/>
      <c r="K29" s="832"/>
      <c r="L29" s="808"/>
      <c r="M29" s="829"/>
      <c r="N29" s="812"/>
    </row>
    <row r="30" spans="1:14" s="820" customFormat="1" ht="9" customHeight="1">
      <c r="A30" s="911" t="s">
        <v>385</v>
      </c>
      <c r="B30" s="432">
        <v>1915</v>
      </c>
      <c r="C30" s="431">
        <f>100*B30/$B$34</f>
        <v>21.801001821493625</v>
      </c>
      <c r="E30" s="432">
        <v>1997</v>
      </c>
      <c r="F30" s="431">
        <f>100*E30/$E$34</f>
        <v>22.734517304189435</v>
      </c>
      <c r="H30" s="432">
        <v>1937</v>
      </c>
      <c r="I30" s="431">
        <f>100*H30/$H$34</f>
        <v>22.761457109283196</v>
      </c>
      <c r="K30" s="432">
        <v>5849</v>
      </c>
      <c r="L30" s="912">
        <f>100*K30/$K$34</f>
        <v>22.428867244420584</v>
      </c>
      <c r="M30" s="915"/>
      <c r="N30" s="912"/>
    </row>
    <row r="31" spans="1:14" s="817" customFormat="1" ht="6" customHeight="1">
      <c r="A31" s="274"/>
      <c r="B31" s="681"/>
      <c r="C31" s="431"/>
      <c r="E31" s="681"/>
      <c r="F31" s="508"/>
      <c r="H31" s="681"/>
      <c r="I31" s="508"/>
      <c r="K31" s="681"/>
      <c r="L31" s="808"/>
      <c r="M31" s="833"/>
      <c r="N31" s="808"/>
    </row>
    <row r="32" spans="1:14" s="817" customFormat="1" ht="9" customHeight="1">
      <c r="A32" s="911" t="s">
        <v>346</v>
      </c>
      <c r="B32" s="681">
        <f>448+423</f>
        <v>871</v>
      </c>
      <c r="C32" s="508">
        <f>100*B32/$B$34</f>
        <v>9.91575591985428</v>
      </c>
      <c r="E32" s="681">
        <f>307+331</f>
        <v>638</v>
      </c>
      <c r="F32" s="508">
        <f>100*E32/$E$34</f>
        <v>7.263205828779599</v>
      </c>
      <c r="H32" s="681">
        <f>345+200</f>
        <v>545</v>
      </c>
      <c r="I32" s="508">
        <f>100*H32/$H$34</f>
        <v>6.404230317273796</v>
      </c>
      <c r="K32" s="681">
        <v>2054</v>
      </c>
      <c r="L32" s="808">
        <f>100*K32/$K$34</f>
        <v>7.876370887337986</v>
      </c>
      <c r="M32" s="833"/>
      <c r="N32" s="808"/>
    </row>
    <row r="33" spans="1:14" s="817" customFormat="1" ht="6" customHeight="1">
      <c r="A33" s="274"/>
      <c r="B33" s="681"/>
      <c r="C33" s="431"/>
      <c r="E33" s="681"/>
      <c r="F33" s="431"/>
      <c r="H33" s="681"/>
      <c r="I33" s="431"/>
      <c r="K33" s="681"/>
      <c r="L33" s="808"/>
      <c r="M33" s="833"/>
      <c r="N33" s="808"/>
    </row>
    <row r="34" spans="1:14" s="817" customFormat="1" ht="9" customHeight="1">
      <c r="A34" s="274" t="s">
        <v>345</v>
      </c>
      <c r="B34" s="681">
        <f>B24+B30+B32</f>
        <v>8784</v>
      </c>
      <c r="C34" s="508">
        <f>100*B34/$B$34</f>
        <v>100</v>
      </c>
      <c r="E34" s="681">
        <f>E26+E27+E28+E30+E32</f>
        <v>8784</v>
      </c>
      <c r="F34" s="508">
        <f>100*E34/$E$34</f>
        <v>100</v>
      </c>
      <c r="H34" s="681">
        <f>H26+H27+H28+H30+H32</f>
        <v>8510</v>
      </c>
      <c r="I34" s="508">
        <f>100*H34/$H$34</f>
        <v>100</v>
      </c>
      <c r="K34" s="681">
        <v>26078</v>
      </c>
      <c r="L34" s="808">
        <f>100*K34/$K$34</f>
        <v>100</v>
      </c>
      <c r="M34" s="833"/>
      <c r="N34" s="808"/>
    </row>
    <row r="35" spans="1:13" s="820" customFormat="1" ht="9" customHeight="1">
      <c r="A35" s="834"/>
      <c r="B35" s="835"/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19"/>
    </row>
    <row r="36" spans="1:13" ht="6" customHeight="1">
      <c r="A36" s="276"/>
      <c r="B36" s="277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5"/>
    </row>
    <row r="37" s="90" customFormat="1" ht="9" customHeight="1"/>
    <row r="38" spans="1:13" ht="9.75" customHeight="1">
      <c r="A38" s="525" t="s">
        <v>255</v>
      </c>
      <c r="M38" s="275"/>
    </row>
    <row r="39" ht="9" customHeight="1">
      <c r="M39" s="275"/>
    </row>
    <row r="40" spans="2:13" ht="9" customHeight="1"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ht="9" customHeight="1">
      <c r="A41" s="279" t="s">
        <v>253</v>
      </c>
      <c r="B41" s="275"/>
      <c r="C41" s="275"/>
      <c r="D41" s="275"/>
      <c r="E41" s="280"/>
      <c r="F41" s="275"/>
      <c r="G41" s="275"/>
      <c r="H41" s="275"/>
      <c r="I41" s="275"/>
      <c r="J41" s="275"/>
      <c r="K41" s="275"/>
      <c r="L41" s="275"/>
      <c r="M41" s="275"/>
    </row>
    <row r="42" spans="1:13" ht="9" customHeight="1">
      <c r="A42" s="275" t="s">
        <v>2</v>
      </c>
      <c r="B42" s="281"/>
      <c r="C42" s="275"/>
      <c r="D42" s="275"/>
      <c r="E42" s="281"/>
      <c r="F42" s="275"/>
      <c r="G42" s="275"/>
      <c r="H42" s="281"/>
      <c r="I42" s="275"/>
      <c r="J42" s="275"/>
      <c r="K42" s="275"/>
      <c r="L42" s="281"/>
      <c r="M42" s="275"/>
    </row>
    <row r="43" spans="1:13" ht="9" customHeight="1">
      <c r="A43" s="275"/>
      <c r="B43" s="281"/>
      <c r="C43" s="275"/>
      <c r="D43" s="275"/>
      <c r="E43" s="281"/>
      <c r="F43" s="275"/>
      <c r="G43" s="275"/>
      <c r="H43" s="281"/>
      <c r="I43" s="275"/>
      <c r="J43" s="275"/>
      <c r="K43" s="275"/>
      <c r="L43" s="281"/>
      <c r="M43" s="275"/>
    </row>
    <row r="44" spans="1:13" ht="9" customHeight="1">
      <c r="A44" s="275"/>
      <c r="B44" s="281"/>
      <c r="C44" s="275"/>
      <c r="D44" s="275"/>
      <c r="E44" s="281"/>
      <c r="F44" s="275"/>
      <c r="G44" s="275"/>
      <c r="H44" s="281"/>
      <c r="I44" s="275"/>
      <c r="J44" s="275"/>
      <c r="K44" s="275"/>
      <c r="L44" s="281"/>
      <c r="M44" s="275"/>
    </row>
    <row r="45" spans="1:13" ht="9" customHeight="1">
      <c r="A45" s="279"/>
      <c r="B45" s="273"/>
      <c r="C45" s="275"/>
      <c r="D45" s="275"/>
      <c r="E45" s="273"/>
      <c r="F45" s="275"/>
      <c r="G45" s="275"/>
      <c r="H45" s="273"/>
      <c r="I45" s="275"/>
      <c r="J45" s="275"/>
      <c r="K45" s="275"/>
      <c r="L45" s="273"/>
      <c r="M45" s="275"/>
    </row>
    <row r="46" spans="2:12" ht="12.75"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</row>
    <row r="47" spans="1:12" ht="12.75">
      <c r="A47" s="279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</row>
    <row r="48" ht="12.75">
      <c r="B48" s="282"/>
    </row>
    <row r="49" spans="2:13" ht="44.25"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531">
        <f>1100+954</f>
        <v>2054</v>
      </c>
    </row>
    <row r="50" spans="2:12" ht="12.75">
      <c r="B50" s="283"/>
      <c r="C50" s="526"/>
      <c r="D50" s="526"/>
      <c r="E50" s="526"/>
      <c r="F50" s="526"/>
      <c r="G50" s="526"/>
      <c r="H50" s="526"/>
      <c r="I50" s="526"/>
      <c r="J50" s="526"/>
      <c r="K50" s="526"/>
      <c r="L50" s="526"/>
    </row>
  </sheetData>
  <mergeCells count="7">
    <mergeCell ref="A22:L22"/>
    <mergeCell ref="A4:A5"/>
    <mergeCell ref="A7:L7"/>
    <mergeCell ref="B4:C4"/>
    <mergeCell ref="E4:F4"/>
    <mergeCell ref="H4:I4"/>
    <mergeCell ref="K4:L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9"/>
  <dimension ref="A1:CB121"/>
  <sheetViews>
    <sheetView showGridLines="0" zoomScaleSheetLayoutView="100" workbookViewId="0" topLeftCell="A1">
      <selection activeCell="V8" sqref="V8"/>
    </sheetView>
  </sheetViews>
  <sheetFormatPr defaultColWidth="9.59765625" defaultRowHeight="10.5"/>
  <cols>
    <col min="1" max="1" width="24.19921875" style="113" customWidth="1"/>
    <col min="2" max="4" width="6" style="241" customWidth="1"/>
    <col min="5" max="5" width="7" style="241" customWidth="1"/>
    <col min="6" max="6" width="0.59765625" style="241" customWidth="1"/>
    <col min="7" max="9" width="6.3984375" style="241" customWidth="1"/>
    <col min="10" max="10" width="6.59765625" style="241" customWidth="1"/>
    <col min="11" max="11" width="0.59765625" style="241" customWidth="1"/>
    <col min="12" max="12" width="6" style="241" customWidth="1"/>
    <col min="13" max="14" width="5.796875" style="241" customWidth="1"/>
    <col min="15" max="15" width="6.796875" style="241" customWidth="1"/>
    <col min="16" max="16" width="0.59765625" style="241" customWidth="1"/>
    <col min="17" max="17" width="5.796875" style="241" customWidth="1"/>
    <col min="18" max="19" width="6" style="241" customWidth="1"/>
    <col min="20" max="20" width="7.19921875" style="241" customWidth="1"/>
    <col min="21" max="80" width="9.59765625" style="243" customWidth="1"/>
    <col min="81" max="16384" width="9.59765625" style="241" customWidth="1"/>
  </cols>
  <sheetData>
    <row r="1" spans="1:21" ht="12" customHeight="1">
      <c r="A1" s="927" t="s">
        <v>351</v>
      </c>
      <c r="U1" s="242"/>
    </row>
    <row r="2" spans="5:21" ht="12">
      <c r="E2" s="244"/>
      <c r="U2" s="242" t="s">
        <v>213</v>
      </c>
    </row>
    <row r="3" ht="6.75" customHeight="1"/>
    <row r="4" spans="1:80" s="249" customFormat="1" ht="14.25" customHeight="1">
      <c r="A4" s="973" t="s">
        <v>209</v>
      </c>
      <c r="B4" s="245" t="s">
        <v>178</v>
      </c>
      <c r="C4" s="246"/>
      <c r="D4" s="246"/>
      <c r="E4" s="246"/>
      <c r="F4" s="247"/>
      <c r="G4" s="245" t="s">
        <v>140</v>
      </c>
      <c r="H4" s="246"/>
      <c r="I4" s="246"/>
      <c r="J4" s="246"/>
      <c r="K4" s="247"/>
      <c r="L4" s="245" t="s">
        <v>179</v>
      </c>
      <c r="M4" s="246"/>
      <c r="N4" s="246"/>
      <c r="O4" s="246"/>
      <c r="P4" s="247"/>
      <c r="Q4" s="245" t="s">
        <v>129</v>
      </c>
      <c r="R4" s="246"/>
      <c r="S4" s="246"/>
      <c r="T4" s="246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</row>
    <row r="5" spans="1:80" s="249" customFormat="1" ht="12" customHeight="1">
      <c r="A5" s="974"/>
      <c r="B5" s="936" t="s">
        <v>137</v>
      </c>
      <c r="C5" s="936" t="s">
        <v>138</v>
      </c>
      <c r="D5" s="936" t="s">
        <v>139</v>
      </c>
      <c r="E5" s="936" t="s">
        <v>129</v>
      </c>
      <c r="F5" s="490"/>
      <c r="G5" s="936" t="s">
        <v>137</v>
      </c>
      <c r="H5" s="936" t="s">
        <v>138</v>
      </c>
      <c r="I5" s="936" t="s">
        <v>139</v>
      </c>
      <c r="J5" s="936" t="s">
        <v>129</v>
      </c>
      <c r="K5" s="490"/>
      <c r="L5" s="936" t="s">
        <v>137</v>
      </c>
      <c r="M5" s="936" t="s">
        <v>138</v>
      </c>
      <c r="N5" s="936" t="s">
        <v>139</v>
      </c>
      <c r="O5" s="936" t="s">
        <v>129</v>
      </c>
      <c r="P5" s="490"/>
      <c r="Q5" s="936" t="s">
        <v>137</v>
      </c>
      <c r="R5" s="936" t="s">
        <v>138</v>
      </c>
      <c r="S5" s="936" t="s">
        <v>139</v>
      </c>
      <c r="T5" s="936" t="s">
        <v>129</v>
      </c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</row>
    <row r="6" spans="1:80" s="249" customFormat="1" ht="12" customHeight="1">
      <c r="A6" s="975"/>
      <c r="B6" s="950"/>
      <c r="C6" s="950"/>
      <c r="D6" s="950"/>
      <c r="E6" s="950"/>
      <c r="F6" s="928"/>
      <c r="G6" s="950"/>
      <c r="H6" s="950"/>
      <c r="I6" s="950"/>
      <c r="J6" s="950"/>
      <c r="K6" s="928"/>
      <c r="L6" s="950"/>
      <c r="M6" s="950"/>
      <c r="N6" s="950"/>
      <c r="O6" s="950"/>
      <c r="P6" s="928"/>
      <c r="Q6" s="950"/>
      <c r="R6" s="950"/>
      <c r="S6" s="950"/>
      <c r="T6" s="950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</row>
    <row r="7" ht="8.25" customHeight="1"/>
    <row r="8" spans="1:20" ht="9" customHeight="1">
      <c r="A8" s="976" t="s">
        <v>269</v>
      </c>
      <c r="B8" s="976"/>
      <c r="C8" s="976"/>
      <c r="D8" s="976"/>
      <c r="E8" s="976"/>
      <c r="F8" s="976"/>
      <c r="G8" s="976"/>
      <c r="H8" s="976"/>
      <c r="I8" s="976"/>
      <c r="J8" s="976"/>
      <c r="K8" s="976"/>
      <c r="L8" s="976"/>
      <c r="M8" s="976"/>
      <c r="N8" s="976"/>
      <c r="O8" s="976"/>
      <c r="P8" s="976"/>
      <c r="Q8" s="976"/>
      <c r="R8" s="976"/>
      <c r="S8" s="976"/>
      <c r="T8" s="976"/>
    </row>
    <row r="9" spans="1:20" ht="7.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</row>
    <row r="10" spans="1:20" ht="9" customHeight="1">
      <c r="A10" s="970" t="s">
        <v>424</v>
      </c>
      <c r="B10" s="970"/>
      <c r="C10" s="970"/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970"/>
      <c r="P10" s="970"/>
      <c r="Q10" s="970"/>
      <c r="R10" s="970"/>
      <c r="S10" s="970"/>
      <c r="T10" s="970"/>
    </row>
    <row r="11" spans="2:20" ht="8.25" customHeight="1"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</row>
    <row r="12" spans="1:20" ht="18" customHeight="1">
      <c r="A12" s="925" t="s">
        <v>286</v>
      </c>
      <c r="B12" s="402">
        <v>3785</v>
      </c>
      <c r="C12" s="402">
        <v>1643</v>
      </c>
      <c r="D12" s="402">
        <v>2571</v>
      </c>
      <c r="E12" s="402">
        <v>7999</v>
      </c>
      <c r="F12" s="402"/>
      <c r="G12" s="98">
        <v>3</v>
      </c>
      <c r="H12" s="98">
        <v>9</v>
      </c>
      <c r="I12" s="98">
        <v>121</v>
      </c>
      <c r="J12" s="98">
        <v>133</v>
      </c>
      <c r="K12" s="402"/>
      <c r="L12" s="402">
        <v>52</v>
      </c>
      <c r="M12" s="402">
        <v>417</v>
      </c>
      <c r="N12" s="402">
        <v>328</v>
      </c>
      <c r="O12" s="402">
        <v>797</v>
      </c>
      <c r="P12" s="402"/>
      <c r="Q12" s="402">
        <v>3840</v>
      </c>
      <c r="R12" s="402">
        <v>2069</v>
      </c>
      <c r="S12" s="402">
        <v>3020</v>
      </c>
      <c r="T12" s="402">
        <v>8929</v>
      </c>
    </row>
    <row r="13" spans="1:20" ht="18">
      <c r="A13" s="925" t="s">
        <v>287</v>
      </c>
      <c r="B13" s="402">
        <v>103</v>
      </c>
      <c r="C13" s="402">
        <v>96</v>
      </c>
      <c r="D13" s="402">
        <v>57</v>
      </c>
      <c r="E13" s="402">
        <v>256</v>
      </c>
      <c r="F13" s="402"/>
      <c r="G13" s="98" t="s">
        <v>132</v>
      </c>
      <c r="H13" s="98" t="s">
        <v>132</v>
      </c>
      <c r="I13" s="98" t="s">
        <v>132</v>
      </c>
      <c r="J13" s="98" t="s">
        <v>132</v>
      </c>
      <c r="K13" s="98"/>
      <c r="L13" s="98" t="s">
        <v>132</v>
      </c>
      <c r="M13" s="402" t="s">
        <v>132</v>
      </c>
      <c r="N13" s="98" t="s">
        <v>132</v>
      </c>
      <c r="O13" s="402" t="s">
        <v>132</v>
      </c>
      <c r="P13" s="402"/>
      <c r="Q13" s="402">
        <v>103</v>
      </c>
      <c r="R13" s="402">
        <v>96</v>
      </c>
      <c r="S13" s="402">
        <v>57</v>
      </c>
      <c r="T13" s="402">
        <v>256</v>
      </c>
    </row>
    <row r="14" spans="1:20" ht="9" customHeight="1">
      <c r="A14" s="926" t="s">
        <v>131</v>
      </c>
      <c r="B14" s="402">
        <v>56</v>
      </c>
      <c r="C14" s="402">
        <v>301</v>
      </c>
      <c r="D14" s="402">
        <v>108</v>
      </c>
      <c r="E14" s="402">
        <v>465</v>
      </c>
      <c r="F14" s="402"/>
      <c r="G14" s="98" t="s">
        <v>132</v>
      </c>
      <c r="H14" s="98" t="s">
        <v>132</v>
      </c>
      <c r="I14" s="98" t="s">
        <v>132</v>
      </c>
      <c r="J14" s="98" t="s">
        <v>132</v>
      </c>
      <c r="K14" s="402"/>
      <c r="L14" s="402">
        <v>68</v>
      </c>
      <c r="M14" s="402">
        <v>310</v>
      </c>
      <c r="N14" s="402">
        <v>364</v>
      </c>
      <c r="O14" s="402">
        <v>742</v>
      </c>
      <c r="P14" s="402"/>
      <c r="Q14" s="402">
        <v>124</v>
      </c>
      <c r="R14" s="402">
        <v>611</v>
      </c>
      <c r="S14" s="402">
        <v>472</v>
      </c>
      <c r="T14" s="402">
        <v>1207</v>
      </c>
    </row>
    <row r="15" spans="1:20" ht="9" customHeight="1">
      <c r="A15" s="926" t="s">
        <v>130</v>
      </c>
      <c r="B15" s="98" t="s">
        <v>132</v>
      </c>
      <c r="C15" s="98" t="s">
        <v>132</v>
      </c>
      <c r="D15" s="98" t="s">
        <v>132</v>
      </c>
      <c r="E15" s="98" t="s">
        <v>132</v>
      </c>
      <c r="F15" s="98"/>
      <c r="G15" s="98" t="s">
        <v>132</v>
      </c>
      <c r="H15" s="402">
        <v>2</v>
      </c>
      <c r="I15" s="402">
        <v>6</v>
      </c>
      <c r="J15" s="98">
        <v>8</v>
      </c>
      <c r="K15" s="402"/>
      <c r="L15" s="402">
        <v>295</v>
      </c>
      <c r="M15" s="402">
        <v>121</v>
      </c>
      <c r="N15" s="402">
        <v>502</v>
      </c>
      <c r="O15" s="402">
        <v>918</v>
      </c>
      <c r="P15" s="402"/>
      <c r="Q15" s="402">
        <v>295</v>
      </c>
      <c r="R15" s="402">
        <v>123</v>
      </c>
      <c r="S15" s="402">
        <v>508</v>
      </c>
      <c r="T15" s="402">
        <v>926</v>
      </c>
    </row>
    <row r="16" spans="1:20" ht="9" customHeight="1">
      <c r="A16" s="926" t="s">
        <v>267</v>
      </c>
      <c r="B16" s="402">
        <v>1</v>
      </c>
      <c r="C16" s="98" t="s">
        <v>132</v>
      </c>
      <c r="D16" s="402">
        <v>48</v>
      </c>
      <c r="E16" s="402">
        <v>49</v>
      </c>
      <c r="F16" s="402"/>
      <c r="G16" s="402">
        <v>76</v>
      </c>
      <c r="H16" s="402">
        <v>108</v>
      </c>
      <c r="I16" s="402">
        <v>1</v>
      </c>
      <c r="J16" s="98">
        <v>185</v>
      </c>
      <c r="K16" s="402"/>
      <c r="L16" s="402">
        <v>361</v>
      </c>
      <c r="M16" s="402">
        <v>562</v>
      </c>
      <c r="N16" s="402">
        <v>275</v>
      </c>
      <c r="O16" s="402">
        <v>1198</v>
      </c>
      <c r="P16" s="402"/>
      <c r="Q16" s="402">
        <v>438</v>
      </c>
      <c r="R16" s="402">
        <v>670</v>
      </c>
      <c r="S16" s="402">
        <v>324</v>
      </c>
      <c r="T16" s="402">
        <v>1432</v>
      </c>
    </row>
    <row r="17" spans="1:20" ht="18" customHeight="1">
      <c r="A17" s="925" t="s">
        <v>283</v>
      </c>
      <c r="B17" s="402">
        <v>1503</v>
      </c>
      <c r="C17" s="402">
        <v>1404</v>
      </c>
      <c r="D17" s="402">
        <v>1409</v>
      </c>
      <c r="E17" s="402">
        <v>4316</v>
      </c>
      <c r="F17" s="402"/>
      <c r="G17" s="402">
        <v>11</v>
      </c>
      <c r="H17" s="402">
        <v>76</v>
      </c>
      <c r="I17" s="402">
        <v>59</v>
      </c>
      <c r="J17" s="98">
        <v>146</v>
      </c>
      <c r="K17" s="402"/>
      <c r="L17" s="402">
        <v>7</v>
      </c>
      <c r="M17" s="402">
        <v>440</v>
      </c>
      <c r="N17" s="402">
        <v>79</v>
      </c>
      <c r="O17" s="402">
        <v>526</v>
      </c>
      <c r="P17" s="402"/>
      <c r="Q17" s="402">
        <v>1521</v>
      </c>
      <c r="R17" s="402">
        <v>1920</v>
      </c>
      <c r="S17" s="402">
        <v>1547</v>
      </c>
      <c r="T17" s="402">
        <v>4988</v>
      </c>
    </row>
    <row r="18" spans="1:80" s="244" customFormat="1" ht="9" customHeight="1">
      <c r="A18" s="254" t="s">
        <v>129</v>
      </c>
      <c r="B18" s="474">
        <v>5448</v>
      </c>
      <c r="C18" s="474">
        <v>3444</v>
      </c>
      <c r="D18" s="474">
        <v>4193</v>
      </c>
      <c r="E18" s="474">
        <v>13085</v>
      </c>
      <c r="F18" s="474"/>
      <c r="G18" s="474">
        <v>90</v>
      </c>
      <c r="H18" s="474">
        <v>195</v>
      </c>
      <c r="I18" s="474">
        <v>187</v>
      </c>
      <c r="J18" s="474">
        <v>472</v>
      </c>
      <c r="K18" s="474"/>
      <c r="L18" s="474">
        <v>783</v>
      </c>
      <c r="M18" s="474">
        <v>1850</v>
      </c>
      <c r="N18" s="474">
        <v>1548</v>
      </c>
      <c r="O18" s="474">
        <v>4181</v>
      </c>
      <c r="P18" s="474"/>
      <c r="Q18" s="474">
        <v>6321</v>
      </c>
      <c r="R18" s="474">
        <v>5489</v>
      </c>
      <c r="S18" s="474">
        <v>5928</v>
      </c>
      <c r="T18" s="474">
        <v>17738</v>
      </c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</row>
    <row r="19" spans="1:20" ht="7.5" customHeight="1">
      <c r="A19" s="256"/>
      <c r="B19" s="257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</row>
    <row r="20" spans="1:20" ht="9" customHeight="1">
      <c r="A20" s="972" t="s">
        <v>133</v>
      </c>
      <c r="B20" s="972"/>
      <c r="C20" s="972"/>
      <c r="D20" s="972"/>
      <c r="E20" s="972"/>
      <c r="F20" s="972"/>
      <c r="G20" s="972"/>
      <c r="H20" s="972"/>
      <c r="I20" s="972"/>
      <c r="J20" s="972"/>
      <c r="K20" s="972"/>
      <c r="L20" s="972"/>
      <c r="M20" s="972"/>
      <c r="N20" s="972"/>
      <c r="O20" s="972"/>
      <c r="P20" s="972"/>
      <c r="Q20" s="972"/>
      <c r="R20" s="972"/>
      <c r="S20" s="972"/>
      <c r="T20" s="972"/>
    </row>
    <row r="21" spans="1:20" ht="8.25" customHeight="1">
      <c r="A21" s="260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</row>
    <row r="22" spans="1:20" ht="18" customHeight="1">
      <c r="A22" s="925" t="s">
        <v>286</v>
      </c>
      <c r="B22" s="767">
        <v>69.47503671071954</v>
      </c>
      <c r="C22" s="767">
        <v>47.7061556329849</v>
      </c>
      <c r="D22" s="767">
        <v>61.316479847364654</v>
      </c>
      <c r="E22" s="767">
        <v>61.13106610622851</v>
      </c>
      <c r="F22" s="767" t="e">
        <v>#DIV/0!</v>
      </c>
      <c r="G22" s="767">
        <v>3.3333333333333335</v>
      </c>
      <c r="H22" s="767">
        <v>4.615384615384615</v>
      </c>
      <c r="I22" s="767">
        <v>64.70588235294117</v>
      </c>
      <c r="J22" s="767">
        <v>28.177966101694917</v>
      </c>
      <c r="K22" s="767" t="e">
        <v>#DIV/0!</v>
      </c>
      <c r="L22" s="767">
        <v>6.641123882503193</v>
      </c>
      <c r="M22" s="767">
        <v>22.54054054054054</v>
      </c>
      <c r="N22" s="767">
        <v>21.188630490956072</v>
      </c>
      <c r="O22" s="767">
        <v>19.06242525711552</v>
      </c>
      <c r="P22" s="767" t="e">
        <v>#DIV/0!</v>
      </c>
      <c r="Q22" s="767">
        <v>60.74988134788799</v>
      </c>
      <c r="R22" s="767">
        <v>37.693568956094005</v>
      </c>
      <c r="S22" s="767">
        <v>50.944669365722</v>
      </c>
      <c r="T22" s="767">
        <v>50.3382568497012</v>
      </c>
    </row>
    <row r="23" spans="1:20" ht="18">
      <c r="A23" s="925" t="s">
        <v>287</v>
      </c>
      <c r="B23" s="767">
        <v>1.8906020558002936</v>
      </c>
      <c r="C23" s="767">
        <v>2.7874564459930316</v>
      </c>
      <c r="D23" s="767">
        <v>1.3594085380395897</v>
      </c>
      <c r="E23" s="767">
        <v>1.9564386702330914</v>
      </c>
      <c r="F23" s="25" t="e">
        <v>#DIV/0!</v>
      </c>
      <c r="G23" s="766" t="s">
        <v>132</v>
      </c>
      <c r="H23" s="766" t="s">
        <v>132</v>
      </c>
      <c r="I23" s="766" t="s">
        <v>132</v>
      </c>
      <c r="J23" s="766" t="s">
        <v>132</v>
      </c>
      <c r="K23" s="766"/>
      <c r="L23" s="766" t="s">
        <v>132</v>
      </c>
      <c r="M23" s="766" t="s">
        <v>132</v>
      </c>
      <c r="N23" s="766" t="s">
        <v>132</v>
      </c>
      <c r="O23" s="766" t="s">
        <v>132</v>
      </c>
      <c r="P23" s="25" t="e">
        <v>#DIV/0!</v>
      </c>
      <c r="Q23" s="767">
        <v>1.6294890049042874</v>
      </c>
      <c r="R23" s="767">
        <v>1.748952450355256</v>
      </c>
      <c r="S23" s="767">
        <v>0.9615384615384616</v>
      </c>
      <c r="T23" s="767">
        <v>1.4432292253918142</v>
      </c>
    </row>
    <row r="24" spans="1:20" ht="9">
      <c r="A24" s="926" t="s">
        <v>131</v>
      </c>
      <c r="B24" s="767">
        <v>1.0279001468428781</v>
      </c>
      <c r="C24" s="767">
        <v>8.739837398373984</v>
      </c>
      <c r="D24" s="767">
        <v>2.5757214404960647</v>
      </c>
      <c r="E24" s="767">
        <v>3.553687428353076</v>
      </c>
      <c r="F24" s="25" t="e">
        <v>#DIV/0!</v>
      </c>
      <c r="G24" s="766" t="s">
        <v>132</v>
      </c>
      <c r="H24" s="766" t="s">
        <v>132</v>
      </c>
      <c r="I24" s="766" t="s">
        <v>132</v>
      </c>
      <c r="J24" s="766" t="s">
        <v>132</v>
      </c>
      <c r="K24" s="25" t="e">
        <v>#DIV/0!</v>
      </c>
      <c r="L24" s="767">
        <v>8.684546615581098</v>
      </c>
      <c r="M24" s="767">
        <v>16.756756756756758</v>
      </c>
      <c r="N24" s="767">
        <v>23.51421188630491</v>
      </c>
      <c r="O24" s="767">
        <v>17.74695049031332</v>
      </c>
      <c r="P24" s="767" t="e">
        <v>#DIV/0!</v>
      </c>
      <c r="Q24" s="767">
        <v>1.9617149185255498</v>
      </c>
      <c r="R24" s="767">
        <v>11.131353616323556</v>
      </c>
      <c r="S24" s="767">
        <v>7.96221322537112</v>
      </c>
      <c r="T24" s="767">
        <v>6.804600293155937</v>
      </c>
    </row>
    <row r="25" spans="1:20" ht="9" customHeight="1">
      <c r="A25" s="926" t="s">
        <v>130</v>
      </c>
      <c r="B25" s="766" t="s">
        <v>132</v>
      </c>
      <c r="C25" s="766" t="s">
        <v>132</v>
      </c>
      <c r="D25" s="766" t="s">
        <v>132</v>
      </c>
      <c r="E25" s="766" t="s">
        <v>132</v>
      </c>
      <c r="F25" s="25" t="e">
        <v>#DIV/0!</v>
      </c>
      <c r="G25" s="766" t="s">
        <v>132</v>
      </c>
      <c r="H25" s="767">
        <v>1.0256410256410255</v>
      </c>
      <c r="I25" s="767">
        <v>3.2085561497326203</v>
      </c>
      <c r="J25" s="767">
        <v>1.694915254237288</v>
      </c>
      <c r="K25" s="767" t="e">
        <v>#DIV/0!</v>
      </c>
      <c r="L25" s="767">
        <v>37.675606641123885</v>
      </c>
      <c r="M25" s="767">
        <v>6.54054054054054</v>
      </c>
      <c r="N25" s="767">
        <v>32.428940568475454</v>
      </c>
      <c r="O25" s="767">
        <v>21.956469744080362</v>
      </c>
      <c r="P25" s="767" t="e">
        <v>#DIV/0!</v>
      </c>
      <c r="Q25" s="767">
        <v>4.666983072298687</v>
      </c>
      <c r="R25" s="767">
        <v>2.240845327017672</v>
      </c>
      <c r="S25" s="767">
        <v>8.569500674763832</v>
      </c>
      <c r="T25" s="767">
        <v>5.220430713721953</v>
      </c>
    </row>
    <row r="26" spans="1:20" ht="9" customHeight="1">
      <c r="A26" s="926" t="s">
        <v>267</v>
      </c>
      <c r="B26" s="769" t="s">
        <v>134</v>
      </c>
      <c r="C26" s="766" t="s">
        <v>132</v>
      </c>
      <c r="D26" s="767">
        <v>1.1447650846649178</v>
      </c>
      <c r="E26" s="767">
        <v>0.37447458922430266</v>
      </c>
      <c r="F26" s="767" t="e">
        <v>#DIV/0!</v>
      </c>
      <c r="G26" s="767">
        <v>84.44444444444444</v>
      </c>
      <c r="H26" s="767">
        <v>55.38461538461539</v>
      </c>
      <c r="I26" s="767">
        <v>0.5347593582887701</v>
      </c>
      <c r="J26" s="767">
        <v>39.19491525423729</v>
      </c>
      <c r="K26" s="767" t="e">
        <v>#DIV/0!</v>
      </c>
      <c r="L26" s="767">
        <v>46.10472541507024</v>
      </c>
      <c r="M26" s="767">
        <v>30.37837837837838</v>
      </c>
      <c r="N26" s="767">
        <v>17.76485788113695</v>
      </c>
      <c r="O26" s="767">
        <v>28.653432193255203</v>
      </c>
      <c r="P26" s="767" t="e">
        <v>#DIV/0!</v>
      </c>
      <c r="Q26" s="767">
        <v>6.929283341243474</v>
      </c>
      <c r="R26" s="767">
        <v>12.20623064310439</v>
      </c>
      <c r="S26" s="767">
        <v>5.465587044534413</v>
      </c>
      <c r="T26" s="767">
        <v>8.073063479535461</v>
      </c>
    </row>
    <row r="27" spans="1:20" ht="18" customHeight="1">
      <c r="A27" s="925" t="s">
        <v>283</v>
      </c>
      <c r="B27" s="767">
        <v>27.588105726872246</v>
      </c>
      <c r="C27" s="767">
        <v>40.76655052264808</v>
      </c>
      <c r="D27" s="767">
        <v>33.60362508943477</v>
      </c>
      <c r="E27" s="767">
        <v>32.98433320596102</v>
      </c>
      <c r="F27" s="767" t="e">
        <v>#DIV/0!</v>
      </c>
      <c r="G27" s="767">
        <v>12.222222222222221</v>
      </c>
      <c r="H27" s="767">
        <v>38.97435897435897</v>
      </c>
      <c r="I27" s="767">
        <v>31.550802139037433</v>
      </c>
      <c r="J27" s="767">
        <v>30.93220338983051</v>
      </c>
      <c r="K27" s="767" t="e">
        <v>#DIV/0!</v>
      </c>
      <c r="L27" s="767">
        <v>0.8939974457215837</v>
      </c>
      <c r="M27" s="767">
        <v>23.783783783783782</v>
      </c>
      <c r="N27" s="767">
        <v>5.103359173126615</v>
      </c>
      <c r="O27" s="767">
        <v>12.58072231523559</v>
      </c>
      <c r="P27" s="767" t="e">
        <v>#DIV/0!</v>
      </c>
      <c r="Q27" s="767">
        <v>24.06264831514001</v>
      </c>
      <c r="R27" s="767">
        <v>34.97904900710512</v>
      </c>
      <c r="S27" s="767">
        <v>26.096491228070175</v>
      </c>
      <c r="T27" s="767">
        <v>28.12041943849363</v>
      </c>
    </row>
    <row r="28" spans="1:20" ht="9">
      <c r="A28" s="504" t="s">
        <v>129</v>
      </c>
      <c r="B28" s="768">
        <v>99.98164464023495</v>
      </c>
      <c r="C28" s="768">
        <v>100</v>
      </c>
      <c r="D28" s="768">
        <v>100</v>
      </c>
      <c r="E28" s="768">
        <v>100</v>
      </c>
      <c r="F28" s="768" t="e">
        <v>#DIV/0!</v>
      </c>
      <c r="G28" s="768">
        <v>100</v>
      </c>
      <c r="H28" s="768">
        <v>100</v>
      </c>
      <c r="I28" s="768">
        <v>100</v>
      </c>
      <c r="J28" s="768">
        <v>100</v>
      </c>
      <c r="K28" s="768" t="e">
        <v>#DIV/0!</v>
      </c>
      <c r="L28" s="768">
        <v>100</v>
      </c>
      <c r="M28" s="768">
        <v>100</v>
      </c>
      <c r="N28" s="768">
        <v>100</v>
      </c>
      <c r="O28" s="768">
        <v>100</v>
      </c>
      <c r="P28" s="768" t="e">
        <v>#DIV/0!</v>
      </c>
      <c r="Q28" s="768">
        <v>100</v>
      </c>
      <c r="R28" s="768">
        <v>100</v>
      </c>
      <c r="S28" s="768">
        <v>100</v>
      </c>
      <c r="T28" s="768">
        <v>100</v>
      </c>
    </row>
    <row r="29" ht="9">
      <c r="A29" s="261"/>
    </row>
    <row r="30" spans="1:20" s="243" customFormat="1" ht="9" customHeight="1">
      <c r="A30" s="971" t="s">
        <v>338</v>
      </c>
      <c r="B30" s="971"/>
      <c r="C30" s="971"/>
      <c r="D30" s="971"/>
      <c r="E30" s="971"/>
      <c r="F30" s="971"/>
      <c r="G30" s="971"/>
      <c r="H30" s="971"/>
      <c r="I30" s="971"/>
      <c r="J30" s="971"/>
      <c r="K30" s="971"/>
      <c r="L30" s="971"/>
      <c r="M30" s="971"/>
      <c r="N30" s="971"/>
      <c r="O30" s="971"/>
      <c r="P30" s="971"/>
      <c r="Q30" s="971"/>
      <c r="R30" s="971"/>
      <c r="S30" s="971"/>
      <c r="T30" s="971"/>
    </row>
    <row r="31" spans="1:20" ht="9" customHeight="1">
      <c r="A31" s="260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</row>
    <row r="32" spans="1:20" ht="9" customHeight="1">
      <c r="A32" s="970" t="s">
        <v>424</v>
      </c>
      <c r="B32" s="970"/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  <c r="T32" s="970"/>
    </row>
    <row r="33" ht="7.5" customHeight="1">
      <c r="A33" s="260"/>
    </row>
    <row r="34" spans="1:20" ht="18" customHeight="1">
      <c r="A34" s="925" t="s">
        <v>286</v>
      </c>
      <c r="B34" s="386">
        <v>3597</v>
      </c>
      <c r="C34" s="386">
        <v>1730</v>
      </c>
      <c r="D34" s="386">
        <v>2613</v>
      </c>
      <c r="E34" s="411">
        <v>7940</v>
      </c>
      <c r="F34" s="411"/>
      <c r="G34" s="386">
        <v>15</v>
      </c>
      <c r="H34" s="386">
        <v>12</v>
      </c>
      <c r="I34" s="386">
        <v>181</v>
      </c>
      <c r="J34" s="411">
        <v>208</v>
      </c>
      <c r="K34" s="411"/>
      <c r="L34" s="386">
        <v>57</v>
      </c>
      <c r="M34" s="386">
        <v>500</v>
      </c>
      <c r="N34" s="386">
        <v>343</v>
      </c>
      <c r="O34" s="411">
        <v>900</v>
      </c>
      <c r="P34" s="411"/>
      <c r="Q34" s="386">
        <v>3669</v>
      </c>
      <c r="R34" s="386">
        <v>2242</v>
      </c>
      <c r="S34" s="411">
        <v>3137</v>
      </c>
      <c r="T34" s="411">
        <v>9048</v>
      </c>
    </row>
    <row r="35" spans="1:20" ht="18">
      <c r="A35" s="925" t="s">
        <v>287</v>
      </c>
      <c r="B35" s="386">
        <v>94</v>
      </c>
      <c r="C35" s="386">
        <v>110</v>
      </c>
      <c r="D35" s="386">
        <v>30</v>
      </c>
      <c r="E35" s="411">
        <v>234</v>
      </c>
      <c r="G35" s="769" t="s">
        <v>132</v>
      </c>
      <c r="H35" s="769" t="s">
        <v>132</v>
      </c>
      <c r="I35" s="769" t="s">
        <v>132</v>
      </c>
      <c r="J35" s="769" t="s">
        <v>132</v>
      </c>
      <c r="K35" s="769"/>
      <c r="L35" s="769" t="s">
        <v>132</v>
      </c>
      <c r="M35" s="769" t="s">
        <v>132</v>
      </c>
      <c r="N35" s="769" t="s">
        <v>132</v>
      </c>
      <c r="O35" s="769" t="s">
        <v>132</v>
      </c>
      <c r="Q35" s="386">
        <v>94</v>
      </c>
      <c r="R35" s="386">
        <v>110</v>
      </c>
      <c r="S35" s="386">
        <v>30</v>
      </c>
      <c r="T35" s="411">
        <v>234</v>
      </c>
    </row>
    <row r="36" spans="1:20" ht="9">
      <c r="A36" s="926" t="s">
        <v>131</v>
      </c>
      <c r="B36" s="386">
        <v>58</v>
      </c>
      <c r="C36" s="386">
        <v>352</v>
      </c>
      <c r="D36" s="386">
        <v>101</v>
      </c>
      <c r="E36" s="411">
        <v>511</v>
      </c>
      <c r="G36" s="769" t="s">
        <v>132</v>
      </c>
      <c r="H36" s="769" t="s">
        <v>132</v>
      </c>
      <c r="I36" s="769" t="s">
        <v>132</v>
      </c>
      <c r="J36" s="769" t="s">
        <v>132</v>
      </c>
      <c r="L36" s="386">
        <v>132</v>
      </c>
      <c r="M36" s="386">
        <v>440</v>
      </c>
      <c r="N36" s="386">
        <v>354</v>
      </c>
      <c r="O36" s="411">
        <v>926</v>
      </c>
      <c r="P36" s="386"/>
      <c r="Q36" s="386">
        <v>190</v>
      </c>
      <c r="R36" s="386">
        <v>792</v>
      </c>
      <c r="S36" s="411">
        <v>455</v>
      </c>
      <c r="T36" s="386">
        <v>1437</v>
      </c>
    </row>
    <row r="37" spans="1:20" ht="9">
      <c r="A37" s="926" t="s">
        <v>130</v>
      </c>
      <c r="B37" s="769" t="s">
        <v>132</v>
      </c>
      <c r="C37" s="769" t="s">
        <v>132</v>
      </c>
      <c r="D37" s="769" t="s">
        <v>132</v>
      </c>
      <c r="E37" s="769" t="s">
        <v>132</v>
      </c>
      <c r="G37" s="386">
        <v>2</v>
      </c>
      <c r="H37" s="386">
        <v>2</v>
      </c>
      <c r="I37" s="386">
        <v>4</v>
      </c>
      <c r="J37" s="386">
        <v>8</v>
      </c>
      <c r="K37" s="386"/>
      <c r="L37" s="386">
        <v>289</v>
      </c>
      <c r="M37" s="386">
        <v>111</v>
      </c>
      <c r="N37" s="386">
        <v>475</v>
      </c>
      <c r="O37" s="386">
        <v>875</v>
      </c>
      <c r="P37" s="386"/>
      <c r="Q37" s="386">
        <v>291</v>
      </c>
      <c r="R37" s="386">
        <v>113</v>
      </c>
      <c r="S37" s="386">
        <v>479</v>
      </c>
      <c r="T37" s="386">
        <v>883</v>
      </c>
    </row>
    <row r="38" spans="1:20" ht="9">
      <c r="A38" s="926" t="s">
        <v>267</v>
      </c>
      <c r="B38" s="769" t="s">
        <v>132</v>
      </c>
      <c r="C38" s="769" t="s">
        <v>132</v>
      </c>
      <c r="D38" s="386">
        <v>5</v>
      </c>
      <c r="E38" s="386">
        <v>5</v>
      </c>
      <c r="F38" s="386"/>
      <c r="G38" s="411">
        <v>77</v>
      </c>
      <c r="H38" s="386">
        <v>87</v>
      </c>
      <c r="I38" s="386">
        <v>1</v>
      </c>
      <c r="J38" s="386">
        <v>165</v>
      </c>
      <c r="K38" s="411"/>
      <c r="L38" s="386">
        <v>459</v>
      </c>
      <c r="M38" s="386">
        <v>619</v>
      </c>
      <c r="N38" s="386">
        <v>335</v>
      </c>
      <c r="O38" s="411">
        <v>1413</v>
      </c>
      <c r="P38" s="386"/>
      <c r="Q38" s="386">
        <v>536</v>
      </c>
      <c r="R38" s="386">
        <v>706</v>
      </c>
      <c r="S38" s="411">
        <v>341</v>
      </c>
      <c r="T38" s="386">
        <v>1583</v>
      </c>
    </row>
    <row r="39" spans="1:20" ht="18" customHeight="1">
      <c r="A39" s="925" t="s">
        <v>283</v>
      </c>
      <c r="B39" s="386">
        <v>1198</v>
      </c>
      <c r="C39" s="386">
        <v>1616</v>
      </c>
      <c r="D39" s="386">
        <v>1460</v>
      </c>
      <c r="E39" s="411">
        <v>4274</v>
      </c>
      <c r="F39" s="386"/>
      <c r="G39" s="386">
        <v>10</v>
      </c>
      <c r="H39" s="386">
        <v>43</v>
      </c>
      <c r="I39" s="411">
        <v>41</v>
      </c>
      <c r="J39" s="386">
        <v>94</v>
      </c>
      <c r="K39" s="386"/>
      <c r="L39" s="386">
        <v>10</v>
      </c>
      <c r="M39" s="411">
        <v>527</v>
      </c>
      <c r="N39" s="386">
        <v>85</v>
      </c>
      <c r="O39" s="386">
        <v>622</v>
      </c>
      <c r="P39" s="386"/>
      <c r="Q39" s="411">
        <v>1218</v>
      </c>
      <c r="R39" s="386">
        <v>2186</v>
      </c>
      <c r="S39" s="386">
        <v>1586</v>
      </c>
      <c r="T39" s="386">
        <v>4990</v>
      </c>
    </row>
    <row r="40" spans="1:80" s="244" customFormat="1" ht="9" customHeight="1">
      <c r="A40" s="504" t="s">
        <v>129</v>
      </c>
      <c r="B40" s="408">
        <v>4947</v>
      </c>
      <c r="C40" s="408">
        <v>3808</v>
      </c>
      <c r="D40" s="408">
        <v>4209</v>
      </c>
      <c r="E40" s="421">
        <v>12964</v>
      </c>
      <c r="F40" s="408"/>
      <c r="G40" s="408">
        <v>104</v>
      </c>
      <c r="H40" s="408">
        <v>144</v>
      </c>
      <c r="I40" s="421">
        <v>227</v>
      </c>
      <c r="J40" s="408">
        <v>475</v>
      </c>
      <c r="K40" s="408"/>
      <c r="L40" s="408">
        <v>947</v>
      </c>
      <c r="M40" s="421">
        <v>2197</v>
      </c>
      <c r="N40" s="408">
        <v>1592</v>
      </c>
      <c r="O40" s="408">
        <v>4736</v>
      </c>
      <c r="P40" s="408"/>
      <c r="Q40" s="421">
        <v>5998</v>
      </c>
      <c r="R40" s="408">
        <v>6149</v>
      </c>
      <c r="S40" s="408">
        <v>6028</v>
      </c>
      <c r="T40" s="408">
        <v>18175</v>
      </c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</row>
    <row r="41" spans="1:20" ht="9">
      <c r="A41" s="503"/>
      <c r="B41" s="505"/>
      <c r="C41" s="505"/>
      <c r="D41" s="505"/>
      <c r="E41" s="505"/>
      <c r="F41" s="506">
        <v>0</v>
      </c>
      <c r="G41" s="506"/>
      <c r="H41" s="505"/>
      <c r="I41" s="505"/>
      <c r="J41" s="505"/>
      <c r="K41" s="506"/>
      <c r="L41" s="505"/>
      <c r="M41" s="505"/>
      <c r="N41" s="505"/>
      <c r="O41" s="506"/>
      <c r="P41" s="506"/>
      <c r="Q41" s="506"/>
      <c r="R41" s="506"/>
      <c r="S41" s="506"/>
      <c r="T41" s="506"/>
    </row>
    <row r="42" spans="1:20" ht="9" customHeight="1">
      <c r="A42" s="970" t="s">
        <v>239</v>
      </c>
      <c r="B42" s="970"/>
      <c r="C42" s="970"/>
      <c r="D42" s="970"/>
      <c r="E42" s="970"/>
      <c r="F42" s="970"/>
      <c r="G42" s="970"/>
      <c r="H42" s="970"/>
      <c r="I42" s="970"/>
      <c r="J42" s="970"/>
      <c r="K42" s="970"/>
      <c r="L42" s="970"/>
      <c r="M42" s="970"/>
      <c r="N42" s="970"/>
      <c r="O42" s="970"/>
      <c r="P42" s="970"/>
      <c r="Q42" s="970"/>
      <c r="R42" s="970"/>
      <c r="S42" s="970"/>
      <c r="T42" s="970"/>
    </row>
    <row r="43" spans="1:20" ht="8.25" customHeight="1">
      <c r="A43" s="471"/>
      <c r="B43" s="505"/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</row>
    <row r="44" spans="1:22" ht="18" customHeight="1">
      <c r="A44" s="925" t="s">
        <v>286</v>
      </c>
      <c r="B44" s="767">
        <v>72.7107337780473</v>
      </c>
      <c r="C44" s="767">
        <v>45.430672268907564</v>
      </c>
      <c r="D44" s="767">
        <v>62.08125445473984</v>
      </c>
      <c r="E44" s="767">
        <v>61.246528849120644</v>
      </c>
      <c r="F44" s="767"/>
      <c r="G44" s="767">
        <v>14.423076923076923</v>
      </c>
      <c r="H44" s="767">
        <v>8.333333333333334</v>
      </c>
      <c r="I44" s="767">
        <v>79.73568281938326</v>
      </c>
      <c r="J44" s="767">
        <v>43.78947368421053</v>
      </c>
      <c r="K44" s="767"/>
      <c r="L44" s="767">
        <v>6.019007391763464</v>
      </c>
      <c r="M44" s="767">
        <v>22.75830678197542</v>
      </c>
      <c r="N44" s="767">
        <v>21.545226130653266</v>
      </c>
      <c r="O44" s="767">
        <v>19.00337837837838</v>
      </c>
      <c r="P44" s="767"/>
      <c r="Q44" s="767">
        <v>61.170390130043344</v>
      </c>
      <c r="R44" s="767">
        <v>36.461213205399254</v>
      </c>
      <c r="S44" s="767">
        <v>52.04047777040478</v>
      </c>
      <c r="T44" s="767">
        <v>49.782668500687755</v>
      </c>
      <c r="V44" s="262"/>
    </row>
    <row r="45" spans="1:22" ht="18" customHeight="1">
      <c r="A45" s="925" t="s">
        <v>287</v>
      </c>
      <c r="B45" s="767">
        <v>1.9001414998989286</v>
      </c>
      <c r="C45" s="767">
        <v>2.888655462184874</v>
      </c>
      <c r="D45" s="767">
        <v>0.7127583749109052</v>
      </c>
      <c r="E45" s="767">
        <v>1.8049984572662758</v>
      </c>
      <c r="F45" s="161"/>
      <c r="G45" s="769" t="s">
        <v>132</v>
      </c>
      <c r="H45" s="769" t="s">
        <v>132</v>
      </c>
      <c r="I45" s="769" t="s">
        <v>132</v>
      </c>
      <c r="J45" s="769" t="s">
        <v>132</v>
      </c>
      <c r="K45" s="769"/>
      <c r="L45" s="769" t="s">
        <v>132</v>
      </c>
      <c r="M45" s="769" t="s">
        <v>132</v>
      </c>
      <c r="N45" s="769" t="s">
        <v>132</v>
      </c>
      <c r="O45" s="769" t="s">
        <v>132</v>
      </c>
      <c r="P45" s="161"/>
      <c r="Q45" s="114">
        <v>1.567189063021007</v>
      </c>
      <c r="R45" s="114">
        <v>1.7889087656529516</v>
      </c>
      <c r="S45" s="114">
        <v>0.49767750497677504</v>
      </c>
      <c r="T45" s="114">
        <v>1.2874828060522696</v>
      </c>
      <c r="V45" s="262"/>
    </row>
    <row r="46" spans="1:22" ht="9">
      <c r="A46" s="926" t="s">
        <v>131</v>
      </c>
      <c r="B46" s="767">
        <v>1.17242773398019</v>
      </c>
      <c r="C46" s="767">
        <v>9.243697478991596</v>
      </c>
      <c r="D46" s="767">
        <v>2.3996198622000473</v>
      </c>
      <c r="E46" s="767">
        <v>3.941684665226782</v>
      </c>
      <c r="F46" s="161"/>
      <c r="G46" s="769" t="s">
        <v>132</v>
      </c>
      <c r="H46" s="769" t="s">
        <v>132</v>
      </c>
      <c r="I46" s="769" t="s">
        <v>132</v>
      </c>
      <c r="J46" s="769" t="s">
        <v>132</v>
      </c>
      <c r="K46" s="161"/>
      <c r="L46" s="114">
        <v>13.938753959873283</v>
      </c>
      <c r="M46" s="114">
        <v>20.027309968138372</v>
      </c>
      <c r="N46" s="114">
        <v>22.236180904522612</v>
      </c>
      <c r="O46" s="114">
        <v>19.552364864864863</v>
      </c>
      <c r="P46" s="161"/>
      <c r="Q46" s="114">
        <v>3.167722574191397</v>
      </c>
      <c r="R46" s="114">
        <v>12.880143112701253</v>
      </c>
      <c r="S46" s="114">
        <v>7.548108825481088</v>
      </c>
      <c r="T46" s="114">
        <v>7.90646492434663</v>
      </c>
      <c r="V46" s="262"/>
    </row>
    <row r="47" spans="1:22" ht="9">
      <c r="A47" s="926" t="s">
        <v>130</v>
      </c>
      <c r="B47" s="769" t="s">
        <v>132</v>
      </c>
      <c r="C47" s="769" t="s">
        <v>132</v>
      </c>
      <c r="D47" s="769" t="s">
        <v>132</v>
      </c>
      <c r="E47" s="769" t="s">
        <v>132</v>
      </c>
      <c r="F47" s="25">
        <v>0</v>
      </c>
      <c r="G47" s="767">
        <v>1.9230769230769231</v>
      </c>
      <c r="H47" s="767">
        <v>1.3888888888888888</v>
      </c>
      <c r="I47" s="767">
        <v>1.7621145374449338</v>
      </c>
      <c r="J47" s="767">
        <v>1.6842105263157894</v>
      </c>
      <c r="K47" s="767"/>
      <c r="L47" s="767">
        <v>30.517423442449843</v>
      </c>
      <c r="M47" s="767">
        <v>5.052344105598544</v>
      </c>
      <c r="N47" s="767">
        <v>29.83668341708543</v>
      </c>
      <c r="O47" s="767">
        <v>18.475506756756758</v>
      </c>
      <c r="P47" s="767"/>
      <c r="Q47" s="767">
        <v>4.851617205735245</v>
      </c>
      <c r="R47" s="767">
        <v>1.8376971865343958</v>
      </c>
      <c r="S47" s="767">
        <v>7.9462508294625085</v>
      </c>
      <c r="T47" s="767">
        <v>4.858321870701513</v>
      </c>
      <c r="V47" s="262"/>
    </row>
    <row r="48" spans="1:22" ht="9">
      <c r="A48" s="926" t="s">
        <v>267</v>
      </c>
      <c r="B48" s="769" t="s">
        <v>132</v>
      </c>
      <c r="C48" s="769" t="s">
        <v>132</v>
      </c>
      <c r="D48" s="767">
        <v>0.11879306248515087</v>
      </c>
      <c r="E48" s="769" t="s">
        <v>132</v>
      </c>
      <c r="F48" s="767"/>
      <c r="G48" s="767">
        <v>74.03846153846153</v>
      </c>
      <c r="H48" s="767">
        <v>60.416666666666664</v>
      </c>
      <c r="I48" s="767">
        <v>0.44052863436123346</v>
      </c>
      <c r="J48" s="767">
        <v>34.73684210526316</v>
      </c>
      <c r="K48" s="767"/>
      <c r="L48" s="767">
        <v>48.4688489968321</v>
      </c>
      <c r="M48" s="767">
        <v>28.17478379608557</v>
      </c>
      <c r="N48" s="767">
        <v>21.042713567839197</v>
      </c>
      <c r="O48" s="767">
        <v>29.835304054054053</v>
      </c>
      <c r="P48" s="767"/>
      <c r="Q48" s="767">
        <v>8.936312104034679</v>
      </c>
      <c r="R48" s="767">
        <v>11.481541714099853</v>
      </c>
      <c r="S48" s="767">
        <v>5.656934306569343</v>
      </c>
      <c r="T48" s="767">
        <v>8.709766162310867</v>
      </c>
      <c r="V48" s="262"/>
    </row>
    <row r="49" spans="1:22" ht="18" customHeight="1">
      <c r="A49" s="925" t="s">
        <v>283</v>
      </c>
      <c r="B49" s="767">
        <v>24.21669698807358</v>
      </c>
      <c r="C49" s="767">
        <v>42.436974789915965</v>
      </c>
      <c r="D49" s="767">
        <v>34.68757424566405</v>
      </c>
      <c r="E49" s="767">
        <v>32.96821968528232</v>
      </c>
      <c r="F49" s="767"/>
      <c r="G49" s="767">
        <v>9.615384615384615</v>
      </c>
      <c r="H49" s="767">
        <v>29.86111111111111</v>
      </c>
      <c r="I49" s="767">
        <v>18.061674008810574</v>
      </c>
      <c r="J49" s="767">
        <v>19.789473684210527</v>
      </c>
      <c r="K49" s="767"/>
      <c r="L49" s="767">
        <v>1.0559662090813093</v>
      </c>
      <c r="M49" s="767">
        <v>23.987255348202094</v>
      </c>
      <c r="N49" s="767">
        <v>5.339195979899498</v>
      </c>
      <c r="O49" s="767">
        <v>13.133445945945946</v>
      </c>
      <c r="P49" s="767"/>
      <c r="Q49" s="767">
        <v>20.306768922974324</v>
      </c>
      <c r="R49" s="767">
        <v>35.550496015612296</v>
      </c>
      <c r="S49" s="767">
        <v>26.310550763105507</v>
      </c>
      <c r="T49" s="767">
        <v>27.455295735900965</v>
      </c>
      <c r="V49" s="262"/>
    </row>
    <row r="50" spans="1:80" s="244" customFormat="1" ht="9">
      <c r="A50" s="504" t="s">
        <v>129</v>
      </c>
      <c r="B50" s="516">
        <v>100</v>
      </c>
      <c r="C50" s="516">
        <v>100</v>
      </c>
      <c r="D50" s="516">
        <v>100</v>
      </c>
      <c r="E50" s="516">
        <v>100</v>
      </c>
      <c r="F50" s="516"/>
      <c r="G50" s="516">
        <v>100</v>
      </c>
      <c r="H50" s="516">
        <v>100</v>
      </c>
      <c r="I50" s="516">
        <v>100</v>
      </c>
      <c r="J50" s="516">
        <v>100</v>
      </c>
      <c r="K50" s="516"/>
      <c r="L50" s="516">
        <v>100</v>
      </c>
      <c r="M50" s="516">
        <v>100</v>
      </c>
      <c r="N50" s="516">
        <v>100</v>
      </c>
      <c r="O50" s="516">
        <v>100</v>
      </c>
      <c r="P50" s="516"/>
      <c r="Q50" s="516">
        <v>100</v>
      </c>
      <c r="R50" s="516">
        <v>100</v>
      </c>
      <c r="S50" s="516">
        <v>100</v>
      </c>
      <c r="T50" s="516">
        <v>100</v>
      </c>
      <c r="U50" s="255"/>
      <c r="V50" s="517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</row>
    <row r="51" spans="1:22" ht="4.5" customHeight="1">
      <c r="A51" s="263"/>
      <c r="B51" s="264"/>
      <c r="C51" s="264"/>
      <c r="D51" s="264"/>
      <c r="E51" s="264"/>
      <c r="F51" s="265"/>
      <c r="G51" s="264"/>
      <c r="H51" s="264"/>
      <c r="I51" s="264"/>
      <c r="J51" s="264"/>
      <c r="K51" s="265"/>
      <c r="L51" s="264"/>
      <c r="M51" s="264"/>
      <c r="N51" s="264"/>
      <c r="O51" s="264"/>
      <c r="P51" s="265"/>
      <c r="Q51" s="264"/>
      <c r="R51" s="264"/>
      <c r="S51" s="264"/>
      <c r="T51" s="264"/>
      <c r="V51" s="262"/>
    </row>
    <row r="52" ht="4.5" customHeight="1">
      <c r="V52" s="262"/>
    </row>
    <row r="53" s="90" customFormat="1" ht="9" customHeight="1"/>
    <row r="54" spans="2:20" ht="9" customHeight="1"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</row>
    <row r="55" spans="2:20" ht="9"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</row>
    <row r="56" spans="1:20" ht="9">
      <c r="A56" s="266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</row>
    <row r="57" spans="1:20" ht="9">
      <c r="A57" s="266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</row>
    <row r="58" spans="1:20" ht="9">
      <c r="A58" s="266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</row>
    <row r="59" spans="1:20" ht="9">
      <c r="A59" s="266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</row>
    <row r="60" spans="1:20" ht="9">
      <c r="A60" s="266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</row>
    <row r="61" spans="1:20" ht="9">
      <c r="A61" s="266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</row>
    <row r="62" spans="1:20" ht="9">
      <c r="A62" s="266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</row>
    <row r="63" spans="1:20" ht="9">
      <c r="A63" s="266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</row>
    <row r="64" spans="1:20" ht="9">
      <c r="A64" s="266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</row>
    <row r="65" spans="1:20" ht="9">
      <c r="A65" s="266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</row>
    <row r="66" spans="1:20" ht="9">
      <c r="A66" s="266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</row>
    <row r="67" spans="1:20" ht="9">
      <c r="A67" s="266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</row>
    <row r="68" spans="1:20" ht="9">
      <c r="A68" s="266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</row>
    <row r="69" spans="1:20" ht="9">
      <c r="A69" s="266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</row>
    <row r="70" spans="1:20" ht="9">
      <c r="A70" s="266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</row>
    <row r="71" spans="1:20" ht="9">
      <c r="A71" s="266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</row>
    <row r="72" spans="1:20" ht="9">
      <c r="A72" s="266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</row>
    <row r="73" spans="1:20" ht="9">
      <c r="A73" s="266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</row>
    <row r="74" spans="1:20" ht="9">
      <c r="A74" s="266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</row>
    <row r="75" spans="1:20" ht="9">
      <c r="A75" s="266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</row>
    <row r="76" spans="1:20" ht="9">
      <c r="A76" s="266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</row>
    <row r="77" spans="1:20" ht="9">
      <c r="A77" s="266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</row>
    <row r="78" spans="1:20" ht="9">
      <c r="A78" s="266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</row>
    <row r="79" spans="1:20" ht="9">
      <c r="A79" s="266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</row>
    <row r="80" spans="1:20" ht="9">
      <c r="A80" s="266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</row>
    <row r="81" s="243" customFormat="1" ht="9">
      <c r="A81" s="266"/>
    </row>
    <row r="82" s="243" customFormat="1" ht="9">
      <c r="A82" s="266"/>
    </row>
    <row r="83" s="243" customFormat="1" ht="9">
      <c r="A83" s="266"/>
    </row>
    <row r="84" s="243" customFormat="1" ht="9">
      <c r="A84" s="266"/>
    </row>
    <row r="85" s="243" customFormat="1" ht="9">
      <c r="A85" s="266"/>
    </row>
    <row r="86" s="243" customFormat="1" ht="9">
      <c r="A86" s="266"/>
    </row>
    <row r="87" s="243" customFormat="1" ht="9">
      <c r="A87" s="266"/>
    </row>
    <row r="88" s="243" customFormat="1" ht="9">
      <c r="A88" s="266"/>
    </row>
    <row r="89" s="243" customFormat="1" ht="9">
      <c r="A89" s="266"/>
    </row>
    <row r="90" s="243" customFormat="1" ht="9">
      <c r="A90" s="266"/>
    </row>
    <row r="91" s="243" customFormat="1" ht="9">
      <c r="A91" s="266"/>
    </row>
    <row r="92" s="243" customFormat="1" ht="9">
      <c r="A92" s="266"/>
    </row>
    <row r="93" s="243" customFormat="1" ht="9">
      <c r="A93" s="266"/>
    </row>
    <row r="94" s="243" customFormat="1" ht="9">
      <c r="A94" s="266"/>
    </row>
    <row r="95" s="243" customFormat="1" ht="9">
      <c r="A95" s="266"/>
    </row>
    <row r="96" s="243" customFormat="1" ht="9">
      <c r="A96" s="266"/>
    </row>
    <row r="97" spans="1:20" ht="9">
      <c r="A97" s="266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</row>
    <row r="98" spans="1:20" ht="9">
      <c r="A98" s="266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</row>
    <row r="99" spans="1:20" ht="9">
      <c r="A99" s="266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</row>
    <row r="100" spans="1:20" ht="9">
      <c r="A100" s="266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</row>
    <row r="101" spans="1:20" ht="9">
      <c r="A101" s="266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</row>
    <row r="102" spans="1:20" ht="9">
      <c r="A102" s="266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</row>
    <row r="103" spans="1:20" ht="9">
      <c r="A103" s="266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</row>
    <row r="104" spans="1:20" ht="9">
      <c r="A104" s="266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</row>
    <row r="105" spans="1:20" ht="9">
      <c r="A105" s="266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</row>
    <row r="106" spans="1:20" ht="9">
      <c r="A106" s="266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</row>
    <row r="107" spans="1:20" ht="9">
      <c r="A107" s="266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</row>
    <row r="108" spans="1:20" ht="9">
      <c r="A108" s="266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</row>
    <row r="109" spans="1:20" ht="9">
      <c r="A109" s="266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</row>
    <row r="110" spans="1:20" ht="9">
      <c r="A110" s="266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</row>
    <row r="111" spans="1:20" ht="9">
      <c r="A111" s="266"/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</row>
    <row r="112" spans="1:20" ht="9">
      <c r="A112" s="266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</row>
    <row r="113" spans="1:20" ht="9">
      <c r="A113" s="266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</row>
    <row r="114" spans="1:20" ht="9">
      <c r="A114" s="266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</row>
    <row r="115" spans="1:20" ht="9">
      <c r="A115" s="266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</row>
    <row r="116" spans="1:20" ht="9">
      <c r="A116" s="266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</row>
    <row r="117" spans="1:20" ht="9">
      <c r="A117" s="266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</row>
    <row r="118" spans="1:20" ht="9">
      <c r="A118" s="266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</row>
    <row r="119" spans="1:20" ht="9">
      <c r="A119" s="266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</row>
    <row r="120" spans="1:20" ht="9">
      <c r="A120" s="266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</row>
    <row r="121" ht="9">
      <c r="A121" s="266"/>
    </row>
  </sheetData>
  <mergeCells count="23">
    <mergeCell ref="A42:T42"/>
    <mergeCell ref="Q5:Q6"/>
    <mergeCell ref="R5:R6"/>
    <mergeCell ref="S5:S6"/>
    <mergeCell ref="T5:T6"/>
    <mergeCell ref="L5:L6"/>
    <mergeCell ref="M5:M6"/>
    <mergeCell ref="A32:T32"/>
    <mergeCell ref="I5:I6"/>
    <mergeCell ref="B5:B6"/>
    <mergeCell ref="A10:T10"/>
    <mergeCell ref="G5:G6"/>
    <mergeCell ref="A30:T30"/>
    <mergeCell ref="H5:H6"/>
    <mergeCell ref="A20:T20"/>
    <mergeCell ref="E5:E6"/>
    <mergeCell ref="A4:A6"/>
    <mergeCell ref="A8:T8"/>
    <mergeCell ref="N5:N6"/>
    <mergeCell ref="J5:J6"/>
    <mergeCell ref="D5:D6"/>
    <mergeCell ref="C5:C6"/>
    <mergeCell ref="O5:O6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scale="95" r:id="rId2"/>
  <headerFooter alignWithMargins="0">
    <oddFooter>&amp;C&amp;"Arial,Normale"&amp;9 &amp;10 129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0"/>
  <dimension ref="A1:Z27"/>
  <sheetViews>
    <sheetView showGridLines="0" workbookViewId="0" topLeftCell="A1">
      <selection activeCell="A7" sqref="A7:U7"/>
    </sheetView>
  </sheetViews>
  <sheetFormatPr defaultColWidth="9.59765625" defaultRowHeight="10.5"/>
  <cols>
    <col min="1" max="1" width="24" style="90" customWidth="1"/>
    <col min="2" max="3" width="11.796875" style="90" customWidth="1"/>
    <col min="4" max="4" width="1" style="90" customWidth="1"/>
    <col min="5" max="6" width="11.796875" style="90" customWidth="1"/>
    <col min="7" max="7" width="1" style="90" customWidth="1"/>
    <col min="8" max="9" width="11.796875" style="90" customWidth="1"/>
    <col min="10" max="10" width="1" style="90" customWidth="1"/>
    <col min="11" max="12" width="11.796875" style="90" customWidth="1"/>
    <col min="13" max="13" width="7.19921875" style="90" customWidth="1"/>
    <col min="14" max="14" width="7.796875" style="90" customWidth="1"/>
    <col min="15" max="15" width="0.3984375" style="90" customWidth="1"/>
    <col min="16" max="17" width="7.796875" style="90" customWidth="1"/>
    <col min="18" max="18" width="0.3984375" style="90" customWidth="1"/>
    <col min="19" max="19" width="6.796875" style="90" customWidth="1"/>
    <col min="20" max="20" width="7.796875" style="90" customWidth="1"/>
    <col min="21" max="21" width="0.3984375" style="90" customWidth="1"/>
    <col min="22" max="26" width="7.796875" style="90" customWidth="1"/>
    <col min="27" max="16384" width="9.59765625" style="90" customWidth="1"/>
  </cols>
  <sheetData>
    <row r="1" ht="12" customHeight="1">
      <c r="A1" s="89" t="s">
        <v>352</v>
      </c>
    </row>
    <row r="2" spans="1:8" ht="12" customHeight="1">
      <c r="A2" s="89" t="s">
        <v>214</v>
      </c>
      <c r="B2" s="91"/>
      <c r="C2" s="91"/>
      <c r="D2" s="91"/>
      <c r="E2" s="91"/>
      <c r="F2" s="91"/>
      <c r="H2" s="92"/>
    </row>
    <row r="3" ht="9" customHeight="1">
      <c r="G3" s="91"/>
    </row>
    <row r="4" spans="1:12" s="94" customFormat="1" ht="15" customHeight="1">
      <c r="A4" s="980" t="s">
        <v>180</v>
      </c>
      <c r="B4" s="977" t="s">
        <v>137</v>
      </c>
      <c r="C4" s="977"/>
      <c r="D4" s="93"/>
      <c r="E4" s="977" t="s">
        <v>138</v>
      </c>
      <c r="F4" s="977"/>
      <c r="G4" s="93"/>
      <c r="H4" s="977" t="s">
        <v>139</v>
      </c>
      <c r="I4" s="977"/>
      <c r="J4" s="93"/>
      <c r="K4" s="977" t="s">
        <v>129</v>
      </c>
      <c r="L4" s="977"/>
    </row>
    <row r="5" spans="1:12" s="94" customFormat="1" ht="15" customHeight="1">
      <c r="A5" s="981"/>
      <c r="B5" s="96" t="s">
        <v>181</v>
      </c>
      <c r="C5" s="96" t="s">
        <v>136</v>
      </c>
      <c r="D5" s="95"/>
      <c r="E5" s="96" t="s">
        <v>181</v>
      </c>
      <c r="F5" s="96" t="s">
        <v>136</v>
      </c>
      <c r="G5" s="95"/>
      <c r="H5" s="96" t="s">
        <v>181</v>
      </c>
      <c r="I5" s="96" t="s">
        <v>136</v>
      </c>
      <c r="J5" s="97"/>
      <c r="K5" s="96" t="s">
        <v>181</v>
      </c>
      <c r="L5" s="96" t="s">
        <v>136</v>
      </c>
    </row>
    <row r="6" s="94" customFormat="1" ht="9" customHeight="1"/>
    <row r="7" spans="1:12" s="94" customFormat="1" ht="9" customHeight="1">
      <c r="A7" s="978" t="s">
        <v>269</v>
      </c>
      <c r="B7" s="978"/>
      <c r="C7" s="978"/>
      <c r="D7" s="978"/>
      <c r="E7" s="978"/>
      <c r="F7" s="978"/>
      <c r="G7" s="978"/>
      <c r="H7" s="978"/>
      <c r="I7" s="978"/>
      <c r="J7" s="978"/>
      <c r="K7" s="978"/>
      <c r="L7" s="978"/>
    </row>
    <row r="8" s="94" customFormat="1" ht="9" customHeight="1"/>
    <row r="9" spans="1:26" s="99" customFormat="1" ht="9" customHeight="1">
      <c r="A9" s="796" t="s">
        <v>141</v>
      </c>
      <c r="B9" s="442">
        <v>153</v>
      </c>
      <c r="C9" s="797">
        <v>23.076923076923077</v>
      </c>
      <c r="D9" s="61"/>
      <c r="E9" s="442">
        <v>31</v>
      </c>
      <c r="F9" s="797">
        <v>2.7604630454140695</v>
      </c>
      <c r="G9" s="61"/>
      <c r="H9" s="442">
        <v>146</v>
      </c>
      <c r="I9" s="797">
        <v>17.05607476635514</v>
      </c>
      <c r="J9" s="61"/>
      <c r="K9" s="442">
        <v>330</v>
      </c>
      <c r="L9" s="797">
        <v>12.490537471612415</v>
      </c>
      <c r="X9" s="17"/>
      <c r="Y9" s="100"/>
      <c r="Z9" s="101"/>
    </row>
    <row r="10" spans="1:26" s="99" customFormat="1" ht="9" customHeight="1">
      <c r="A10" s="796" t="s">
        <v>280</v>
      </c>
      <c r="B10" s="442">
        <v>181</v>
      </c>
      <c r="C10" s="797">
        <v>27.300150829562593</v>
      </c>
      <c r="D10" s="61"/>
      <c r="E10" s="442">
        <v>268</v>
      </c>
      <c r="F10" s="797">
        <v>23.864648263579696</v>
      </c>
      <c r="G10" s="61"/>
      <c r="H10" s="442">
        <v>373</v>
      </c>
      <c r="I10" s="797">
        <v>43.574766355140184</v>
      </c>
      <c r="J10" s="61"/>
      <c r="K10" s="442">
        <v>822</v>
      </c>
      <c r="L10" s="797">
        <v>31.112793338380015</v>
      </c>
      <c r="X10" s="17"/>
      <c r="Y10" s="25"/>
      <c r="Z10" s="101"/>
    </row>
    <row r="11" spans="1:26" s="99" customFormat="1" ht="9" customHeight="1">
      <c r="A11" s="796" t="s">
        <v>425</v>
      </c>
      <c r="B11" s="442">
        <v>313</v>
      </c>
      <c r="C11" s="797">
        <v>47.209653092006036</v>
      </c>
      <c r="D11" s="61"/>
      <c r="E11" s="442">
        <v>750</v>
      </c>
      <c r="F11" s="797">
        <v>66.7853962600178</v>
      </c>
      <c r="G11" s="61"/>
      <c r="H11" s="442">
        <v>216</v>
      </c>
      <c r="I11" s="797">
        <v>25.233644859813083</v>
      </c>
      <c r="J11" s="61"/>
      <c r="K11" s="442">
        <v>1279</v>
      </c>
      <c r="L11" s="797">
        <v>48.410295230885694</v>
      </c>
      <c r="X11" s="17"/>
      <c r="Y11" s="25"/>
      <c r="Z11" s="101"/>
    </row>
    <row r="12" spans="1:26" s="99" customFormat="1" ht="9" customHeight="1">
      <c r="A12" s="796" t="s">
        <v>142</v>
      </c>
      <c r="B12" s="442" t="s">
        <v>132</v>
      </c>
      <c r="C12" s="797" t="s">
        <v>132</v>
      </c>
      <c r="D12" s="61"/>
      <c r="E12" s="442">
        <v>46</v>
      </c>
      <c r="F12" s="797">
        <v>4.096170970614426</v>
      </c>
      <c r="G12" s="61"/>
      <c r="H12" s="442">
        <v>51</v>
      </c>
      <c r="I12" s="797">
        <v>5.957943925233645</v>
      </c>
      <c r="J12" s="61"/>
      <c r="K12" s="442">
        <v>97</v>
      </c>
      <c r="L12" s="797">
        <v>3.671461014383043</v>
      </c>
      <c r="X12" s="17"/>
      <c r="Y12" s="25"/>
      <c r="Z12" s="101"/>
    </row>
    <row r="13" spans="1:26" s="99" customFormat="1" ht="9" customHeight="1">
      <c r="A13" s="796" t="s">
        <v>143</v>
      </c>
      <c r="B13" s="442">
        <v>16</v>
      </c>
      <c r="C13" s="797">
        <v>2.4132730015082955</v>
      </c>
      <c r="D13" s="61"/>
      <c r="E13" s="442">
        <v>28</v>
      </c>
      <c r="F13" s="797">
        <v>2.4933214603739984</v>
      </c>
      <c r="G13" s="61"/>
      <c r="H13" s="442">
        <v>70</v>
      </c>
      <c r="I13" s="797">
        <v>8.177570093457945</v>
      </c>
      <c r="J13" s="61"/>
      <c r="K13" s="442">
        <v>114</v>
      </c>
      <c r="L13" s="797">
        <v>4.314912944738834</v>
      </c>
      <c r="X13" s="17"/>
      <c r="Y13" s="25"/>
      <c r="Z13" s="101"/>
    </row>
    <row r="14" spans="1:26" s="102" customFormat="1" ht="9" customHeight="1">
      <c r="A14" s="798" t="s">
        <v>129</v>
      </c>
      <c r="B14" s="424">
        <v>663</v>
      </c>
      <c r="C14" s="799">
        <v>100</v>
      </c>
      <c r="D14" s="800">
        <v>0</v>
      </c>
      <c r="E14" s="424">
        <v>1123</v>
      </c>
      <c r="F14" s="799">
        <v>100</v>
      </c>
      <c r="G14" s="800">
        <v>0</v>
      </c>
      <c r="H14" s="424">
        <v>856</v>
      </c>
      <c r="I14" s="799">
        <v>100</v>
      </c>
      <c r="J14" s="663"/>
      <c r="K14" s="424">
        <v>2642</v>
      </c>
      <c r="L14" s="799">
        <v>100</v>
      </c>
      <c r="X14" s="13"/>
      <c r="Y14" s="26"/>
      <c r="Z14" s="103"/>
    </row>
    <row r="15" spans="1:23" ht="9" customHeight="1">
      <c r="A15" s="567"/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Q15" s="104"/>
      <c r="T15" s="105"/>
      <c r="W15" s="105"/>
    </row>
    <row r="16" spans="1:14" s="94" customFormat="1" ht="9" customHeight="1">
      <c r="A16" s="979" t="s">
        <v>338</v>
      </c>
      <c r="B16" s="979"/>
      <c r="C16" s="979"/>
      <c r="D16" s="979"/>
      <c r="E16" s="979"/>
      <c r="F16" s="979"/>
      <c r="G16" s="979"/>
      <c r="H16" s="979"/>
      <c r="I16" s="979"/>
      <c r="J16" s="979"/>
      <c r="K16" s="979"/>
      <c r="L16" s="979"/>
      <c r="N16" s="106"/>
    </row>
    <row r="17" spans="1:12" ht="9" customHeight="1">
      <c r="A17" s="567"/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</row>
    <row r="18" spans="1:13" ht="9" customHeight="1">
      <c r="A18" s="796" t="s">
        <v>141</v>
      </c>
      <c r="B18" s="442">
        <v>181</v>
      </c>
      <c r="C18" s="568">
        <v>23.87862796833773</v>
      </c>
      <c r="D18" s="61"/>
      <c r="E18" s="442">
        <v>16</v>
      </c>
      <c r="F18" s="568">
        <v>1.2728719172633254</v>
      </c>
      <c r="G18" s="61"/>
      <c r="H18" s="442">
        <v>338</v>
      </c>
      <c r="I18" s="568">
        <v>37.76536312849162</v>
      </c>
      <c r="J18" s="61"/>
      <c r="K18" s="442">
        <v>535</v>
      </c>
      <c r="L18" s="568">
        <v>18.38487972508591</v>
      </c>
      <c r="M18" s="105"/>
    </row>
    <row r="19" spans="1:13" ht="9" customHeight="1">
      <c r="A19" s="796" t="s">
        <v>280</v>
      </c>
      <c r="B19" s="442">
        <v>192</v>
      </c>
      <c r="C19" s="568">
        <v>25.329815303430077</v>
      </c>
      <c r="D19" s="61"/>
      <c r="E19" s="442">
        <v>228</v>
      </c>
      <c r="F19" s="568">
        <v>18.13842482100239</v>
      </c>
      <c r="G19" s="61"/>
      <c r="H19" s="442">
        <v>178</v>
      </c>
      <c r="I19" s="568">
        <v>19.88826815642458</v>
      </c>
      <c r="J19" s="61"/>
      <c r="K19" s="442">
        <v>598</v>
      </c>
      <c r="L19" s="568">
        <v>20.54982817869416</v>
      </c>
      <c r="M19" s="105"/>
    </row>
    <row r="20" spans="1:13" ht="9" customHeight="1">
      <c r="A20" s="796" t="s">
        <v>425</v>
      </c>
      <c r="B20" s="442">
        <v>330</v>
      </c>
      <c r="C20" s="568">
        <v>43.53562005277045</v>
      </c>
      <c r="D20" s="61"/>
      <c r="E20" s="442">
        <v>807</v>
      </c>
      <c r="F20" s="568">
        <v>64.20047732696898</v>
      </c>
      <c r="G20" s="61"/>
      <c r="H20" s="442">
        <v>307</v>
      </c>
      <c r="I20" s="568">
        <v>34.30167597765363</v>
      </c>
      <c r="J20" s="61"/>
      <c r="K20" s="442">
        <v>1444</v>
      </c>
      <c r="L20" s="568">
        <v>49.62199312714777</v>
      </c>
      <c r="M20" s="105"/>
    </row>
    <row r="21" spans="1:13" ht="9" customHeight="1">
      <c r="A21" s="796" t="s">
        <v>142</v>
      </c>
      <c r="B21" s="442" t="s">
        <v>132</v>
      </c>
      <c r="C21" s="441" t="s">
        <v>132</v>
      </c>
      <c r="D21" s="61"/>
      <c r="E21" s="442">
        <v>63</v>
      </c>
      <c r="F21" s="441">
        <v>5.011933174224343</v>
      </c>
      <c r="G21" s="61"/>
      <c r="H21" s="442">
        <v>17</v>
      </c>
      <c r="I21" s="441">
        <v>1.899441340782123</v>
      </c>
      <c r="J21" s="61"/>
      <c r="K21" s="442">
        <v>80</v>
      </c>
      <c r="L21" s="441">
        <v>2.7491408934707904</v>
      </c>
      <c r="M21" s="105"/>
    </row>
    <row r="22" spans="1:13" ht="9" customHeight="1">
      <c r="A22" s="796" t="s">
        <v>143</v>
      </c>
      <c r="B22" s="442">
        <v>55</v>
      </c>
      <c r="C22" s="568">
        <v>7.255936675461742</v>
      </c>
      <c r="D22" s="61"/>
      <c r="E22" s="442">
        <v>143</v>
      </c>
      <c r="F22" s="568">
        <v>11.37629276054097</v>
      </c>
      <c r="G22" s="61"/>
      <c r="H22" s="442">
        <v>55</v>
      </c>
      <c r="I22" s="568">
        <v>6.145251396648045</v>
      </c>
      <c r="J22" s="61"/>
      <c r="K22" s="442">
        <v>253</v>
      </c>
      <c r="L22" s="568">
        <v>8.694158075601374</v>
      </c>
      <c r="M22" s="105"/>
    </row>
    <row r="23" spans="1:13" s="91" customFormat="1" ht="9" customHeight="1">
      <c r="A23" s="798" t="s">
        <v>129</v>
      </c>
      <c r="B23" s="424">
        <v>758</v>
      </c>
      <c r="C23" s="783">
        <v>100</v>
      </c>
      <c r="D23" s="663"/>
      <c r="E23" s="424">
        <v>1257</v>
      </c>
      <c r="F23" s="783">
        <v>100</v>
      </c>
      <c r="G23" s="663"/>
      <c r="H23" s="424">
        <v>895</v>
      </c>
      <c r="I23" s="783">
        <v>100</v>
      </c>
      <c r="J23" s="663"/>
      <c r="K23" s="424">
        <v>2910</v>
      </c>
      <c r="L23" s="783">
        <v>100</v>
      </c>
      <c r="M23" s="518"/>
    </row>
    <row r="24" spans="1:13" ht="9" customHeight="1">
      <c r="A24" s="108"/>
      <c r="B24" s="110"/>
      <c r="C24" s="109"/>
      <c r="D24" s="110"/>
      <c r="E24" s="111"/>
      <c r="F24" s="109"/>
      <c r="G24" s="110"/>
      <c r="H24" s="111"/>
      <c r="I24" s="112"/>
      <c r="J24" s="110"/>
      <c r="K24" s="111"/>
      <c r="L24" s="109"/>
      <c r="M24" s="105"/>
    </row>
    <row r="25" spans="2:13" ht="9" customHeight="1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="567" customFormat="1" ht="9" customHeight="1">
      <c r="A26" s="566" t="s">
        <v>437</v>
      </c>
    </row>
    <row r="27" ht="12.75">
      <c r="A27" s="94"/>
    </row>
  </sheetData>
  <mergeCells count="7">
    <mergeCell ref="K4:L4"/>
    <mergeCell ref="A7:L7"/>
    <mergeCell ref="A16:L16"/>
    <mergeCell ref="A4:A5"/>
    <mergeCell ref="B4:C4"/>
    <mergeCell ref="E4:F4"/>
    <mergeCell ref="H4:I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&amp;10 129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istat</cp:lastModifiedBy>
  <cp:lastPrinted>2006-06-05T09:50:57Z</cp:lastPrinted>
  <dcterms:created xsi:type="dcterms:W3CDTF">2000-05-03T10:15:11Z</dcterms:created>
  <dcterms:modified xsi:type="dcterms:W3CDTF">2006-06-05T09:51:56Z</dcterms:modified>
  <cp:category/>
  <cp:version/>
  <cp:contentType/>
  <cp:contentStatus/>
</cp:coreProperties>
</file>