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9540" windowHeight="6495" tabRatio="872" activeTab="0"/>
  </bookViews>
  <sheets>
    <sheet name="Tav 5.1" sheetId="1" r:id="rId1"/>
    <sheet name="Tav 5.2" sheetId="2" r:id="rId2"/>
    <sheet name="Tav 5.3" sheetId="3" r:id="rId3"/>
    <sheet name="Tav 5.4" sheetId="4" r:id="rId4"/>
    <sheet name="Tav 5.5" sheetId="5" r:id="rId5"/>
    <sheet name="Tav 5.6" sheetId="6" r:id="rId6"/>
    <sheet name="Tav 5.7" sheetId="7" r:id="rId7"/>
    <sheet name="Tav 5.8" sheetId="8" r:id="rId8"/>
  </sheets>
  <definedNames>
    <definedName name="_xlnm.Print_Area" localSheetId="0">'Tav 5.1'!$A$1:$I$59</definedName>
    <definedName name="_xlnm.Print_Area" localSheetId="1">'Tav 5.2'!$A$1:$I$60</definedName>
    <definedName name="_xlnm.Print_Area" localSheetId="2">'Tav 5.3'!$A$1:$I$34</definedName>
    <definedName name="_xlnm.Print_Area" localSheetId="3">'Tav 5.4'!$A$1:$K$34</definedName>
    <definedName name="_xlnm.Print_Area" localSheetId="4">'Tav 5.5'!$A$1:$K$35</definedName>
    <definedName name="_xlnm.Print_Area" localSheetId="5">'Tav 5.6'!$A$1:$F$75</definedName>
    <definedName name="_xlnm.Print_Area" localSheetId="6">'Tav 5.7'!$A$1:$F$75</definedName>
    <definedName name="_xlnm.Print_Area" localSheetId="7">'Tav 5.8'!$A$1:$F$75</definedName>
  </definedNames>
  <calcPr calcMode="manual" fullCalcOnLoad="1"/>
</workbook>
</file>

<file path=xl/sharedStrings.xml><?xml version="1.0" encoding="utf-8"?>
<sst xmlns="http://schemas.openxmlformats.org/spreadsheetml/2006/main" count="429" uniqueCount="160">
  <si>
    <t>CAPOLUOGHI DI PROVINCIA</t>
  </si>
  <si>
    <t xml:space="preserve">Prosa                             </t>
  </si>
  <si>
    <t xml:space="preserve">Teatro dialettale                        </t>
  </si>
  <si>
    <t xml:space="preserve">Lirica                            </t>
  </si>
  <si>
    <t>Balletti</t>
  </si>
  <si>
    <t xml:space="preserve">Concerti di danza                 </t>
  </si>
  <si>
    <t xml:space="preserve">Operetta                          </t>
  </si>
  <si>
    <t xml:space="preserve">Rivista e commedia musicale       </t>
  </si>
  <si>
    <t xml:space="preserve">Burattini e marionette            </t>
  </si>
  <si>
    <t xml:space="preserve">Saggi culturali                   </t>
  </si>
  <si>
    <t>Totale</t>
  </si>
  <si>
    <t>ALTRI COMUNI</t>
  </si>
  <si>
    <t>TOTALE</t>
  </si>
  <si>
    <t>Biglietti venduti</t>
  </si>
  <si>
    <t>Rappresentazioni</t>
  </si>
  <si>
    <t>N.</t>
  </si>
  <si>
    <t>Spesa del pubblico</t>
  </si>
  <si>
    <t>Concerti e spettacoli di musica</t>
  </si>
  <si>
    <t>leggera e di arte varia</t>
  </si>
  <si>
    <t xml:space="preserve">TIPI DI SPETTACOLO                                                 </t>
  </si>
  <si>
    <t>TIPI DI SPETTACOLO</t>
  </si>
  <si>
    <t>Capoluoghi di provincia</t>
  </si>
  <si>
    <t>Altri comuni</t>
  </si>
  <si>
    <t>Spesa</t>
  </si>
  <si>
    <t>REGIONI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</si>
  <si>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</si>
  <si>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</si>
  <si>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</si>
  <si>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</si>
  <si>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</si>
  <si>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</si>
  <si>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</si>
  <si>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</si>
  <si>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</si>
  <si>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</si>
  <si>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</si>
  <si>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</si>
  <si>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</si>
  <si>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</si>
  <si>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</si>
  <si>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</si>
  <si>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</si>
  <si>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</si>
  <si>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</si>
  <si>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</si>
  <si>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Operetta</t>
  </si>
  <si>
    <t xml:space="preserve"> Prosa</t>
  </si>
  <si>
    <t>ITALIA</t>
  </si>
  <si>
    <t xml:space="preserve">                   </t>
  </si>
  <si>
    <t xml:space="preserve">                  </t>
  </si>
  <si>
    <t xml:space="preserve"> </t>
  </si>
  <si>
    <r>
      <t xml:space="preserve"> </t>
    </r>
    <r>
      <rPr>
        <b/>
        <i/>
        <sz val="9"/>
        <rFont val="Arial"/>
        <family val="2"/>
      </rPr>
      <t xml:space="preserve">   </t>
    </r>
  </si>
  <si>
    <r>
      <t xml:space="preserve">                   </t>
    </r>
    <r>
      <rPr>
        <i/>
        <sz val="9"/>
        <color indexed="63"/>
        <rFont val="Arial"/>
        <family val="2"/>
      </rPr>
      <t xml:space="preserve">   </t>
    </r>
    <r>
      <rPr>
        <sz val="9"/>
        <color indexed="63"/>
        <rFont val="Arial"/>
        <family val="2"/>
      </rPr>
      <t xml:space="preserve">     </t>
    </r>
  </si>
  <si>
    <t>Concerti e spettacoli di musica leggera e d'arte varia</t>
  </si>
  <si>
    <t xml:space="preserve">REGIONI               </t>
  </si>
  <si>
    <t xml:space="preserve">leggera e di arte varia     </t>
  </si>
  <si>
    <t xml:space="preserve">Teatro dialettale                         </t>
  </si>
  <si>
    <t>(a) Sono compresi anche i concerti di musica jazz.</t>
  </si>
  <si>
    <t xml:space="preserve">Concerti di musica classica (a)   </t>
  </si>
  <si>
    <t>Spesa (in euro)</t>
  </si>
  <si>
    <t xml:space="preserve">Totale                              </t>
  </si>
  <si>
    <t xml:space="preserve">Concerti di musica classica (b)      </t>
  </si>
  <si>
    <t>(b) Sono compresi anche i concerti di musica jazz.</t>
  </si>
  <si>
    <t>Per 100.000 abitanti (a)</t>
  </si>
  <si>
    <t>Totale                   (in euro)</t>
  </si>
  <si>
    <t>Nord</t>
  </si>
  <si>
    <t>Centro</t>
  </si>
  <si>
    <t>Mezzogiorno</t>
  </si>
  <si>
    <t>Teatro dialettale</t>
  </si>
  <si>
    <t>Lirica e  balletti</t>
  </si>
  <si>
    <t>Rivista e commedia musicale</t>
  </si>
  <si>
    <t xml:space="preserve"> Burattini e marionette</t>
  </si>
  <si>
    <t>Saggi culturali</t>
  </si>
  <si>
    <t xml:space="preserve">Per 100.000 abitanti </t>
  </si>
  <si>
    <t xml:space="preserve"> Per abitante 
(a)             </t>
  </si>
  <si>
    <t>Lirica e balletti</t>
  </si>
  <si>
    <r>
      <t>Fonte</t>
    </r>
    <r>
      <rPr>
        <sz val="7"/>
        <color indexed="63"/>
        <rFont val="Arial"/>
        <family val="2"/>
      </rPr>
      <t>: Siae - Società italiana autori ed editori</t>
    </r>
  </si>
  <si>
    <r>
      <t>Tavola 5.1 -</t>
    </r>
    <r>
      <rPr>
        <sz val="9"/>
        <color indexed="63"/>
        <rFont val="Arial"/>
        <family val="2"/>
      </rPr>
      <t xml:space="preserve"> </t>
    </r>
  </si>
  <si>
    <t>Tavola 5.3 -</t>
  </si>
  <si>
    <t xml:space="preserve">Tavola 5.4 - </t>
  </si>
  <si>
    <t xml:space="preserve">Tavola 5.5 - </t>
  </si>
  <si>
    <t>(a) Per il calcolo degli indicatori sono stati utilizzati i dati sulla popolazione media residente al  2004.</t>
  </si>
  <si>
    <t xml:space="preserve"> Concerti di danza e musica classica (b)</t>
  </si>
  <si>
    <t xml:space="preserve">Tavola 5.6 - </t>
  </si>
  <si>
    <t xml:space="preserve">  </t>
  </si>
  <si>
    <r>
      <t xml:space="preserve">                     </t>
    </r>
  </si>
  <si>
    <t>SESSO</t>
  </si>
  <si>
    <t>Maschi</t>
  </si>
  <si>
    <t>Femmine</t>
  </si>
  <si>
    <t>CLASSI DI ETÀ</t>
  </si>
  <si>
    <t>6-10  anni</t>
  </si>
  <si>
    <t>11-14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</si>
  <si>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</si>
  <si>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</si>
  <si>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</si>
  <si>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</si>
  <si>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</si>
  <si>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</si>
  <si>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</si>
  <si>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</si>
  <si>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</si>
  <si>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75 e più                            </t>
  </si>
  <si>
    <t xml:space="preserve">REGIONI                            </t>
  </si>
  <si>
    <t xml:space="preserve">       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</si>
  <si>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</si>
  <si>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</si>
  <si>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</si>
  <si>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Trentino-Alto Adige                   </t>
  </si>
  <si>
    <t>Trento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</si>
  <si>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</si>
  <si>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</si>
  <si>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</si>
  <si>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</si>
  <si>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</si>
  <si>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</si>
  <si>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</si>
  <si>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</si>
  <si>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</si>
  <si>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</si>
  <si>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</si>
  <si>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</si>
  <si>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</si>
  <si>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</si>
  <si>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</si>
  <si>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</si>
  <si>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TIPI DI COMUNE                        </t>
  </si>
  <si>
    <t xml:space="preserve">Comune centro dell'area metropolitana </t>
  </si>
  <si>
    <t xml:space="preserve">Periferia dell'area metropolitana     </t>
  </si>
  <si>
    <t xml:space="preserve">Fino a 2.000 abitanti                 </t>
  </si>
  <si>
    <t xml:space="preserve">Da 2.001 a 10.000 abitanti            </t>
  </si>
  <si>
    <t xml:space="preserve">Da 10.001 a 50.000 abitanti           </t>
  </si>
  <si>
    <t xml:space="preserve">50.001 abitanti e più                 </t>
  </si>
  <si>
    <t>Tavola 5.7 -</t>
  </si>
  <si>
    <t xml:space="preserve">                    </t>
  </si>
  <si>
    <t xml:space="preserve">75 e più                           </t>
  </si>
  <si>
    <t>Licenza elementare - Nessun titolo di studio</t>
  </si>
  <si>
    <t>Tavola 5.8 -</t>
  </si>
  <si>
    <t xml:space="preserve">75 e più                          </t>
  </si>
  <si>
    <r>
      <t>Nord-ovest</t>
    </r>
    <r>
      <rPr>
        <sz val="7"/>
        <rFont val="Arial"/>
        <family val="2"/>
      </rPr>
      <t xml:space="preserve"> </t>
    </r>
  </si>
  <si>
    <t>Nord-est</t>
  </si>
  <si>
    <t xml:space="preserve">Sud </t>
  </si>
  <si>
    <t xml:space="preserve">Isole </t>
  </si>
  <si>
    <t xml:space="preserve">Nord-ovest </t>
  </si>
  <si>
    <t xml:space="preserve">Nord-est </t>
  </si>
  <si>
    <t>-</t>
  </si>
  <si>
    <t>(a) Per il calcolo degli indicatori sono stati utilizzati i dati sulla popolazione media residente al 2004.</t>
  </si>
  <si>
    <t xml:space="preserve">Per abitante
(in euro) </t>
  </si>
  <si>
    <t>Bolzano-Bozen</t>
  </si>
  <si>
    <t>TITOLI DI STUDIO (a)</t>
  </si>
  <si>
    <t>Laurea</t>
  </si>
  <si>
    <t>Diploma superiore</t>
  </si>
  <si>
    <t>Licenza media</t>
  </si>
  <si>
    <t xml:space="preserve">(a) </t>
  </si>
  <si>
    <t>VALORI ASSOLUTI</t>
  </si>
  <si>
    <r>
      <t>Fonte</t>
    </r>
    <r>
      <rPr>
        <sz val="7"/>
        <rFont val="Arial"/>
        <family val="2"/>
      </rPr>
      <t>: Istat, Indagine multiscopo "Aspetti della vita quotidiana</t>
    </r>
    <r>
      <rPr>
        <i/>
        <sz val="7"/>
        <rFont val="Arial"/>
        <family val="2"/>
      </rPr>
      <t>"</t>
    </r>
  </si>
  <si>
    <r>
      <t>Fonte</t>
    </r>
    <r>
      <rPr>
        <sz val="7"/>
        <rFont val="Arial"/>
        <family val="2"/>
      </rPr>
      <t>: Istat, Indagine multiscopo "Aspetti della vita quotidiana"</t>
    </r>
  </si>
  <si>
    <r>
      <t>Fonte</t>
    </r>
    <r>
      <rPr>
        <sz val="7"/>
        <color indexed="63"/>
        <rFont val="Arial"/>
        <family val="2"/>
      </rPr>
      <t>: Elaborazioni Istat su dati Siae - Società italiana autori ed editori</t>
    </r>
  </si>
  <si>
    <r>
      <t>Fonte</t>
    </r>
    <r>
      <rPr>
        <sz val="7"/>
        <color indexed="63"/>
        <rFont val="Arial"/>
        <family val="2"/>
      </rPr>
      <t>: Elaborazioni Istat su dati Siae - società italiana autori ed editori</t>
    </r>
  </si>
  <si>
    <r>
      <t>Fonte</t>
    </r>
    <r>
      <rPr>
        <sz val="7"/>
        <rFont val="Arial"/>
        <family val="2"/>
      </rPr>
      <t>: Elaborazioni Istat su dati Siae - Società italiana autori ed editori</t>
    </r>
  </si>
  <si>
    <t>COMPOSIZIONI PERCENTUALI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</si>
</sst>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0"/>
    <numFmt numFmtId="182" formatCode="0.0000000000"/>
    <numFmt numFmtId="183" formatCode="0.00000000"/>
    <numFmt numFmtId="184" formatCode="_-* #,##0.00000_-;\-* #,##0.00000_-;_-* &quot;-&quot;_-;_-@_-"/>
    <numFmt numFmtId="185" formatCode="_-* #,##0.000000_-;\-* #,##0.000000_-;_-* &quot;-&quot;_-;_-@_-"/>
    <numFmt numFmtId="186" formatCode="_-* #,##0.0000000_-;\-* #,##0.0000000_-;_-* &quot;-&quot;_-;_-@_-"/>
    <numFmt numFmtId="187" formatCode="_-* #,##0.00000000_-;\-* #,##0.00000000_-;_-* &quot;-&quot;_-;_-@_-"/>
    <numFmt numFmtId="188" formatCode="_-* #,##0.000000000_-;\-* #,##0.000000000_-;_-* &quot;-&quot;_-;_-@_-"/>
    <numFmt numFmtId="189" formatCode="_-* #,##0.0000000000_-;\-* #,##0.0000000000_-;_-* &quot;-&quot;_-;_-@_-"/>
    <numFmt numFmtId="190" formatCode="_-* #,##0.0_-;\-* #,##0.0_-;_-* &quot;-&quot;?_-;_-@_-"/>
    <numFmt numFmtId="191" formatCode="#,##0.0_ ;\-#,##0.0\ "/>
    <numFmt numFmtId="192" formatCode="#,##0.000"/>
    <numFmt numFmtId="193" formatCode="#,##0;[Red]#,##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#,##0.0000"/>
    <numFmt numFmtId="198" formatCode="#,##0.00000"/>
  </numFmts>
  <fonts count="35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7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sz val="7"/>
      <color indexed="63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63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14"/>
      <color indexed="10"/>
      <name val="Arial"/>
      <family val="2"/>
    </font>
    <font>
      <b/>
      <sz val="7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i/>
      <sz val="7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0"/>
    </font>
    <font>
      <i/>
      <sz val="9"/>
      <name val="Times New Roman"/>
      <family val="1"/>
    </font>
    <font>
      <b/>
      <sz val="8"/>
      <name val="Arial"/>
      <family val="2"/>
    </font>
    <font>
      <sz val="9"/>
      <name val="Times New Roman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16" applyNumberFormat="1" applyFont="1" applyAlignment="1">
      <alignment/>
    </xf>
    <xf numFmtId="0" fontId="10" fillId="0" borderId="0" xfId="0" applyFont="1" applyAlignment="1">
      <alignment/>
    </xf>
    <xf numFmtId="41" fontId="10" fillId="0" borderId="0" xfId="16" applyFont="1" applyAlignment="1">
      <alignment/>
    </xf>
    <xf numFmtId="41" fontId="8" fillId="0" borderId="0" xfId="16" applyFont="1" applyAlignment="1">
      <alignment/>
    </xf>
    <xf numFmtId="41" fontId="13" fillId="0" borderId="0" xfId="16" applyFont="1" applyAlignment="1">
      <alignment/>
    </xf>
    <xf numFmtId="41" fontId="13" fillId="0" borderId="1" xfId="16" applyFont="1" applyBorder="1" applyAlignment="1">
      <alignment/>
    </xf>
    <xf numFmtId="0" fontId="8" fillId="0" borderId="0" xfId="16" applyNumberFormat="1" applyFont="1" applyAlignment="1">
      <alignment/>
    </xf>
    <xf numFmtId="0" fontId="13" fillId="0" borderId="1" xfId="16" applyNumberFormat="1" applyFont="1" applyBorder="1" applyAlignment="1">
      <alignment/>
    </xf>
    <xf numFmtId="0" fontId="13" fillId="0" borderId="1" xfId="16" applyNumberFormat="1" applyFont="1" applyBorder="1" applyAlignment="1">
      <alignment/>
    </xf>
    <xf numFmtId="0" fontId="14" fillId="0" borderId="0" xfId="16" applyNumberFormat="1" applyFont="1" applyBorder="1" applyAlignment="1">
      <alignment horizontal="right"/>
    </xf>
    <xf numFmtId="0" fontId="14" fillId="0" borderId="0" xfId="16" applyNumberFormat="1" applyFont="1" applyBorder="1" applyAlignment="1">
      <alignment horizontal="justify" vertical="center"/>
    </xf>
    <xf numFmtId="0" fontId="14" fillId="0" borderId="0" xfId="16" applyNumberFormat="1" applyFont="1" applyBorder="1" applyAlignment="1">
      <alignment horizontal="right" vertical="center"/>
    </xf>
    <xf numFmtId="0" fontId="14" fillId="0" borderId="0" xfId="16" applyNumberFormat="1" applyFont="1" applyBorder="1" applyAlignment="1">
      <alignment/>
    </xf>
    <xf numFmtId="0" fontId="11" fillId="0" borderId="0" xfId="0" applyFont="1" applyAlignment="1">
      <alignment/>
    </xf>
    <xf numFmtId="41" fontId="8" fillId="0" borderId="0" xfId="16" applyFont="1" applyBorder="1" applyAlignment="1">
      <alignment/>
    </xf>
    <xf numFmtId="41" fontId="10" fillId="0" borderId="0" xfId="16" applyNumberFormat="1" applyFont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196" fontId="8" fillId="0" borderId="0" xfId="15" applyNumberFormat="1" applyFont="1" applyAlignment="1">
      <alignment/>
    </xf>
    <xf numFmtId="196" fontId="8" fillId="0" borderId="0" xfId="0" applyNumberFormat="1" applyFont="1" applyAlignment="1">
      <alignment/>
    </xf>
    <xf numFmtId="41" fontId="8" fillId="0" borderId="0" xfId="16" applyFont="1" applyAlignment="1">
      <alignment horizontal="right"/>
    </xf>
    <xf numFmtId="0" fontId="13" fillId="0" borderId="0" xfId="16" applyNumberFormat="1" applyFont="1" applyFill="1" applyAlignment="1">
      <alignment/>
    </xf>
    <xf numFmtId="0" fontId="12" fillId="0" borderId="0" xfId="16" applyNumberFormat="1" applyFont="1" applyFill="1" applyAlignment="1">
      <alignment/>
    </xf>
    <xf numFmtId="41" fontId="13" fillId="0" borderId="0" xfId="16" applyFont="1" applyFill="1" applyAlignment="1">
      <alignment/>
    </xf>
    <xf numFmtId="0" fontId="12" fillId="0" borderId="0" xfId="16" applyNumberFormat="1" applyFont="1" applyFill="1" applyBorder="1" applyAlignment="1">
      <alignment/>
    </xf>
    <xf numFmtId="41" fontId="22" fillId="0" borderId="0" xfId="16" applyFont="1" applyFill="1" applyAlignment="1">
      <alignment/>
    </xf>
    <xf numFmtId="41" fontId="22" fillId="0" borderId="0" xfId="16" applyFont="1" applyAlignment="1">
      <alignment/>
    </xf>
    <xf numFmtId="41" fontId="23" fillId="0" borderId="0" xfId="16" applyFont="1" applyAlignment="1">
      <alignment/>
    </xf>
    <xf numFmtId="41" fontId="24" fillId="0" borderId="0" xfId="16" applyFont="1" applyAlignment="1">
      <alignment/>
    </xf>
    <xf numFmtId="0" fontId="8" fillId="0" borderId="0" xfId="0" applyFont="1" applyAlignment="1">
      <alignment vertical="center"/>
    </xf>
    <xf numFmtId="41" fontId="11" fillId="0" borderId="0" xfId="16" applyFont="1" applyFill="1" applyAlignment="1">
      <alignment vertical="top"/>
    </xf>
    <xf numFmtId="0" fontId="11" fillId="0" borderId="0" xfId="0" applyFont="1" applyAlignment="1">
      <alignment vertical="top"/>
    </xf>
    <xf numFmtId="195" fontId="8" fillId="0" borderId="0" xfId="15" applyNumberFormat="1" applyFont="1" applyBorder="1" applyAlignment="1">
      <alignment horizontal="right" vertical="center"/>
    </xf>
    <xf numFmtId="195" fontId="8" fillId="0" borderId="0" xfId="15" applyNumberFormat="1" applyFont="1" applyFill="1" applyAlignment="1">
      <alignment/>
    </xf>
    <xf numFmtId="195" fontId="10" fillId="0" borderId="0" xfId="15" applyNumberFormat="1" applyFont="1" applyFill="1" applyAlignment="1">
      <alignment/>
    </xf>
    <xf numFmtId="195" fontId="8" fillId="0" borderId="0" xfId="15" applyNumberFormat="1" applyFont="1" applyAlignment="1">
      <alignment/>
    </xf>
    <xf numFmtId="195" fontId="10" fillId="0" borderId="0" xfId="15" applyNumberFormat="1" applyFont="1" applyAlignment="1">
      <alignment/>
    </xf>
    <xf numFmtId="196" fontId="14" fillId="0" borderId="0" xfId="16" applyNumberFormat="1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right" vertical="center"/>
    </xf>
    <xf numFmtId="0" fontId="8" fillId="0" borderId="0" xfId="16" applyNumberFormat="1" applyFont="1" applyBorder="1" applyAlignment="1">
      <alignment horizontal="right"/>
    </xf>
    <xf numFmtId="0" fontId="8" fillId="0" borderId="0" xfId="16" applyNumberFormat="1" applyFont="1" applyBorder="1" applyAlignment="1">
      <alignment/>
    </xf>
    <xf numFmtId="195" fontId="8" fillId="0" borderId="0" xfId="15" applyNumberFormat="1" applyFont="1" applyBorder="1" applyAlignment="1">
      <alignment/>
    </xf>
    <xf numFmtId="0" fontId="19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10" fillId="2" borderId="0" xfId="0" applyNumberFormat="1" applyFont="1" applyFill="1" applyAlignment="1">
      <alignment/>
    </xf>
    <xf numFmtId="41" fontId="8" fillId="2" borderId="0" xfId="16" applyFont="1" applyFill="1" applyAlignment="1">
      <alignment/>
    </xf>
    <xf numFmtId="41" fontId="10" fillId="2" borderId="0" xfId="16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0" xfId="0" applyNumberFormat="1" applyFont="1" applyFill="1" applyAlignment="1">
      <alignment/>
    </xf>
    <xf numFmtId="41" fontId="11" fillId="2" borderId="0" xfId="16" applyFont="1" applyFill="1" applyAlignment="1">
      <alignment/>
    </xf>
    <xf numFmtId="41" fontId="11" fillId="2" borderId="0" xfId="16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8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justify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10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2" fontId="8" fillId="2" borderId="0" xfId="16" applyNumberFormat="1" applyFont="1" applyFill="1" applyAlignment="1">
      <alignment/>
    </xf>
    <xf numFmtId="0" fontId="11" fillId="2" borderId="0" xfId="16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horizontal="centerContinuous" vertical="top"/>
    </xf>
    <xf numFmtId="0" fontId="13" fillId="2" borderId="0" xfId="0" applyFont="1" applyFill="1" applyBorder="1" applyAlignment="1">
      <alignment horizontal="centerContinuous" vertical="top"/>
    </xf>
    <xf numFmtId="41" fontId="14" fillId="2" borderId="0" xfId="16" applyFont="1" applyFill="1" applyAlignment="1">
      <alignment/>
    </xf>
    <xf numFmtId="0" fontId="14" fillId="2" borderId="0" xfId="0" applyNumberFormat="1" applyFont="1" applyFill="1" applyBorder="1" applyAlignment="1">
      <alignment vertical="center" wrapText="1"/>
    </xf>
    <xf numFmtId="0" fontId="14" fillId="2" borderId="0" xfId="16" applyNumberFormat="1" applyFont="1" applyFill="1" applyBorder="1" applyAlignment="1">
      <alignment horizontal="right" vertical="top" wrapText="1"/>
    </xf>
    <xf numFmtId="41" fontId="8" fillId="2" borderId="1" xfId="0" applyNumberFormat="1" applyFont="1" applyFill="1" applyBorder="1" applyAlignment="1">
      <alignment/>
    </xf>
    <xf numFmtId="41" fontId="8" fillId="2" borderId="0" xfId="0" applyNumberFormat="1" applyFont="1" applyFill="1" applyBorder="1" applyAlignment="1">
      <alignment/>
    </xf>
    <xf numFmtId="196" fontId="4" fillId="2" borderId="0" xfId="15" applyNumberFormat="1" applyFont="1" applyFill="1" applyBorder="1" applyAlignment="1">
      <alignment/>
    </xf>
    <xf numFmtId="196" fontId="27" fillId="2" borderId="0" xfId="15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41" fontId="11" fillId="0" borderId="0" xfId="16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41" fontId="13" fillId="0" borderId="0" xfId="16" applyFont="1" applyFill="1" applyBorder="1" applyAlignment="1">
      <alignment horizontal="centerContinuous" vertical="top"/>
    </xf>
    <xf numFmtId="41" fontId="8" fillId="0" borderId="2" xfId="16" applyFont="1" applyFill="1" applyBorder="1" applyAlignment="1">
      <alignment horizontal="center" vertical="center"/>
    </xf>
    <xf numFmtId="0" fontId="14" fillId="0" borderId="0" xfId="16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/>
    </xf>
    <xf numFmtId="41" fontId="8" fillId="0" borderId="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172" fontId="9" fillId="0" borderId="1" xfId="16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3" fontId="9" fillId="2" borderId="0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3" fontId="8" fillId="2" borderId="0" xfId="16" applyNumberFormat="1" applyFont="1" applyFill="1" applyAlignment="1">
      <alignment/>
    </xf>
    <xf numFmtId="3" fontId="8" fillId="0" borderId="0" xfId="15" applyNumberFormat="1" applyFont="1" applyFill="1" applyAlignment="1">
      <alignment/>
    </xf>
    <xf numFmtId="3" fontId="8" fillId="0" borderId="0" xfId="16" applyNumberFormat="1" applyFont="1" applyFill="1" applyAlignment="1">
      <alignment/>
    </xf>
    <xf numFmtId="3" fontId="10" fillId="2" borderId="0" xfId="16" applyNumberFormat="1" applyFont="1" applyFill="1" applyAlignment="1">
      <alignment/>
    </xf>
    <xf numFmtId="3" fontId="10" fillId="0" borderId="0" xfId="15" applyNumberFormat="1" applyFont="1" applyFill="1" applyAlignment="1">
      <alignment/>
    </xf>
    <xf numFmtId="3" fontId="10" fillId="0" borderId="0" xfId="16" applyNumberFormat="1" applyFont="1" applyFill="1" applyAlignment="1">
      <alignment/>
    </xf>
    <xf numFmtId="3" fontId="10" fillId="2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9" fillId="0" borderId="1" xfId="16" applyNumberFormat="1" applyFont="1" applyFill="1" applyBorder="1" applyAlignment="1">
      <alignment/>
    </xf>
    <xf numFmtId="172" fontId="9" fillId="0" borderId="0" xfId="16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1" fontId="8" fillId="2" borderId="0" xfId="0" applyNumberFormat="1" applyFont="1" applyFill="1" applyAlignment="1">
      <alignment/>
    </xf>
    <xf numFmtId="0" fontId="8" fillId="0" borderId="3" xfId="16" applyNumberFormat="1" applyFont="1" applyBorder="1" applyAlignment="1">
      <alignment horizontal="justify" vertical="center" wrapText="1"/>
    </xf>
    <xf numFmtId="0" fontId="8" fillId="0" borderId="3" xfId="16" applyNumberFormat="1" applyFont="1" applyBorder="1" applyAlignment="1">
      <alignment horizontal="left" vertical="center" wrapText="1"/>
    </xf>
    <xf numFmtId="171" fontId="8" fillId="0" borderId="0" xfId="15" applyNumberFormat="1" applyFont="1" applyBorder="1" applyAlignment="1">
      <alignment horizontal="right" vertical="center"/>
    </xf>
    <xf numFmtId="171" fontId="10" fillId="0" borderId="0" xfId="15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16" applyNumberFormat="1" applyFont="1" applyFill="1" applyAlignment="1">
      <alignment vertical="center"/>
    </xf>
    <xf numFmtId="3" fontId="4" fillId="0" borderId="0" xfId="15" applyNumberFormat="1" applyFont="1" applyFill="1" applyBorder="1" applyAlignment="1">
      <alignment vertical="center"/>
    </xf>
    <xf numFmtId="2" fontId="4" fillId="0" borderId="0" xfId="15" applyNumberFormat="1" applyFont="1" applyFill="1" applyBorder="1" applyAlignment="1">
      <alignment vertical="center"/>
    </xf>
    <xf numFmtId="170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" fontId="8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2" fontId="9" fillId="0" borderId="0" xfId="15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/>
    </xf>
    <xf numFmtId="170" fontId="8" fillId="0" borderId="0" xfId="0" applyNumberFormat="1" applyFont="1" applyFill="1" applyBorder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170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1" fontId="9" fillId="0" borderId="0" xfId="16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10" fillId="0" borderId="0" xfId="16" applyFont="1" applyFill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8" fillId="2" borderId="0" xfId="0" applyNumberFormat="1" applyFont="1" applyFill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8" fillId="2" borderId="0" xfId="16" applyNumberFormat="1" applyFont="1" applyFill="1" applyAlignment="1">
      <alignment vertical="center"/>
    </xf>
    <xf numFmtId="3" fontId="9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10" fillId="2" borderId="0" xfId="16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41" fontId="10" fillId="2" borderId="0" xfId="0" applyNumberFormat="1" applyFont="1" applyFill="1" applyAlignment="1">
      <alignment vertical="center"/>
    </xf>
    <xf numFmtId="171" fontId="8" fillId="2" borderId="0" xfId="16" applyNumberFormat="1" applyFont="1" applyFill="1" applyAlignment="1">
      <alignment vertical="center"/>
    </xf>
    <xf numFmtId="171" fontId="8" fillId="2" borderId="0" xfId="0" applyNumberFormat="1" applyFont="1" applyFill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171" fontId="10" fillId="2" borderId="0" xfId="16" applyNumberFormat="1" applyFont="1" applyFill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0" xfId="16" applyNumberFormat="1" applyFont="1" applyAlignment="1">
      <alignment vertical="center"/>
    </xf>
    <xf numFmtId="171" fontId="8" fillId="0" borderId="0" xfId="15" applyNumberFormat="1" applyFont="1" applyAlignment="1">
      <alignment vertical="center"/>
    </xf>
    <xf numFmtId="0" fontId="10" fillId="0" borderId="0" xfId="16" applyNumberFormat="1" applyFont="1" applyAlignment="1">
      <alignment vertical="center"/>
    </xf>
    <xf numFmtId="171" fontId="10" fillId="0" borderId="0" xfId="15" applyNumberFormat="1" applyFont="1" applyAlignment="1">
      <alignment vertical="center"/>
    </xf>
    <xf numFmtId="0" fontId="8" fillId="0" borderId="1" xfId="16" applyNumberFormat="1" applyFont="1" applyBorder="1" applyAlignment="1">
      <alignment vertical="center"/>
    </xf>
    <xf numFmtId="41" fontId="8" fillId="0" borderId="1" xfId="16" applyFont="1" applyBorder="1" applyAlignment="1">
      <alignment vertical="center"/>
    </xf>
    <xf numFmtId="172" fontId="8" fillId="0" borderId="1" xfId="16" applyNumberFormat="1" applyFont="1" applyBorder="1" applyAlignment="1">
      <alignment vertical="center"/>
    </xf>
    <xf numFmtId="0" fontId="8" fillId="0" borderId="0" xfId="16" applyNumberFormat="1" applyFont="1" applyBorder="1" applyAlignment="1">
      <alignment vertical="center"/>
    </xf>
    <xf numFmtId="41" fontId="8" fillId="0" borderId="0" xfId="16" applyFont="1" applyBorder="1" applyAlignment="1">
      <alignment vertical="center"/>
    </xf>
    <xf numFmtId="172" fontId="8" fillId="0" borderId="0" xfId="16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1" fontId="8" fillId="0" borderId="0" xfId="16" applyFont="1" applyAlignment="1">
      <alignment vertical="center"/>
    </xf>
    <xf numFmtId="172" fontId="8" fillId="0" borderId="0" xfId="16" applyNumberFormat="1" applyFont="1" applyAlignment="1">
      <alignment vertical="center"/>
    </xf>
    <xf numFmtId="0" fontId="23" fillId="2" borderId="0" xfId="0" applyFont="1" applyFill="1" applyBorder="1" applyAlignment="1">
      <alignment vertical="center"/>
    </xf>
    <xf numFmtId="195" fontId="8" fillId="0" borderId="0" xfId="15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171" fontId="8" fillId="0" borderId="0" xfId="15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71" fontId="10" fillId="0" borderId="0" xfId="15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196" fontId="10" fillId="0" borderId="1" xfId="15" applyNumberFormat="1" applyFont="1" applyBorder="1" applyAlignment="1">
      <alignment vertical="center"/>
    </xf>
    <xf numFmtId="196" fontId="8" fillId="0" borderId="1" xfId="15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96" fontId="10" fillId="0" borderId="0" xfId="15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4" fillId="0" borderId="0" xfId="16" applyNumberFormat="1" applyFont="1" applyBorder="1" applyAlignment="1">
      <alignment vertical="center"/>
    </xf>
    <xf numFmtId="196" fontId="8" fillId="0" borderId="0" xfId="15" applyNumberFormat="1" applyFont="1" applyAlignment="1">
      <alignment vertical="center"/>
    </xf>
    <xf numFmtId="19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20" fillId="2" borderId="0" xfId="17" applyFont="1" applyFill="1">
      <alignment/>
      <protection/>
    </xf>
    <xf numFmtId="0" fontId="11" fillId="2" borderId="0" xfId="17" applyFont="1" applyFill="1">
      <alignment/>
      <protection/>
    </xf>
    <xf numFmtId="172" fontId="11" fillId="2" borderId="0" xfId="16" applyNumberFormat="1" applyFont="1" applyFill="1" applyAlignment="1">
      <alignment/>
    </xf>
    <xf numFmtId="0" fontId="11" fillId="2" borderId="0" xfId="17" applyNumberFormat="1" applyFont="1" applyFill="1" applyAlignment="1">
      <alignment/>
      <protection/>
    </xf>
    <xf numFmtId="0" fontId="14" fillId="2" borderId="1" xfId="17" applyNumberFormat="1" applyFont="1" applyFill="1" applyBorder="1" applyAlignment="1">
      <alignment/>
      <protection/>
    </xf>
    <xf numFmtId="0" fontId="14" fillId="2" borderId="1" xfId="17" applyFont="1" applyFill="1" applyBorder="1">
      <alignment/>
      <protection/>
    </xf>
    <xf numFmtId="0" fontId="14" fillId="2" borderId="0" xfId="17" applyFont="1" applyFill="1" applyBorder="1">
      <alignment/>
      <protection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3" xfId="17" applyFont="1" applyFill="1" applyBorder="1" applyAlignment="1">
      <alignment vertical="center" wrapText="1"/>
      <protection/>
    </xf>
    <xf numFmtId="0" fontId="8" fillId="2" borderId="0" xfId="17" applyFont="1" applyFill="1" applyBorder="1">
      <alignment/>
      <protection/>
    </xf>
    <xf numFmtId="0" fontId="14" fillId="2" borderId="0" xfId="17" applyNumberFormat="1" applyFont="1" applyFill="1" applyBorder="1" applyAlignment="1">
      <alignment/>
      <protection/>
    </xf>
    <xf numFmtId="0" fontId="8" fillId="2" borderId="0" xfId="17" applyFont="1" applyFill="1" applyBorder="1" applyAlignment="1">
      <alignment/>
      <protection/>
    </xf>
    <xf numFmtId="0" fontId="8" fillId="2" borderId="0" xfId="17" applyNumberFormat="1" applyFont="1" applyFill="1" applyAlignment="1">
      <alignment/>
      <protection/>
    </xf>
    <xf numFmtId="0" fontId="8" fillId="2" borderId="0" xfId="17" applyFont="1" applyFill="1">
      <alignment/>
      <protection/>
    </xf>
    <xf numFmtId="0" fontId="14" fillId="2" borderId="0" xfId="17" applyNumberFormat="1" applyFont="1" applyFill="1" applyAlignment="1">
      <alignment/>
      <protection/>
    </xf>
    <xf numFmtId="172" fontId="8" fillId="2" borderId="0" xfId="16" applyNumberFormat="1" applyFont="1" applyFill="1" applyBorder="1" applyAlignment="1">
      <alignment horizontal="right"/>
    </xf>
    <xf numFmtId="172" fontId="8" fillId="2" borderId="0" xfId="16" applyNumberFormat="1" applyFont="1" applyFill="1" applyAlignment="1">
      <alignment horizontal="right"/>
    </xf>
    <xf numFmtId="0" fontId="8" fillId="2" borderId="0" xfId="17" applyFont="1" applyFill="1" applyBorder="1" applyAlignment="1">
      <alignment horizontal="left"/>
      <protection/>
    </xf>
    <xf numFmtId="170" fontId="8" fillId="2" borderId="0" xfId="16" applyNumberFormat="1" applyFont="1" applyFill="1" applyAlignment="1">
      <alignment horizontal="right"/>
    </xf>
    <xf numFmtId="171" fontId="10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171" fontId="15" fillId="2" borderId="0" xfId="0" applyNumberFormat="1" applyFont="1" applyFill="1" applyAlignment="1">
      <alignment/>
    </xf>
    <xf numFmtId="0" fontId="15" fillId="2" borderId="0" xfId="17" applyFont="1" applyFill="1">
      <alignment/>
      <protection/>
    </xf>
    <xf numFmtId="171" fontId="8" fillId="2" borderId="0" xfId="17" applyNumberFormat="1" applyFont="1" applyFill="1">
      <alignment/>
      <protection/>
    </xf>
    <xf numFmtId="0" fontId="10" fillId="2" borderId="0" xfId="17" applyNumberFormat="1" applyFont="1" applyFill="1" applyBorder="1" applyAlignment="1">
      <alignment/>
      <protection/>
    </xf>
    <xf numFmtId="0" fontId="10" fillId="2" borderId="0" xfId="17" applyNumberFormat="1" applyFont="1" applyFill="1" applyAlignment="1">
      <alignment/>
      <protection/>
    </xf>
    <xf numFmtId="0" fontId="10" fillId="2" borderId="0" xfId="0" applyFont="1" applyFill="1" applyBorder="1" applyAlignment="1">
      <alignment vertical="top"/>
    </xf>
    <xf numFmtId="0" fontId="15" fillId="2" borderId="0" xfId="17" applyNumberFormat="1" applyFont="1" applyFill="1" applyAlignment="1">
      <alignment/>
      <protection/>
    </xf>
    <xf numFmtId="0" fontId="11" fillId="2" borderId="0" xfId="18" applyFont="1" applyFill="1">
      <alignment/>
      <protection/>
    </xf>
    <xf numFmtId="0" fontId="11" fillId="2" borderId="0" xfId="18" applyNumberFormat="1" applyFont="1" applyFill="1" applyBorder="1" applyAlignment="1">
      <alignment/>
      <protection/>
    </xf>
    <xf numFmtId="0" fontId="13" fillId="2" borderId="0" xfId="18" applyFont="1" applyFill="1">
      <alignment/>
      <protection/>
    </xf>
    <xf numFmtId="172" fontId="13" fillId="2" borderId="0" xfId="16" applyNumberFormat="1" applyFont="1" applyFill="1" applyAlignment="1">
      <alignment/>
    </xf>
    <xf numFmtId="0" fontId="8" fillId="2" borderId="1" xfId="18" applyNumberFormat="1" applyFont="1" applyFill="1" applyBorder="1" applyAlignment="1">
      <alignment/>
      <protection/>
    </xf>
    <xf numFmtId="172" fontId="8" fillId="2" borderId="1" xfId="16" applyNumberFormat="1" applyFont="1" applyFill="1" applyBorder="1" applyAlignment="1">
      <alignment/>
    </xf>
    <xf numFmtId="0" fontId="8" fillId="2" borderId="1" xfId="18" applyFont="1" applyFill="1" applyBorder="1">
      <alignment/>
      <protection/>
    </xf>
    <xf numFmtId="0" fontId="8" fillId="2" borderId="0" xfId="18" applyFont="1" applyFill="1">
      <alignment/>
      <protection/>
    </xf>
    <xf numFmtId="0" fontId="8" fillId="2" borderId="3" xfId="18" applyNumberFormat="1" applyFont="1" applyFill="1" applyBorder="1" applyAlignment="1">
      <alignment horizontal="right" vertical="center" wrapText="1"/>
      <protection/>
    </xf>
    <xf numFmtId="0" fontId="8" fillId="2" borderId="0" xfId="18" applyFont="1" applyFill="1" applyBorder="1">
      <alignment/>
      <protection/>
    </xf>
    <xf numFmtId="0" fontId="32" fillId="2" borderId="0" xfId="18" applyNumberFormat="1" applyFont="1" applyFill="1" applyBorder="1" applyAlignment="1">
      <alignment/>
      <protection/>
    </xf>
    <xf numFmtId="0" fontId="14" fillId="2" borderId="0" xfId="18" applyFont="1" applyFill="1" applyBorder="1">
      <alignment/>
      <protection/>
    </xf>
    <xf numFmtId="0" fontId="14" fillId="2" borderId="0" xfId="18" applyFont="1" applyFill="1" applyBorder="1" applyAlignment="1">
      <alignment horizontal="center"/>
      <protection/>
    </xf>
    <xf numFmtId="0" fontId="8" fillId="2" borderId="0" xfId="18" applyFont="1" applyFill="1" applyBorder="1" applyAlignment="1">
      <alignment/>
      <protection/>
    </xf>
    <xf numFmtId="0" fontId="8" fillId="2" borderId="0" xfId="18" applyNumberFormat="1" applyFont="1" applyFill="1" applyAlignment="1">
      <alignment/>
      <protection/>
    </xf>
    <xf numFmtId="172" fontId="8" fillId="2" borderId="0" xfId="18" applyNumberFormat="1" applyFont="1" applyFill="1" applyBorder="1" applyAlignment="1">
      <alignment horizontal="right"/>
      <protection/>
    </xf>
    <xf numFmtId="172" fontId="8" fillId="2" borderId="0" xfId="18" applyNumberFormat="1" applyFont="1" applyFill="1" applyAlignment="1">
      <alignment horizontal="right"/>
      <protection/>
    </xf>
    <xf numFmtId="0" fontId="8" fillId="2" borderId="0" xfId="18" applyFont="1" applyFill="1" applyBorder="1" applyAlignment="1">
      <alignment horizontal="left"/>
      <protection/>
    </xf>
    <xf numFmtId="0" fontId="8" fillId="2" borderId="0" xfId="18" applyNumberFormat="1" applyFont="1" applyFill="1" applyAlignment="1" quotePrefix="1">
      <alignment/>
      <protection/>
    </xf>
    <xf numFmtId="171" fontId="8" fillId="2" borderId="0" xfId="18" applyNumberFormat="1" applyFont="1" applyFill="1" applyBorder="1">
      <alignment/>
      <protection/>
    </xf>
    <xf numFmtId="171" fontId="8" fillId="2" borderId="0" xfId="18" applyNumberFormat="1" applyFont="1" applyFill="1">
      <alignment/>
      <protection/>
    </xf>
    <xf numFmtId="172" fontId="8" fillId="2" borderId="0" xfId="16" applyNumberFormat="1" applyFont="1" applyFill="1" applyBorder="1" applyAlignment="1">
      <alignment/>
    </xf>
    <xf numFmtId="0" fontId="8" fillId="2" borderId="0" xfId="18" applyNumberFormat="1" applyFont="1" applyFill="1" applyBorder="1" applyAlignment="1">
      <alignment/>
      <protection/>
    </xf>
    <xf numFmtId="0" fontId="13" fillId="2" borderId="0" xfId="19" applyFont="1" applyFill="1">
      <alignment/>
      <protection/>
    </xf>
    <xf numFmtId="0" fontId="11" fillId="2" borderId="0" xfId="19" applyNumberFormat="1" applyFont="1" applyFill="1" applyAlignment="1">
      <alignment/>
      <protection/>
    </xf>
    <xf numFmtId="0" fontId="11" fillId="2" borderId="0" xfId="19" applyFont="1" applyFill="1">
      <alignment/>
      <protection/>
    </xf>
    <xf numFmtId="0" fontId="8" fillId="2" borderId="1" xfId="19" applyNumberFormat="1" applyFont="1" applyFill="1" applyBorder="1" applyAlignment="1">
      <alignment/>
      <protection/>
    </xf>
    <xf numFmtId="0" fontId="8" fillId="2" borderId="1" xfId="19" applyFont="1" applyFill="1" applyBorder="1">
      <alignment/>
      <protection/>
    </xf>
    <xf numFmtId="0" fontId="8" fillId="2" borderId="0" xfId="19" applyFont="1" applyFill="1">
      <alignment/>
      <protection/>
    </xf>
    <xf numFmtId="0" fontId="8" fillId="2" borderId="3" xfId="19" applyFont="1" applyFill="1" applyBorder="1" applyAlignment="1">
      <alignment horizontal="right" vertical="center" wrapText="1"/>
      <protection/>
    </xf>
    <xf numFmtId="0" fontId="8" fillId="2" borderId="0" xfId="19" applyFont="1" applyFill="1" applyBorder="1">
      <alignment/>
      <protection/>
    </xf>
    <xf numFmtId="0" fontId="8" fillId="2" borderId="0" xfId="19" applyNumberFormat="1" applyFont="1" applyFill="1" applyAlignment="1">
      <alignment/>
      <protection/>
    </xf>
    <xf numFmtId="0" fontId="8" fillId="2" borderId="0" xfId="18" applyFont="1" applyFill="1" applyBorder="1" applyAlignment="1">
      <alignment vertical="center"/>
      <protection/>
    </xf>
    <xf numFmtId="172" fontId="8" fillId="2" borderId="0" xfId="16" applyNumberFormat="1" applyFont="1" applyFill="1" applyBorder="1" applyAlignment="1">
      <alignment vertical="center"/>
    </xf>
    <xf numFmtId="0" fontId="8" fillId="2" borderId="0" xfId="18" applyFont="1" applyFill="1" applyAlignment="1">
      <alignment vertical="center"/>
      <protection/>
    </xf>
    <xf numFmtId="0" fontId="8" fillId="2" borderId="0" xfId="18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10" fillId="2" borderId="0" xfId="17" applyNumberFormat="1" applyFont="1" applyFill="1" applyBorder="1" applyAlignment="1">
      <alignment vertical="center"/>
      <protection/>
    </xf>
    <xf numFmtId="171" fontId="10" fillId="2" borderId="0" xfId="0" applyNumberFormat="1" applyFont="1" applyFill="1" applyAlignment="1">
      <alignment vertical="center"/>
    </xf>
    <xf numFmtId="0" fontId="10" fillId="2" borderId="0" xfId="17" applyNumberFormat="1" applyFont="1" applyFill="1" applyAlignment="1">
      <alignment vertical="center"/>
      <protection/>
    </xf>
    <xf numFmtId="0" fontId="15" fillId="2" borderId="0" xfId="17" applyNumberFormat="1" applyFont="1" applyFill="1" applyAlignment="1">
      <alignment vertical="center"/>
      <protection/>
    </xf>
    <xf numFmtId="171" fontId="15" fillId="2" borderId="0" xfId="0" applyNumberFormat="1" applyFont="1" applyFill="1" applyAlignment="1">
      <alignment vertical="center"/>
    </xf>
    <xf numFmtId="0" fontId="15" fillId="2" borderId="0" xfId="18" applyFont="1" applyFill="1" applyBorder="1" applyAlignment="1">
      <alignment vertical="center"/>
      <protection/>
    </xf>
    <xf numFmtId="0" fontId="15" fillId="2" borderId="0" xfId="18" applyNumberFormat="1" applyFont="1" applyFill="1" applyAlignment="1">
      <alignment vertical="center"/>
      <protection/>
    </xf>
    <xf numFmtId="0" fontId="14" fillId="2" borderId="0" xfId="19" applyNumberFormat="1" applyFont="1" applyFill="1" applyBorder="1" applyAlignment="1">
      <alignment vertical="center"/>
      <protection/>
    </xf>
    <xf numFmtId="0" fontId="8" fillId="2" borderId="0" xfId="19" applyFont="1" applyFill="1" applyBorder="1" applyAlignment="1">
      <alignment horizontal="center" vertical="center"/>
      <protection/>
    </xf>
    <xf numFmtId="0" fontId="8" fillId="2" borderId="0" xfId="19" applyFont="1" applyFill="1" applyBorder="1" applyAlignment="1">
      <alignment vertical="center"/>
      <protection/>
    </xf>
    <xf numFmtId="0" fontId="8" fillId="2" borderId="0" xfId="19" applyNumberFormat="1" applyFont="1" applyFill="1" applyAlignment="1">
      <alignment vertical="center"/>
      <protection/>
    </xf>
    <xf numFmtId="172" fontId="8" fillId="2" borderId="0" xfId="16" applyNumberFormat="1" applyFont="1" applyFill="1" applyAlignment="1">
      <alignment horizontal="right" vertical="center"/>
    </xf>
    <xf numFmtId="0" fontId="8" fillId="2" borderId="0" xfId="19" applyFont="1" applyFill="1" applyAlignment="1">
      <alignment vertical="center"/>
      <protection/>
    </xf>
    <xf numFmtId="172" fontId="8" fillId="2" borderId="0" xfId="16" applyNumberFormat="1" applyFont="1" applyFill="1" applyBorder="1" applyAlignment="1">
      <alignment horizontal="right" vertical="center"/>
    </xf>
    <xf numFmtId="0" fontId="8" fillId="2" borderId="0" xfId="19" applyNumberFormat="1" applyFont="1" applyFill="1" applyAlignment="1" quotePrefix="1">
      <alignment vertical="center"/>
      <protection/>
    </xf>
    <xf numFmtId="171" fontId="8" fillId="2" borderId="0" xfId="19" applyNumberFormat="1" applyFont="1" applyFill="1" applyAlignment="1">
      <alignment vertical="center"/>
      <protection/>
    </xf>
    <xf numFmtId="171" fontId="8" fillId="2" borderId="0" xfId="16" applyNumberFormat="1" applyFont="1" applyFill="1" applyAlignment="1">
      <alignment horizontal="right" vertical="center"/>
    </xf>
    <xf numFmtId="49" fontId="15" fillId="2" borderId="0" xfId="0" applyNumberFormat="1" applyFont="1" applyFill="1" applyAlignment="1">
      <alignment vertical="center"/>
    </xf>
    <xf numFmtId="171" fontId="15" fillId="2" borderId="0" xfId="16" applyNumberFormat="1" applyFont="1" applyFill="1" applyAlignment="1">
      <alignment horizontal="right" vertical="center"/>
    </xf>
    <xf numFmtId="171" fontId="10" fillId="2" borderId="0" xfId="16" applyNumberFormat="1" applyFont="1" applyFill="1" applyAlignment="1">
      <alignment horizontal="right" vertical="center"/>
    </xf>
    <xf numFmtId="171" fontId="10" fillId="2" borderId="0" xfId="1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41" fontId="8" fillId="2" borderId="3" xfId="16" applyFont="1" applyFill="1" applyBorder="1" applyAlignment="1">
      <alignment horizontal="center" vertical="center"/>
    </xf>
    <xf numFmtId="41" fontId="8" fillId="0" borderId="3" xfId="16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16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8" fillId="2" borderId="0" xfId="19" applyFont="1" applyFill="1" applyBorder="1" applyAlignment="1">
      <alignment horizontal="left" vertical="center"/>
      <protection/>
    </xf>
    <xf numFmtId="0" fontId="8" fillId="0" borderId="3" xfId="16" applyNumberFormat="1" applyFont="1" applyBorder="1" applyAlignment="1">
      <alignment horizontal="right" vertical="center" wrapText="1"/>
    </xf>
    <xf numFmtId="41" fontId="8" fillId="0" borderId="3" xfId="16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8" fillId="2" borderId="1" xfId="16" applyNumberFormat="1" applyFont="1" applyFill="1" applyBorder="1" applyAlignment="1">
      <alignment horizontal="right" vertical="center" wrapText="1"/>
    </xf>
    <xf numFmtId="0" fontId="8" fillId="0" borderId="1" xfId="16" applyNumberFormat="1" applyFont="1" applyFill="1" applyBorder="1" applyAlignment="1">
      <alignment horizontal="right" vertical="center" wrapText="1"/>
    </xf>
    <xf numFmtId="0" fontId="8" fillId="0" borderId="3" xfId="16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Normale_tav.5.7" xfId="17"/>
    <cellStyle name="Normale_tav.5.8" xfId="18"/>
    <cellStyle name="Normale_tav.5.9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419100"/>
          <a:ext cx="506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 spettacolo e tipo di comune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totale in milioni di lire, per abitante in lire)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9</xdr:col>
      <xdr:colOff>0</xdr:colOff>
      <xdr:row>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0"/>
          <a:ext cx="5038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comune  e tipo di spettacolo - Anno 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totale e spesa per abitante in euro)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Tavola 5.2 - 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9</xdr:col>
      <xdr:colOff>0</xdr:colOff>
      <xdr:row>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2950" y="0"/>
          <a:ext cx="4981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Biglietti venduti e spesa del pubblico per tipo di comune e tipo di spettacolo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in euro)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990600"/>
          <a:ext cx="472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9</xdr:col>
      <xdr:colOff>0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0"/>
          <a:ext cx="5057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 e spesa del pubblico per regione - Anno 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in euro)</a:t>
          </a:r>
        </a:p>
      </xdr:txBody>
    </xdr:sp>
    <xdr:clientData/>
  </xdr:twoCellAnchor>
  <xdr:twoCellAnchor>
    <xdr:from>
      <xdr:col>0</xdr:col>
      <xdr:colOff>1057275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2019300"/>
          <a:ext cx="473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  <xdr:twoCellAnchor>
    <xdr:from>
      <xdr:col>0</xdr:col>
      <xdr:colOff>1057275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57275" y="2019300"/>
          <a:ext cx="473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0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5019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 per tipo di spettacolo e regione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100.000 abitanti)
</a:t>
          </a:r>
        </a:p>
      </xdr:txBody>
    </xdr:sp>
    <xdr:clientData/>
  </xdr:twoCellAnchor>
  <xdr:twoCellAnchor>
    <xdr:from>
      <xdr:col>0</xdr:col>
      <xdr:colOff>904875</xdr:colOff>
      <xdr:row>5</xdr:row>
      <xdr:rowOff>0</xdr:rowOff>
    </xdr:from>
    <xdr:to>
      <xdr:col>9</xdr:col>
      <xdr:colOff>428625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" y="1190625"/>
          <a:ext cx="4457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Rappresentazioni teatrali e musicali per tipo di spettacolo, provincia e regione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11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5048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2004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100.000 abitanti)
</a:t>
          </a:r>
        </a:p>
      </xdr:txBody>
    </xdr:sp>
    <xdr:clientData/>
  </xdr:twoCellAnchor>
  <xdr:twoCellAnchor>
    <xdr:from>
      <xdr:col>0</xdr:col>
      <xdr:colOff>895350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5350" y="1066800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(per 100.000 abitanti)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6</xdr:col>
      <xdr:colOff>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5038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assistito a spettacoli teatrali nei 12 mesi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precedenti l'intervista per sesso, classe d'età, titolo di studio, regione e tipo di comune - Anni 1999-2003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171450</xdr:colOff>
      <xdr:row>72</xdr:row>
      <xdr:rowOff>9525</xdr:rowOff>
    </xdr:from>
    <xdr:to>
      <xdr:col>6</xdr:col>
      <xdr:colOff>0</xdr:colOff>
      <xdr:row>76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6886575"/>
          <a:ext cx="5610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6</xdr:col>
      <xdr:colOff>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5019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ascoltato almeno un concerto di musica classica nei 12 mesi precedenti l'intervista per sesso, classe d'età, titolo di studio, regione e tipo di comune - Anni 1999-2003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171450</xdr:colOff>
      <xdr:row>72</xdr:row>
      <xdr:rowOff>0</xdr:rowOff>
    </xdr:from>
    <xdr:to>
      <xdr:col>6</xdr:col>
      <xdr:colOff>9525</xdr:colOff>
      <xdr:row>75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" y="6705600"/>
          <a:ext cx="5610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6</xdr:col>
      <xdr:colOff>76200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5143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ascoltato almeno un concerto di musica non classica nei 12 mesi precedenti l'intervista per sesso, classe d'età, titolo di studio, regione e tipo di comune - Anni 1999-2003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  <xdr:twoCellAnchor>
    <xdr:from>
      <xdr:col>0</xdr:col>
      <xdr:colOff>161925</xdr:colOff>
      <xdr:row>72</xdr:row>
      <xdr:rowOff>0</xdr:rowOff>
    </xdr:from>
    <xdr:to>
      <xdr:col>5</xdr:col>
      <xdr:colOff>733425</xdr:colOff>
      <xdr:row>75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734175"/>
          <a:ext cx="5629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dati per titolo di studio si riferiscono alla popolazione di 6 anni e più. In particolare, la laurea comprende il diploma di laurea e il dottorato di specializzazione; il diploma superiore comprende la licenza media superiore e il diploma universitario o "laurea breve"; la licenza media comprende la licenza media inferiore e la qualifica professionale.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60"/>
  <sheetViews>
    <sheetView showGridLines="0" tabSelected="1" workbookViewId="0" topLeftCell="A1">
      <selection activeCell="F66" sqref="F66"/>
    </sheetView>
  </sheetViews>
  <sheetFormatPr defaultColWidth="9.59765625" defaultRowHeight="10.5"/>
  <cols>
    <col min="1" max="1" width="31.59765625" style="1" customWidth="1"/>
    <col min="2" max="2" width="15.3984375" style="1" customWidth="1"/>
    <col min="3" max="3" width="13.796875" style="20" customWidth="1"/>
    <col min="4" max="4" width="1" style="20" customWidth="1"/>
    <col min="5" max="5" width="15.3984375" style="20" customWidth="1"/>
    <col min="6" max="6" width="13.796875" style="20" customWidth="1"/>
    <col min="7" max="7" width="1" style="20" customWidth="1"/>
    <col min="8" max="8" width="15.3984375" style="20" customWidth="1"/>
    <col min="9" max="9" width="13.796875" style="109" customWidth="1"/>
    <col min="10" max="11" width="9.59765625" style="1" customWidth="1"/>
    <col min="12" max="12" width="13.59765625" style="1" customWidth="1"/>
    <col min="13" max="13" width="18.19921875" style="1" customWidth="1"/>
    <col min="14" max="14" width="14" style="1" customWidth="1"/>
    <col min="15" max="16384" width="9.59765625" style="1" customWidth="1"/>
  </cols>
  <sheetData>
    <row r="1" ht="12">
      <c r="A1" s="47" t="s">
        <v>77</v>
      </c>
    </row>
    <row r="2" ht="12" customHeight="1"/>
    <row r="3" spans="4:7" ht="9" customHeight="1">
      <c r="D3" s="108"/>
      <c r="G3" s="108"/>
    </row>
    <row r="4" spans="1:9" ht="12" customHeight="1">
      <c r="A4" s="321" t="s">
        <v>19</v>
      </c>
      <c r="B4" s="323" t="s">
        <v>14</v>
      </c>
      <c r="C4" s="323"/>
      <c r="E4" s="324" t="s">
        <v>13</v>
      </c>
      <c r="F4" s="324"/>
      <c r="G4" s="109"/>
      <c r="H4" s="324" t="s">
        <v>16</v>
      </c>
      <c r="I4" s="324"/>
    </row>
    <row r="5" spans="1:9" ht="24" customHeight="1">
      <c r="A5" s="322"/>
      <c r="B5" s="340" t="s">
        <v>15</v>
      </c>
      <c r="C5" s="341" t="s">
        <v>73</v>
      </c>
      <c r="D5" s="342"/>
      <c r="E5" s="342" t="s">
        <v>15</v>
      </c>
      <c r="F5" s="341" t="s">
        <v>73</v>
      </c>
      <c r="G5" s="342"/>
      <c r="H5" s="341" t="s">
        <v>64</v>
      </c>
      <c r="I5" s="341" t="s">
        <v>146</v>
      </c>
    </row>
    <row r="6" spans="1:9" s="50" customFormat="1" ht="10.5" customHeight="1">
      <c r="A6" s="49" t="s">
        <v>50</v>
      </c>
      <c r="B6" s="167"/>
      <c r="C6" s="168"/>
      <c r="D6" s="169"/>
      <c r="E6" s="169"/>
      <c r="F6" s="168"/>
      <c r="G6" s="169"/>
      <c r="H6" s="169"/>
      <c r="I6" s="170"/>
    </row>
    <row r="7" spans="1:9" s="50" customFormat="1" ht="9" customHeight="1">
      <c r="A7" s="319" t="s">
        <v>0</v>
      </c>
      <c r="B7" s="320"/>
      <c r="C7" s="320"/>
      <c r="D7" s="320"/>
      <c r="E7" s="320"/>
      <c r="F7" s="320"/>
      <c r="G7" s="320"/>
      <c r="H7" s="320"/>
      <c r="I7" s="320"/>
    </row>
    <row r="8" spans="1:9" ht="9" customHeight="1">
      <c r="A8" s="171" t="s">
        <v>52</v>
      </c>
      <c r="B8" s="152"/>
      <c r="C8" s="142"/>
      <c r="D8" s="142"/>
      <c r="E8" s="142"/>
      <c r="F8" s="142"/>
      <c r="G8" s="142"/>
      <c r="H8" s="142"/>
      <c r="I8" s="142"/>
    </row>
    <row r="9" spans="1:12" ht="9" customHeight="1">
      <c r="A9" s="161" t="s">
        <v>1</v>
      </c>
      <c r="B9" s="155">
        <v>52771</v>
      </c>
      <c r="C9" s="155">
        <v>309.11911040989986</v>
      </c>
      <c r="D9" s="155"/>
      <c r="E9" s="155">
        <v>6586740</v>
      </c>
      <c r="F9" s="155">
        <v>38583.44941921328</v>
      </c>
      <c r="G9" s="155"/>
      <c r="H9" s="155">
        <v>114912952.25</v>
      </c>
      <c r="I9" s="160">
        <v>6.7313087821142865</v>
      </c>
      <c r="L9" s="126"/>
    </row>
    <row r="10" spans="1:12" ht="9" customHeight="1">
      <c r="A10" s="161" t="s">
        <v>56</v>
      </c>
      <c r="B10" s="155">
        <v>782</v>
      </c>
      <c r="C10" s="155">
        <v>4.58075731633931</v>
      </c>
      <c r="D10" s="155"/>
      <c r="E10" s="155">
        <v>93359</v>
      </c>
      <c r="F10" s="155">
        <v>546.8733021689534</v>
      </c>
      <c r="G10" s="155"/>
      <c r="H10" s="155">
        <v>770011.23</v>
      </c>
      <c r="I10" s="160">
        <v>0.04510530147680218</v>
      </c>
      <c r="L10" s="126"/>
    </row>
    <row r="11" spans="1:12" ht="9" customHeight="1">
      <c r="A11" s="172" t="s">
        <v>3</v>
      </c>
      <c r="B11" s="155">
        <v>2233</v>
      </c>
      <c r="C11" s="155">
        <v>13.08034665906097</v>
      </c>
      <c r="D11" s="155"/>
      <c r="E11" s="155">
        <v>1160007</v>
      </c>
      <c r="F11" s="155">
        <v>6795.0262816557715</v>
      </c>
      <c r="G11" s="155"/>
      <c r="H11" s="155">
        <v>74048224.09</v>
      </c>
      <c r="I11" s="160">
        <v>4.337556831997445</v>
      </c>
      <c r="L11" s="126"/>
    </row>
    <row r="12" spans="1:12" ht="9" customHeight="1">
      <c r="A12" s="161" t="s">
        <v>4</v>
      </c>
      <c r="B12" s="155">
        <v>1243</v>
      </c>
      <c r="C12" s="155">
        <v>7.28117818952655</v>
      </c>
      <c r="D12" s="155"/>
      <c r="E12" s="155">
        <v>329511</v>
      </c>
      <c r="F12" s="155">
        <v>1930.191718752279</v>
      </c>
      <c r="G12" s="155"/>
      <c r="H12" s="155">
        <v>6988909.67</v>
      </c>
      <c r="I12" s="160">
        <v>0.4093925716635172</v>
      </c>
      <c r="L12" s="126"/>
    </row>
    <row r="13" spans="1:12" ht="9" customHeight="1">
      <c r="A13" s="161" t="s">
        <v>5</v>
      </c>
      <c r="B13" s="155">
        <v>2660</v>
      </c>
      <c r="C13" s="155">
        <v>15.581604170668239</v>
      </c>
      <c r="D13" s="155"/>
      <c r="E13" s="155">
        <v>532749</v>
      </c>
      <c r="F13" s="155">
        <v>3120.708285834336</v>
      </c>
      <c r="G13" s="155"/>
      <c r="H13" s="155">
        <v>7878157.2</v>
      </c>
      <c r="I13" s="160">
        <v>0.4614824326492482</v>
      </c>
      <c r="L13" s="126"/>
    </row>
    <row r="14" spans="1:12" ht="9" customHeight="1">
      <c r="A14" s="161" t="s">
        <v>61</v>
      </c>
      <c r="B14" s="155">
        <v>13895</v>
      </c>
      <c r="C14" s="155">
        <v>81.39337968099068</v>
      </c>
      <c r="D14" s="155"/>
      <c r="E14" s="155">
        <v>1849182</v>
      </c>
      <c r="F14" s="155">
        <v>10832.038332152119</v>
      </c>
      <c r="G14" s="155"/>
      <c r="H14" s="155">
        <v>41098591.589999996</v>
      </c>
      <c r="I14" s="160">
        <v>2.407451075666671</v>
      </c>
      <c r="L14" s="126"/>
    </row>
    <row r="15" spans="1:12" ht="9" customHeight="1">
      <c r="A15" s="161" t="s">
        <v>6</v>
      </c>
      <c r="B15" s="155">
        <v>265</v>
      </c>
      <c r="C15" s="155">
        <v>1.5523026711380012</v>
      </c>
      <c r="D15" s="155"/>
      <c r="E15" s="155">
        <v>74505</v>
      </c>
      <c r="F15" s="155">
        <v>436.4313604269313</v>
      </c>
      <c r="G15" s="155"/>
      <c r="H15" s="155">
        <v>1904240.75</v>
      </c>
      <c r="I15" s="160">
        <v>0.11154558500810682</v>
      </c>
      <c r="L15" s="126"/>
    </row>
    <row r="16" spans="1:12" ht="9" customHeight="1">
      <c r="A16" s="161" t="s">
        <v>7</v>
      </c>
      <c r="B16" s="155">
        <v>2810</v>
      </c>
      <c r="C16" s="155">
        <v>16.460266059991636</v>
      </c>
      <c r="D16" s="155"/>
      <c r="E16" s="155">
        <v>932122</v>
      </c>
      <c r="F16" s="155">
        <v>5460.133850666023</v>
      </c>
      <c r="G16" s="155"/>
      <c r="H16" s="155">
        <v>33886372.02</v>
      </c>
      <c r="I16" s="160">
        <v>1.9849775774272465</v>
      </c>
      <c r="L16" s="126"/>
    </row>
    <row r="17" spans="1:12" s="52" customFormat="1" ht="9" customHeight="1">
      <c r="A17" s="161" t="s">
        <v>17</v>
      </c>
      <c r="B17" s="163"/>
      <c r="C17" s="163"/>
      <c r="D17" s="155"/>
      <c r="E17" s="163"/>
      <c r="F17" s="163"/>
      <c r="G17" s="155"/>
      <c r="H17" s="163"/>
      <c r="I17" s="173"/>
      <c r="L17" s="126"/>
    </row>
    <row r="18" spans="1:12" s="52" customFormat="1" ht="9" customHeight="1">
      <c r="A18" s="161" t="s">
        <v>55</v>
      </c>
      <c r="B18" s="155">
        <v>21539</v>
      </c>
      <c r="C18" s="155">
        <v>126.16998956091098</v>
      </c>
      <c r="D18" s="155"/>
      <c r="E18" s="155">
        <v>4869684</v>
      </c>
      <c r="F18" s="155">
        <v>28525.37162565278</v>
      </c>
      <c r="G18" s="155"/>
      <c r="H18" s="155">
        <v>108166282.66</v>
      </c>
      <c r="I18" s="160">
        <v>6.336106018874946</v>
      </c>
      <c r="L18" s="126"/>
    </row>
    <row r="19" spans="1:12" ht="9" customHeight="1">
      <c r="A19" s="161" t="s">
        <v>8</v>
      </c>
      <c r="B19" s="155">
        <v>1575</v>
      </c>
      <c r="C19" s="155">
        <v>9.225949837895667</v>
      </c>
      <c r="D19" s="155"/>
      <c r="E19" s="155">
        <v>130333</v>
      </c>
      <c r="F19" s="155">
        <v>763.457600141242</v>
      </c>
      <c r="G19" s="155"/>
      <c r="H19" s="155">
        <v>630733.07</v>
      </c>
      <c r="I19" s="160">
        <v>0.03694674072966309</v>
      </c>
      <c r="L19" s="126"/>
    </row>
    <row r="20" spans="1:13" ht="9" customHeight="1">
      <c r="A20" s="161" t="s">
        <v>9</v>
      </c>
      <c r="B20" s="155">
        <v>921</v>
      </c>
      <c r="C20" s="155">
        <v>5.394984000445658</v>
      </c>
      <c r="D20" s="155"/>
      <c r="E20" s="155">
        <v>101348</v>
      </c>
      <c r="F20" s="155">
        <v>593.6708343943176</v>
      </c>
      <c r="G20" s="155"/>
      <c r="H20" s="155">
        <v>558088.69</v>
      </c>
      <c r="I20" s="160">
        <v>0.03269141751769464</v>
      </c>
      <c r="L20" s="126"/>
      <c r="M20" s="91"/>
    </row>
    <row r="21" spans="1:12" s="52" customFormat="1" ht="9" customHeight="1">
      <c r="A21" s="174" t="s">
        <v>10</v>
      </c>
      <c r="B21" s="165">
        <v>100694</v>
      </c>
      <c r="C21" s="165">
        <v>589.8398685568676</v>
      </c>
      <c r="D21" s="165">
        <v>0</v>
      </c>
      <c r="E21" s="165">
        <v>16659540</v>
      </c>
      <c r="F21" s="165">
        <v>97587.35261105803</v>
      </c>
      <c r="G21" s="165">
        <v>0</v>
      </c>
      <c r="H21" s="165">
        <v>390842563.2199999</v>
      </c>
      <c r="I21" s="166">
        <v>22.894564335125622</v>
      </c>
      <c r="L21" s="126"/>
    </row>
    <row r="22" spans="1:9" ht="9" customHeight="1">
      <c r="A22" s="175"/>
      <c r="B22" s="165"/>
      <c r="C22" s="142"/>
      <c r="D22" s="176"/>
      <c r="E22" s="177"/>
      <c r="F22" s="176"/>
      <c r="G22" s="176"/>
      <c r="H22" s="142"/>
      <c r="I22" s="176"/>
    </row>
    <row r="23" spans="1:9" ht="9" customHeight="1">
      <c r="A23" s="319" t="s">
        <v>11</v>
      </c>
      <c r="B23" s="320"/>
      <c r="C23" s="320"/>
      <c r="D23" s="320"/>
      <c r="E23" s="320"/>
      <c r="F23" s="320"/>
      <c r="G23" s="320"/>
      <c r="H23" s="320"/>
      <c r="I23" s="320"/>
    </row>
    <row r="24" spans="1:9" ht="9" customHeight="1">
      <c r="A24" s="178"/>
      <c r="B24" s="179"/>
      <c r="C24" s="113"/>
      <c r="D24" s="180"/>
      <c r="E24" s="180"/>
      <c r="F24" s="113"/>
      <c r="G24" s="180"/>
      <c r="H24" s="180"/>
      <c r="I24" s="142"/>
    </row>
    <row r="25" spans="1:12" ht="9" customHeight="1">
      <c r="A25" s="172" t="s">
        <v>1</v>
      </c>
      <c r="B25" s="155">
        <v>29878</v>
      </c>
      <c r="C25" s="155">
        <v>72.68897155907139</v>
      </c>
      <c r="D25" s="155"/>
      <c r="E25" s="155">
        <v>3783940</v>
      </c>
      <c r="F25" s="155">
        <v>9205.793796145412</v>
      </c>
      <c r="G25" s="155"/>
      <c r="H25" s="155">
        <v>38963544</v>
      </c>
      <c r="I25" s="160">
        <v>0.9479282219882947</v>
      </c>
      <c r="L25" s="19"/>
    </row>
    <row r="26" spans="1:12" ht="9" customHeight="1">
      <c r="A26" s="161" t="s">
        <v>56</v>
      </c>
      <c r="B26" s="155">
        <v>2033</v>
      </c>
      <c r="C26" s="155">
        <v>4.9460030517301075</v>
      </c>
      <c r="D26" s="155"/>
      <c r="E26" s="155">
        <v>206898</v>
      </c>
      <c r="F26" s="155">
        <v>503.3537331022409</v>
      </c>
      <c r="G26" s="155"/>
      <c r="H26" s="155">
        <v>1552218.35</v>
      </c>
      <c r="I26" s="160">
        <v>0.03776328920832008</v>
      </c>
      <c r="L26" s="19"/>
    </row>
    <row r="27" spans="1:12" ht="9" customHeight="1">
      <c r="A27" s="161" t="s">
        <v>3</v>
      </c>
      <c r="B27" s="155">
        <v>462</v>
      </c>
      <c r="C27" s="155">
        <v>1.1239810181501768</v>
      </c>
      <c r="D27" s="155"/>
      <c r="E27" s="155">
        <v>176069</v>
      </c>
      <c r="F27" s="155">
        <v>428.35111230450974</v>
      </c>
      <c r="G27" s="155"/>
      <c r="H27" s="155">
        <v>4147278.55</v>
      </c>
      <c r="I27" s="160">
        <v>0.100897453835095</v>
      </c>
      <c r="L27" s="19"/>
    </row>
    <row r="28" spans="1:12" ht="9" customHeight="1">
      <c r="A28" s="161" t="s">
        <v>4</v>
      </c>
      <c r="B28" s="155">
        <v>769</v>
      </c>
      <c r="C28" s="155">
        <v>1.870868837570316</v>
      </c>
      <c r="D28" s="155"/>
      <c r="E28" s="155">
        <v>146375</v>
      </c>
      <c r="F28" s="155">
        <v>356.10978686522105</v>
      </c>
      <c r="G28" s="155"/>
      <c r="H28" s="155">
        <v>1568566.69</v>
      </c>
      <c r="I28" s="160">
        <v>0.03816102132603145</v>
      </c>
      <c r="L28" s="19"/>
    </row>
    <row r="29" spans="1:12" ht="9" customHeight="1">
      <c r="A29" s="161" t="s">
        <v>5</v>
      </c>
      <c r="B29" s="155">
        <v>1637</v>
      </c>
      <c r="C29" s="155">
        <v>3.982590750458527</v>
      </c>
      <c r="D29" s="155"/>
      <c r="E29" s="155">
        <v>338097</v>
      </c>
      <c r="F29" s="155">
        <v>822.5424465227713</v>
      </c>
      <c r="G29" s="155"/>
      <c r="H29" s="155">
        <v>3126934.4</v>
      </c>
      <c r="I29" s="160">
        <v>0.0760739158138704</v>
      </c>
      <c r="L29" s="19"/>
    </row>
    <row r="30" spans="1:12" ht="9" customHeight="1">
      <c r="A30" s="161" t="s">
        <v>61</v>
      </c>
      <c r="B30" s="155">
        <v>7415</v>
      </c>
      <c r="C30" s="155">
        <v>18.039652055375672</v>
      </c>
      <c r="D30" s="155"/>
      <c r="E30" s="155">
        <v>690350</v>
      </c>
      <c r="F30" s="155">
        <v>1679.524449956655</v>
      </c>
      <c r="G30" s="155"/>
      <c r="H30" s="155">
        <v>7449131.739999999</v>
      </c>
      <c r="I30" s="160">
        <v>0.18122689778051942</v>
      </c>
      <c r="L30" s="19"/>
    </row>
    <row r="31" spans="1:12" s="52" customFormat="1" ht="9" customHeight="1">
      <c r="A31" s="161" t="s">
        <v>6</v>
      </c>
      <c r="B31" s="155">
        <v>215</v>
      </c>
      <c r="C31" s="155">
        <v>0.523064759528762</v>
      </c>
      <c r="D31" s="155"/>
      <c r="E31" s="155">
        <v>46278</v>
      </c>
      <c r="F31" s="155">
        <v>112.58786484405603</v>
      </c>
      <c r="G31" s="155"/>
      <c r="H31" s="155">
        <v>681055.92</v>
      </c>
      <c r="I31" s="160">
        <v>0.01656913260560185</v>
      </c>
      <c r="L31" s="19"/>
    </row>
    <row r="32" spans="1:12" ht="9" customHeight="1">
      <c r="A32" s="161" t="s">
        <v>7</v>
      </c>
      <c r="B32" s="155">
        <v>518</v>
      </c>
      <c r="C32" s="155">
        <v>1.2602211415623195</v>
      </c>
      <c r="D32" s="155"/>
      <c r="E32" s="155">
        <v>151783</v>
      </c>
      <c r="F32" s="155">
        <v>369.26669021187945</v>
      </c>
      <c r="G32" s="155"/>
      <c r="H32" s="155">
        <v>2323674.38</v>
      </c>
      <c r="I32" s="160">
        <v>0.05653172933943465</v>
      </c>
      <c r="L32" s="19"/>
    </row>
    <row r="33" spans="1:12" ht="9" customHeight="1">
      <c r="A33" s="161" t="s">
        <v>17</v>
      </c>
      <c r="B33" s="163"/>
      <c r="C33" s="163"/>
      <c r="D33" s="163"/>
      <c r="E33" s="163"/>
      <c r="F33" s="163"/>
      <c r="G33" s="163"/>
      <c r="H33" s="163"/>
      <c r="I33" s="173"/>
      <c r="L33" s="19"/>
    </row>
    <row r="34" spans="1:13" ht="9" customHeight="1">
      <c r="A34" s="161" t="s">
        <v>55</v>
      </c>
      <c r="B34" s="155">
        <v>41021</v>
      </c>
      <c r="C34" s="155">
        <v>99.79832325874114</v>
      </c>
      <c r="D34" s="155"/>
      <c r="E34" s="155">
        <v>2881237</v>
      </c>
      <c r="F34" s="155">
        <v>7009.644365350565</v>
      </c>
      <c r="G34" s="155"/>
      <c r="H34" s="155">
        <v>43908779.56</v>
      </c>
      <c r="I34" s="160">
        <v>1.068238847523387</v>
      </c>
      <c r="L34" s="19"/>
      <c r="M34" s="48"/>
    </row>
    <row r="35" spans="1:12" ht="9" customHeight="1">
      <c r="A35" s="161" t="s">
        <v>8</v>
      </c>
      <c r="B35" s="155">
        <v>1591</v>
      </c>
      <c r="C35" s="155">
        <v>3.8706792205128386</v>
      </c>
      <c r="D35" s="155"/>
      <c r="E35" s="155">
        <v>90748</v>
      </c>
      <c r="F35" s="155">
        <v>220.77711998937716</v>
      </c>
      <c r="G35" s="155"/>
      <c r="H35" s="155">
        <v>338276.99</v>
      </c>
      <c r="I35" s="160">
        <v>0.00822980336876574</v>
      </c>
      <c r="L35" s="19"/>
    </row>
    <row r="36" spans="1:13" s="52" customFormat="1" ht="9" customHeight="1">
      <c r="A36" s="161" t="s">
        <v>9</v>
      </c>
      <c r="B36" s="155">
        <v>392</v>
      </c>
      <c r="C36" s="155">
        <v>0.9536808638849985</v>
      </c>
      <c r="D36" s="155"/>
      <c r="E36" s="155">
        <v>41121</v>
      </c>
      <c r="F36" s="155">
        <v>100.04160919340568</v>
      </c>
      <c r="G36" s="155"/>
      <c r="H36" s="155">
        <v>244580.33</v>
      </c>
      <c r="I36" s="160">
        <v>0.005950295418461174</v>
      </c>
      <c r="L36" s="19"/>
      <c r="M36" s="125"/>
    </row>
    <row r="37" spans="1:13" s="52" customFormat="1" ht="9" customHeight="1">
      <c r="A37" s="174" t="s">
        <v>10</v>
      </c>
      <c r="B37" s="165">
        <v>85931</v>
      </c>
      <c r="C37" s="165">
        <v>209.05803651658624</v>
      </c>
      <c r="D37" s="165">
        <v>0</v>
      </c>
      <c r="E37" s="165">
        <v>8552896</v>
      </c>
      <c r="F37" s="165">
        <v>20807.992974486093</v>
      </c>
      <c r="G37" s="165">
        <v>0</v>
      </c>
      <c r="H37" s="165">
        <v>104304040.91</v>
      </c>
      <c r="I37" s="166">
        <v>2.537570608207781</v>
      </c>
      <c r="L37" s="19"/>
      <c r="M37" s="53"/>
    </row>
    <row r="38" spans="1:9" ht="9" customHeight="1">
      <c r="A38" s="175"/>
      <c r="B38" s="165"/>
      <c r="C38" s="157"/>
      <c r="D38" s="157"/>
      <c r="E38" s="181"/>
      <c r="F38" s="157"/>
      <c r="G38" s="157"/>
      <c r="H38" s="182"/>
      <c r="I38" s="157"/>
    </row>
    <row r="39" spans="1:9" s="50" customFormat="1" ht="9" customHeight="1">
      <c r="A39" s="319" t="s">
        <v>12</v>
      </c>
      <c r="B39" s="320"/>
      <c r="C39" s="320"/>
      <c r="D39" s="320"/>
      <c r="E39" s="320"/>
      <c r="F39" s="320"/>
      <c r="G39" s="320"/>
      <c r="H39" s="320"/>
      <c r="I39" s="320"/>
    </row>
    <row r="40" spans="1:9" s="50" customFormat="1" ht="9" customHeight="1">
      <c r="A40" s="49"/>
      <c r="B40" s="167"/>
      <c r="C40" s="114"/>
      <c r="D40" s="169"/>
      <c r="E40" s="169"/>
      <c r="F40" s="114"/>
      <c r="G40" s="169"/>
      <c r="H40" s="169"/>
      <c r="I40" s="143"/>
    </row>
    <row r="41" spans="1:14" s="52" customFormat="1" ht="9" customHeight="1">
      <c r="A41" s="154" t="s">
        <v>1</v>
      </c>
      <c r="B41" s="155">
        <v>82649</v>
      </c>
      <c r="C41" s="156">
        <v>142.06886048394068</v>
      </c>
      <c r="D41" s="157"/>
      <c r="E41" s="158">
        <v>10370680</v>
      </c>
      <c r="F41" s="159">
        <v>17826.600322370436</v>
      </c>
      <c r="G41" s="157"/>
      <c r="H41" s="156">
        <v>153876496.25</v>
      </c>
      <c r="I41" s="160">
        <v>2.645048152730084</v>
      </c>
      <c r="K41" s="127"/>
      <c r="L41" s="6"/>
      <c r="M41" s="128"/>
      <c r="N41" s="92"/>
    </row>
    <row r="42" spans="1:14" ht="9" customHeight="1">
      <c r="A42" s="161" t="s">
        <v>56</v>
      </c>
      <c r="B42" s="155">
        <v>2815</v>
      </c>
      <c r="C42" s="156">
        <v>4.838822517662561</v>
      </c>
      <c r="D42" s="156"/>
      <c r="E42" s="158">
        <v>300257</v>
      </c>
      <c r="F42" s="159">
        <v>516.1244521086351</v>
      </c>
      <c r="G42" s="156"/>
      <c r="H42" s="156">
        <v>2322229.58</v>
      </c>
      <c r="I42" s="160">
        <v>0.03991778608485284</v>
      </c>
      <c r="L42" s="6"/>
      <c r="M42" s="128"/>
      <c r="N42" s="92"/>
    </row>
    <row r="43" spans="1:14" ht="9" customHeight="1">
      <c r="A43" s="162" t="s">
        <v>3</v>
      </c>
      <c r="B43" s="155">
        <v>2695</v>
      </c>
      <c r="C43" s="156">
        <v>4.632549444085472</v>
      </c>
      <c r="D43" s="156"/>
      <c r="E43" s="158">
        <v>1336076</v>
      </c>
      <c r="F43" s="159">
        <v>2296.637525438197</v>
      </c>
      <c r="G43" s="156"/>
      <c r="H43" s="156">
        <v>78195502.64</v>
      </c>
      <c r="I43" s="160">
        <v>1.3441355557881858</v>
      </c>
      <c r="L43" s="6"/>
      <c r="M43" s="128"/>
      <c r="N43" s="92"/>
    </row>
    <row r="44" spans="1:14" ht="9" customHeight="1">
      <c r="A44" s="162" t="s">
        <v>4</v>
      </c>
      <c r="B44" s="155">
        <v>2012</v>
      </c>
      <c r="C44" s="156">
        <v>3.45851186697587</v>
      </c>
      <c r="D44" s="156"/>
      <c r="E44" s="158">
        <v>475886</v>
      </c>
      <c r="F44" s="159">
        <v>818.020565769224</v>
      </c>
      <c r="G44" s="156"/>
      <c r="H44" s="156">
        <v>8557476.36</v>
      </c>
      <c r="I44" s="160">
        <v>0.14709807923670712</v>
      </c>
      <c r="L44" s="6"/>
      <c r="M44" s="128"/>
      <c r="N44" s="92"/>
    </row>
    <row r="45" spans="1:14" ht="9" customHeight="1">
      <c r="A45" s="162" t="s">
        <v>5</v>
      </c>
      <c r="B45" s="155">
        <v>4297</v>
      </c>
      <c r="C45" s="156">
        <v>7.386294976339619</v>
      </c>
      <c r="D45" s="156"/>
      <c r="E45" s="158">
        <v>870846</v>
      </c>
      <c r="F45" s="159">
        <v>1496.9340086026186</v>
      </c>
      <c r="G45" s="156"/>
      <c r="H45" s="156">
        <v>11005091.6</v>
      </c>
      <c r="I45" s="160">
        <v>0.1891711724441176</v>
      </c>
      <c r="L45" s="6"/>
      <c r="M45" s="128"/>
      <c r="N45" s="92"/>
    </row>
    <row r="46" spans="1:14" ht="9" customHeight="1">
      <c r="A46" s="161" t="s">
        <v>61</v>
      </c>
      <c r="B46" s="155">
        <v>21310</v>
      </c>
      <c r="C46" s="156">
        <v>36.63065998273151</v>
      </c>
      <c r="D46" s="156"/>
      <c r="E46" s="158">
        <v>2539532</v>
      </c>
      <c r="F46" s="159">
        <v>4365.3089257281135</v>
      </c>
      <c r="G46" s="156"/>
      <c r="H46" s="156">
        <v>48547723.33</v>
      </c>
      <c r="I46" s="160">
        <v>0.8345073422041068</v>
      </c>
      <c r="L46" s="6"/>
      <c r="M46" s="128"/>
      <c r="N46" s="92"/>
    </row>
    <row r="47" spans="1:14" ht="9" customHeight="1">
      <c r="A47" s="162" t="s">
        <v>6</v>
      </c>
      <c r="B47" s="155">
        <v>480</v>
      </c>
      <c r="C47" s="156">
        <v>0.8250922943083586</v>
      </c>
      <c r="D47" s="156"/>
      <c r="E47" s="158">
        <v>120783</v>
      </c>
      <c r="F47" s="159">
        <v>207.61900538218018</v>
      </c>
      <c r="G47" s="156"/>
      <c r="H47" s="156">
        <v>2585296.67</v>
      </c>
      <c r="I47" s="160">
        <v>0.04443975751912624</v>
      </c>
      <c r="L47" s="6"/>
      <c r="M47" s="128"/>
      <c r="N47" s="92"/>
    </row>
    <row r="48" spans="1:14" ht="9" customHeight="1">
      <c r="A48" s="162" t="s">
        <v>7</v>
      </c>
      <c r="B48" s="155">
        <v>3328</v>
      </c>
      <c r="C48" s="156">
        <v>5.72063990720462</v>
      </c>
      <c r="D48" s="156"/>
      <c r="E48" s="158">
        <v>1083905</v>
      </c>
      <c r="F48" s="159">
        <v>1863.1701317964614</v>
      </c>
      <c r="G48" s="156"/>
      <c r="H48" s="156">
        <v>36210046.400000006</v>
      </c>
      <c r="I48" s="160">
        <v>0.622429797108086</v>
      </c>
      <c r="L48" s="6"/>
      <c r="M48" s="128"/>
      <c r="N48" s="92"/>
    </row>
    <row r="49" spans="1:14" ht="9" customHeight="1">
      <c r="A49" s="161" t="s">
        <v>17</v>
      </c>
      <c r="B49" s="163"/>
      <c r="C49" s="163"/>
      <c r="D49" s="142"/>
      <c r="E49" s="163"/>
      <c r="F49" s="163"/>
      <c r="G49" s="163"/>
      <c r="H49" s="163"/>
      <c r="I49" s="163"/>
      <c r="L49" s="6"/>
      <c r="M49" s="128"/>
      <c r="N49" s="92"/>
    </row>
    <row r="50" spans="1:14" ht="9" customHeight="1">
      <c r="A50" s="161" t="s">
        <v>55</v>
      </c>
      <c r="B50" s="155">
        <v>62560</v>
      </c>
      <c r="C50" s="156">
        <v>107.53702902485608</v>
      </c>
      <c r="D50" s="156"/>
      <c r="E50" s="158">
        <v>7750921</v>
      </c>
      <c r="F50" s="159">
        <v>13323.385814360077</v>
      </c>
      <c r="G50" s="156"/>
      <c r="H50" s="156">
        <v>152075062.22</v>
      </c>
      <c r="I50" s="160">
        <v>2.6140825415455455</v>
      </c>
      <c r="L50" s="6"/>
      <c r="M50" s="128"/>
      <c r="N50" s="92"/>
    </row>
    <row r="51" spans="1:14" ht="9" customHeight="1">
      <c r="A51" s="162" t="s">
        <v>8</v>
      </c>
      <c r="B51" s="155">
        <v>3166</v>
      </c>
      <c r="C51" s="156">
        <v>5.442171257875549</v>
      </c>
      <c r="D51" s="156"/>
      <c r="E51" s="158">
        <v>221081</v>
      </c>
      <c r="F51" s="159">
        <v>380.0254781624713</v>
      </c>
      <c r="G51" s="156"/>
      <c r="H51" s="156">
        <v>969010.06</v>
      </c>
      <c r="I51" s="160">
        <v>0.01665672361694334</v>
      </c>
      <c r="L51" s="6"/>
      <c r="M51" s="128"/>
      <c r="N51" s="92"/>
    </row>
    <row r="52" spans="1:14" s="52" customFormat="1" ht="9" customHeight="1">
      <c r="A52" s="162" t="s">
        <v>9</v>
      </c>
      <c r="B52" s="155">
        <v>1313</v>
      </c>
      <c r="C52" s="156">
        <v>2.2569712133893227</v>
      </c>
      <c r="D52" s="157"/>
      <c r="E52" s="158">
        <v>142469</v>
      </c>
      <c r="F52" s="159">
        <v>244.8959876621199</v>
      </c>
      <c r="G52" s="157"/>
      <c r="H52" s="156">
        <v>802669.02</v>
      </c>
      <c r="I52" s="160">
        <v>0.013797417151709204</v>
      </c>
      <c r="L52" s="6"/>
      <c r="M52" s="128"/>
      <c r="N52" s="92"/>
    </row>
    <row r="53" spans="1:14" s="52" customFormat="1" ht="9" customHeight="1">
      <c r="A53" s="164" t="s">
        <v>10</v>
      </c>
      <c r="B53" s="165">
        <v>186625</v>
      </c>
      <c r="C53" s="165">
        <v>320.7976029693697</v>
      </c>
      <c r="D53" s="165"/>
      <c r="E53" s="165">
        <v>25212436</v>
      </c>
      <c r="F53" s="165">
        <v>43338.722217380535</v>
      </c>
      <c r="G53" s="165"/>
      <c r="H53" s="165">
        <v>495146604.1299999</v>
      </c>
      <c r="I53" s="166">
        <v>8.511284325429463</v>
      </c>
      <c r="L53" s="6"/>
      <c r="M53" s="128"/>
      <c r="N53" s="92"/>
    </row>
    <row r="54" spans="1:14" s="52" customFormat="1" ht="4.5" customHeight="1">
      <c r="A54" s="58"/>
      <c r="B54" s="59"/>
      <c r="C54" s="115"/>
      <c r="D54" s="116"/>
      <c r="E54" s="117"/>
      <c r="F54" s="118"/>
      <c r="G54" s="116"/>
      <c r="H54" s="117"/>
      <c r="I54" s="144"/>
      <c r="N54" s="92"/>
    </row>
    <row r="55" spans="2:9" s="52" customFormat="1" ht="4.5" customHeight="1">
      <c r="B55" s="53"/>
      <c r="C55" s="119"/>
      <c r="D55" s="119"/>
      <c r="E55" s="111"/>
      <c r="F55" s="111"/>
      <c r="G55" s="120"/>
      <c r="H55" s="111"/>
      <c r="I55" s="145"/>
    </row>
    <row r="56" spans="1:9" ht="9">
      <c r="A56" s="153" t="s">
        <v>156</v>
      </c>
      <c r="B56" s="48"/>
      <c r="C56" s="22"/>
      <c r="D56" s="22"/>
      <c r="I56" s="146"/>
    </row>
    <row r="57" spans="1:2" ht="9">
      <c r="A57" s="152" t="s">
        <v>145</v>
      </c>
      <c r="B57" s="61"/>
    </row>
    <row r="58" spans="1:6" ht="9">
      <c r="A58" s="152" t="s">
        <v>62</v>
      </c>
      <c r="B58" s="51"/>
      <c r="C58" s="21"/>
      <c r="D58" s="21"/>
      <c r="E58" s="21"/>
      <c r="F58" s="121"/>
    </row>
    <row r="59" spans="2:6" ht="9">
      <c r="B59" s="61"/>
      <c r="C59" s="122"/>
      <c r="D59" s="121"/>
      <c r="E59" s="121"/>
      <c r="F59" s="122"/>
    </row>
    <row r="60" spans="1:6" ht="12.75">
      <c r="A60" s="107"/>
      <c r="B60" s="107"/>
      <c r="C60" s="123"/>
      <c r="D60" s="123"/>
      <c r="E60" s="123"/>
      <c r="F60" s="124"/>
    </row>
  </sheetData>
  <mergeCells count="7">
    <mergeCell ref="A7:I7"/>
    <mergeCell ref="A23:I23"/>
    <mergeCell ref="A39:I39"/>
    <mergeCell ref="A4:A5"/>
    <mergeCell ref="B4:C4"/>
    <mergeCell ref="E4:F4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L41"/>
  <sheetViews>
    <sheetView tabSelected="1" workbookViewId="0" topLeftCell="A1">
      <selection activeCell="F66" sqref="F66"/>
    </sheetView>
  </sheetViews>
  <sheetFormatPr defaultColWidth="9.59765625" defaultRowHeight="10.5"/>
  <cols>
    <col min="1" max="1" width="27.59765625" style="62" customWidth="1"/>
    <col min="2" max="2" width="15.796875" style="51" customWidth="1"/>
    <col min="3" max="3" width="13.3984375" style="51" customWidth="1"/>
    <col min="4" max="4" width="1" style="51" customWidth="1"/>
    <col min="5" max="5" width="16.19921875" style="51" customWidth="1"/>
    <col min="6" max="6" width="14" style="51" customWidth="1"/>
    <col min="7" max="7" width="1" style="51" customWidth="1"/>
    <col min="8" max="8" width="16.796875" style="51" customWidth="1"/>
    <col min="9" max="9" width="14.3984375" style="51" customWidth="1"/>
    <col min="10" max="10" width="9.3984375" style="51" customWidth="1"/>
    <col min="11" max="11" width="13.796875" style="51" customWidth="1"/>
    <col min="12" max="12" width="15" style="51" customWidth="1"/>
    <col min="13" max="16384" width="9.3984375" style="51" customWidth="1"/>
  </cols>
  <sheetData>
    <row r="1" spans="2:8" s="63" customFormat="1" ht="12" customHeight="1">
      <c r="B1" s="64"/>
      <c r="C1" s="64"/>
      <c r="D1" s="64"/>
      <c r="E1" s="64"/>
      <c r="F1" s="64"/>
      <c r="G1" s="64"/>
      <c r="H1" s="64"/>
    </row>
    <row r="2" spans="2:9" s="65" customFormat="1" ht="12" customHeight="1">
      <c r="B2" s="66"/>
      <c r="C2" s="66"/>
      <c r="D2" s="66"/>
      <c r="E2" s="66"/>
      <c r="F2" s="66"/>
      <c r="G2" s="66"/>
      <c r="H2" s="66"/>
      <c r="I2" s="66"/>
    </row>
    <row r="3" spans="1:9" s="65" customFormat="1" ht="9" customHeight="1">
      <c r="A3" s="68"/>
      <c r="B3" s="66"/>
      <c r="C3" s="66"/>
      <c r="D3" s="66"/>
      <c r="E3" s="66"/>
      <c r="F3" s="66"/>
      <c r="G3" s="66"/>
      <c r="H3" s="66"/>
      <c r="I3" s="66"/>
    </row>
    <row r="4" spans="1:9" ht="12" customHeight="1">
      <c r="A4" s="327" t="s">
        <v>20</v>
      </c>
      <c r="B4" s="329" t="s">
        <v>21</v>
      </c>
      <c r="C4" s="329"/>
      <c r="D4" s="69"/>
      <c r="E4" s="329" t="s">
        <v>22</v>
      </c>
      <c r="F4" s="329"/>
      <c r="G4" s="69"/>
      <c r="H4" s="329" t="s">
        <v>10</v>
      </c>
      <c r="I4" s="329"/>
    </row>
    <row r="5" spans="1:9" ht="12" customHeight="1">
      <c r="A5" s="328"/>
      <c r="B5" s="70" t="s">
        <v>13</v>
      </c>
      <c r="C5" s="70" t="s">
        <v>23</v>
      </c>
      <c r="D5" s="70"/>
      <c r="E5" s="70" t="s">
        <v>13</v>
      </c>
      <c r="F5" s="70" t="s">
        <v>23</v>
      </c>
      <c r="G5" s="70"/>
      <c r="H5" s="70" t="s">
        <v>13</v>
      </c>
      <c r="I5" s="70" t="s">
        <v>23</v>
      </c>
    </row>
    <row r="6" spans="1:9" s="74" customFormat="1" ht="9" customHeight="1">
      <c r="A6" s="71"/>
      <c r="B6" s="72"/>
      <c r="C6" s="73"/>
      <c r="D6" s="73"/>
      <c r="E6" s="72"/>
      <c r="F6" s="73"/>
      <c r="G6" s="73"/>
      <c r="H6" s="72"/>
      <c r="I6" s="73"/>
    </row>
    <row r="7" spans="1:9" s="74" customFormat="1" ht="9" customHeight="1">
      <c r="A7" s="325" t="s">
        <v>153</v>
      </c>
      <c r="B7" s="325"/>
      <c r="C7" s="325"/>
      <c r="D7" s="325"/>
      <c r="E7" s="325"/>
      <c r="F7" s="325"/>
      <c r="G7" s="325"/>
      <c r="H7" s="325"/>
      <c r="I7" s="325"/>
    </row>
    <row r="8" spans="1:9" s="74" customFormat="1" ht="9" customHeight="1">
      <c r="A8" s="71"/>
      <c r="B8" s="72"/>
      <c r="C8" s="73"/>
      <c r="D8" s="73"/>
      <c r="F8" s="73"/>
      <c r="G8" s="73"/>
      <c r="H8" s="72"/>
      <c r="I8" s="73"/>
    </row>
    <row r="9" spans="1:12" s="74" customFormat="1" ht="9" customHeight="1">
      <c r="A9" s="183" t="s">
        <v>1</v>
      </c>
      <c r="B9" s="155">
        <v>6586740</v>
      </c>
      <c r="C9" s="184">
        <v>114912952.25</v>
      </c>
      <c r="D9" s="185"/>
      <c r="E9" s="186">
        <v>3783940</v>
      </c>
      <c r="F9" s="184">
        <v>38963544</v>
      </c>
      <c r="G9" s="185"/>
      <c r="H9" s="186">
        <v>10370680</v>
      </c>
      <c r="I9" s="184">
        <v>153876496.25</v>
      </c>
      <c r="K9" s="55"/>
      <c r="L9" s="92"/>
    </row>
    <row r="10" spans="1:12" ht="9" customHeight="1">
      <c r="A10" s="183" t="s">
        <v>2</v>
      </c>
      <c r="B10" s="155">
        <f>84827+8532</f>
        <v>93359</v>
      </c>
      <c r="C10" s="184">
        <f>690486.47+79524.76</f>
        <v>770011.23</v>
      </c>
      <c r="D10" s="155"/>
      <c r="E10" s="186">
        <f>200223+6675</f>
        <v>206898</v>
      </c>
      <c r="F10" s="184">
        <f>1477190.35+75028</f>
        <v>1552218.35</v>
      </c>
      <c r="G10" s="155"/>
      <c r="H10" s="186">
        <v>300257</v>
      </c>
      <c r="I10" s="184">
        <v>2322229.58</v>
      </c>
      <c r="K10" s="55"/>
      <c r="L10" s="92"/>
    </row>
    <row r="11" spans="1:12" ht="9" customHeight="1">
      <c r="A11" s="183" t="s">
        <v>3</v>
      </c>
      <c r="B11" s="155">
        <v>1160007</v>
      </c>
      <c r="C11" s="184">
        <v>74048224.09</v>
      </c>
      <c r="D11" s="155"/>
      <c r="E11" s="186">
        <v>176069</v>
      </c>
      <c r="F11" s="184">
        <v>4147278.55</v>
      </c>
      <c r="G11" s="155"/>
      <c r="H11" s="186">
        <v>1336076</v>
      </c>
      <c r="I11" s="184">
        <v>78195502.64</v>
      </c>
      <c r="K11" s="55"/>
      <c r="L11" s="92"/>
    </row>
    <row r="12" spans="1:12" ht="9" customHeight="1">
      <c r="A12" s="183" t="s">
        <v>4</v>
      </c>
      <c r="B12" s="155">
        <v>329511</v>
      </c>
      <c r="C12" s="184">
        <v>6988909.67</v>
      </c>
      <c r="D12" s="155"/>
      <c r="E12" s="186">
        <v>146375</v>
      </c>
      <c r="F12" s="184">
        <v>1568566.69</v>
      </c>
      <c r="G12" s="155"/>
      <c r="H12" s="186">
        <v>475886</v>
      </c>
      <c r="I12" s="184">
        <v>8557476.36</v>
      </c>
      <c r="K12" s="55"/>
      <c r="L12" s="92"/>
    </row>
    <row r="13" spans="1:12" ht="9" customHeight="1">
      <c r="A13" s="183" t="s">
        <v>5</v>
      </c>
      <c r="B13" s="155">
        <v>532749</v>
      </c>
      <c r="C13" s="184">
        <v>7878157.2</v>
      </c>
      <c r="D13" s="155"/>
      <c r="E13" s="186">
        <v>338097</v>
      </c>
      <c r="F13" s="184">
        <v>3126934.4</v>
      </c>
      <c r="G13" s="155"/>
      <c r="H13" s="186">
        <v>870846</v>
      </c>
      <c r="I13" s="184">
        <v>11005091.6</v>
      </c>
      <c r="K13" s="55"/>
      <c r="L13" s="92"/>
    </row>
    <row r="14" spans="1:12" ht="9" customHeight="1">
      <c r="A14" s="183" t="s">
        <v>58</v>
      </c>
      <c r="B14" s="155">
        <f>1314094+535088</f>
        <v>1849182</v>
      </c>
      <c r="C14" s="184">
        <f>33885389.62+7213201.97</f>
        <v>41098591.589999996</v>
      </c>
      <c r="D14" s="155"/>
      <c r="E14" s="186">
        <f>511075+179275</f>
        <v>690350</v>
      </c>
      <c r="F14" s="184">
        <f>5370104.31+2079027.43</f>
        <v>7449131.739999999</v>
      </c>
      <c r="G14" s="155"/>
      <c r="H14" s="186">
        <v>2539532</v>
      </c>
      <c r="I14" s="184">
        <v>48547723.33</v>
      </c>
      <c r="K14" s="55"/>
      <c r="L14" s="92"/>
    </row>
    <row r="15" spans="1:12" ht="9" customHeight="1">
      <c r="A15" s="183" t="s">
        <v>6</v>
      </c>
      <c r="B15" s="155">
        <v>74505</v>
      </c>
      <c r="C15" s="184">
        <v>1904240.75</v>
      </c>
      <c r="D15" s="155"/>
      <c r="E15" s="186">
        <v>46278</v>
      </c>
      <c r="F15" s="184">
        <v>681055.92</v>
      </c>
      <c r="G15" s="155"/>
      <c r="H15" s="186">
        <v>120783</v>
      </c>
      <c r="I15" s="184">
        <v>2585296.67</v>
      </c>
      <c r="K15" s="55"/>
      <c r="L15" s="92"/>
    </row>
    <row r="16" spans="1:12" ht="9" customHeight="1">
      <c r="A16" s="183" t="s">
        <v>7</v>
      </c>
      <c r="B16" s="155">
        <v>932122</v>
      </c>
      <c r="C16" s="184">
        <v>33886372.02</v>
      </c>
      <c r="D16" s="155"/>
      <c r="E16" s="186">
        <v>151783</v>
      </c>
      <c r="F16" s="184">
        <v>2323674.38</v>
      </c>
      <c r="G16" s="155"/>
      <c r="H16" s="186">
        <v>1083905</v>
      </c>
      <c r="I16" s="184">
        <v>36210046.400000006</v>
      </c>
      <c r="K16" s="55"/>
      <c r="L16" s="92"/>
    </row>
    <row r="17" spans="1:12" ht="9" customHeight="1">
      <c r="A17" s="183" t="s">
        <v>17</v>
      </c>
      <c r="B17" s="187"/>
      <c r="C17" s="187"/>
      <c r="D17" s="187"/>
      <c r="E17" s="187"/>
      <c r="F17" s="187"/>
      <c r="G17" s="187"/>
      <c r="H17" s="187"/>
      <c r="I17" s="187"/>
      <c r="K17" s="55"/>
      <c r="L17" s="92"/>
    </row>
    <row r="18" spans="1:12" ht="9" customHeight="1">
      <c r="A18" s="183" t="s">
        <v>18</v>
      </c>
      <c r="B18" s="155">
        <f>4597847+271837</f>
        <v>4869684</v>
      </c>
      <c r="C18" s="184">
        <f>104266935.39+3899347.27</f>
        <v>108166282.66</v>
      </c>
      <c r="D18" s="155"/>
      <c r="E18" s="186">
        <f>2279643+601594</f>
        <v>2881237</v>
      </c>
      <c r="F18" s="155">
        <f>35034588.78+8874190.78</f>
        <v>43908779.56</v>
      </c>
      <c r="G18" s="155"/>
      <c r="H18" s="186">
        <v>7750921</v>
      </c>
      <c r="I18" s="184">
        <v>152075062.22</v>
      </c>
      <c r="K18" s="55"/>
      <c r="L18" s="92"/>
    </row>
    <row r="19" spans="1:12" ht="9" customHeight="1">
      <c r="A19" s="183" t="s">
        <v>8</v>
      </c>
      <c r="B19" s="155">
        <v>130333</v>
      </c>
      <c r="C19" s="184">
        <v>630733.07</v>
      </c>
      <c r="D19" s="155"/>
      <c r="E19" s="186">
        <v>90748</v>
      </c>
      <c r="F19" s="184">
        <v>338276.99</v>
      </c>
      <c r="G19" s="155"/>
      <c r="H19" s="186">
        <v>221081</v>
      </c>
      <c r="I19" s="184">
        <v>969010.06</v>
      </c>
      <c r="K19" s="55"/>
      <c r="L19" s="92"/>
    </row>
    <row r="20" spans="1:12" ht="9" customHeight="1">
      <c r="A20" s="183" t="s">
        <v>9</v>
      </c>
      <c r="B20" s="155">
        <v>101348</v>
      </c>
      <c r="C20" s="184">
        <v>558088.69</v>
      </c>
      <c r="D20" s="155"/>
      <c r="E20" s="186">
        <v>41121</v>
      </c>
      <c r="F20" s="184">
        <v>244580.33</v>
      </c>
      <c r="G20" s="155"/>
      <c r="H20" s="186">
        <v>142469</v>
      </c>
      <c r="I20" s="184">
        <v>802669.02</v>
      </c>
      <c r="K20" s="55"/>
      <c r="L20" s="92"/>
    </row>
    <row r="21" spans="1:12" ht="9" customHeight="1">
      <c r="A21" s="188" t="s">
        <v>10</v>
      </c>
      <c r="B21" s="189">
        <f>SUM(B9:B20)</f>
        <v>16659540</v>
      </c>
      <c r="C21" s="189">
        <f>SUM(C9:C20)</f>
        <v>390842563.2199999</v>
      </c>
      <c r="D21" s="155"/>
      <c r="E21" s="189">
        <f>SUM(E9:E20)</f>
        <v>8552896</v>
      </c>
      <c r="F21" s="189">
        <f>SUM(F9:F20)</f>
        <v>104304040.91</v>
      </c>
      <c r="G21" s="155"/>
      <c r="H21" s="190">
        <v>25212436</v>
      </c>
      <c r="I21" s="189">
        <v>495146604.1299999</v>
      </c>
      <c r="K21" s="56"/>
      <c r="L21" s="92"/>
    </row>
    <row r="22" spans="1:9" ht="9" customHeight="1">
      <c r="A22" s="188"/>
      <c r="B22" s="155"/>
      <c r="C22" s="155"/>
      <c r="D22" s="155"/>
      <c r="E22" s="191"/>
      <c r="F22" s="155"/>
      <c r="G22" s="155"/>
      <c r="H22" s="155"/>
      <c r="I22" s="192"/>
    </row>
    <row r="23" spans="1:9" ht="9" customHeight="1">
      <c r="A23" s="326" t="s">
        <v>159</v>
      </c>
      <c r="B23" s="326"/>
      <c r="C23" s="326"/>
      <c r="D23" s="326"/>
      <c r="E23" s="326"/>
      <c r="F23" s="326"/>
      <c r="G23" s="326"/>
      <c r="H23" s="326"/>
      <c r="I23" s="326"/>
    </row>
    <row r="24" spans="1:9" ht="9" customHeight="1">
      <c r="A24" s="183"/>
      <c r="B24" s="191"/>
      <c r="C24" s="191"/>
      <c r="D24" s="191"/>
      <c r="E24" s="191"/>
      <c r="F24" s="191"/>
      <c r="G24" s="191"/>
      <c r="H24" s="191"/>
      <c r="I24" s="191"/>
    </row>
    <row r="25" spans="1:9" ht="9" customHeight="1">
      <c r="A25" s="183" t="s">
        <v>1</v>
      </c>
      <c r="B25" s="193">
        <f aca="true" t="shared" si="0" ref="B25:B32">100*B9/$B$21</f>
        <v>39.53734616922196</v>
      </c>
      <c r="C25" s="193">
        <f>100*C9/$C$21</f>
        <v>29.401340351285405</v>
      </c>
      <c r="D25" s="194"/>
      <c r="E25" s="193">
        <f>100*E9/$E$21</f>
        <v>44.24162295437709</v>
      </c>
      <c r="F25" s="193">
        <f>100*F9/$F$21</f>
        <v>37.35573776438841</v>
      </c>
      <c r="G25" s="194"/>
      <c r="H25" s="193">
        <f>100*H9/$H$21</f>
        <v>41.13319315912195</v>
      </c>
      <c r="I25" s="193">
        <f>100*I9/$I$21</f>
        <v>31.07695679754677</v>
      </c>
    </row>
    <row r="26" spans="1:9" ht="9" customHeight="1">
      <c r="A26" s="183" t="s">
        <v>2</v>
      </c>
      <c r="B26" s="193">
        <f t="shared" si="0"/>
        <v>0.5603936243137566</v>
      </c>
      <c r="C26" s="193">
        <f aca="true" t="shared" si="1" ref="C26:C37">100*C10/$C$21</f>
        <v>0.19701314607502746</v>
      </c>
      <c r="D26" s="194"/>
      <c r="E26" s="193">
        <f aca="true" t="shared" si="2" ref="E26:E37">100*E10/$E$21</f>
        <v>2.419040287640584</v>
      </c>
      <c r="F26" s="193">
        <f aca="true" t="shared" si="3" ref="F26:F37">100*F10/$F$21</f>
        <v>1.4881670321280749</v>
      </c>
      <c r="G26" s="194"/>
      <c r="H26" s="193">
        <f aca="true" t="shared" si="4" ref="H26:H37">100*H10/$H$21</f>
        <v>1.1909083279378478</v>
      </c>
      <c r="I26" s="193">
        <f aca="true" t="shared" si="5" ref="I26:I37">100*I10/$I$21</f>
        <v>0.4689983856559587</v>
      </c>
    </row>
    <row r="27" spans="1:9" ht="9" customHeight="1">
      <c r="A27" s="183" t="s">
        <v>3</v>
      </c>
      <c r="B27" s="193">
        <f t="shared" si="0"/>
        <v>6.963019387089919</v>
      </c>
      <c r="C27" s="193">
        <f t="shared" si="1"/>
        <v>18.94579328309217</v>
      </c>
      <c r="D27" s="194"/>
      <c r="E27" s="193">
        <f t="shared" si="2"/>
        <v>2.058589277830573</v>
      </c>
      <c r="F27" s="193">
        <f t="shared" si="3"/>
        <v>3.97614369857303</v>
      </c>
      <c r="G27" s="194"/>
      <c r="H27" s="193">
        <f t="shared" si="4"/>
        <v>5.299273739356245</v>
      </c>
      <c r="I27" s="193">
        <f t="shared" si="5"/>
        <v>15.792394007708857</v>
      </c>
    </row>
    <row r="28" spans="1:9" ht="9" customHeight="1">
      <c r="A28" s="183" t="s">
        <v>4</v>
      </c>
      <c r="B28" s="193">
        <f t="shared" si="0"/>
        <v>1.9779117550664664</v>
      </c>
      <c r="C28" s="193">
        <f t="shared" si="1"/>
        <v>1.7881649358813663</v>
      </c>
      <c r="D28" s="194"/>
      <c r="E28" s="193">
        <f t="shared" si="2"/>
        <v>1.7114086269726652</v>
      </c>
      <c r="F28" s="193">
        <f t="shared" si="3"/>
        <v>1.503840768118904</v>
      </c>
      <c r="G28" s="194"/>
      <c r="H28" s="193">
        <f t="shared" si="4"/>
        <v>1.8875050391798713</v>
      </c>
      <c r="I28" s="193">
        <f t="shared" si="5"/>
        <v>1.7282712410066836</v>
      </c>
    </row>
    <row r="29" spans="1:9" ht="9" customHeight="1">
      <c r="A29" s="183" t="s">
        <v>5</v>
      </c>
      <c r="B29" s="193">
        <f t="shared" si="0"/>
        <v>3.1978614055370076</v>
      </c>
      <c r="C29" s="193">
        <f t="shared" si="1"/>
        <v>2.015685583242246</v>
      </c>
      <c r="D29" s="194"/>
      <c r="E29" s="193">
        <f t="shared" si="2"/>
        <v>3.9530119388801173</v>
      </c>
      <c r="F29" s="193">
        <f t="shared" si="3"/>
        <v>2.9979034107586617</v>
      </c>
      <c r="G29" s="194"/>
      <c r="H29" s="193">
        <f t="shared" si="4"/>
        <v>3.4540335570906358</v>
      </c>
      <c r="I29" s="193">
        <f t="shared" si="5"/>
        <v>2.2225925631332073</v>
      </c>
    </row>
    <row r="30" spans="1:9" ht="9" customHeight="1">
      <c r="A30" s="183" t="s">
        <v>58</v>
      </c>
      <c r="B30" s="193">
        <f t="shared" si="0"/>
        <v>11.09983829085317</v>
      </c>
      <c r="C30" s="193">
        <f t="shared" si="1"/>
        <v>10.515382780064863</v>
      </c>
      <c r="D30" s="194"/>
      <c r="E30" s="193">
        <f t="shared" si="2"/>
        <v>8.071535068355795</v>
      </c>
      <c r="F30" s="193">
        <f t="shared" si="3"/>
        <v>7.141747985034993</v>
      </c>
      <c r="G30" s="194"/>
      <c r="H30" s="193">
        <f t="shared" si="4"/>
        <v>10.072537219330968</v>
      </c>
      <c r="I30" s="193">
        <f t="shared" si="5"/>
        <v>9.804717012106153</v>
      </c>
    </row>
    <row r="31" spans="1:9" ht="9" customHeight="1">
      <c r="A31" s="183" t="s">
        <v>6</v>
      </c>
      <c r="B31" s="193">
        <f t="shared" si="0"/>
        <v>0.44722123179871714</v>
      </c>
      <c r="C31" s="193">
        <f t="shared" si="1"/>
        <v>0.48721427224089947</v>
      </c>
      <c r="D31" s="194"/>
      <c r="E31" s="193">
        <f t="shared" si="2"/>
        <v>0.5410798868593749</v>
      </c>
      <c r="F31" s="193">
        <f t="shared" si="3"/>
        <v>0.6529525740883398</v>
      </c>
      <c r="G31" s="194"/>
      <c r="H31" s="193">
        <f t="shared" si="4"/>
        <v>0.4790612061444598</v>
      </c>
      <c r="I31" s="193">
        <f t="shared" si="5"/>
        <v>0.5221275170699211</v>
      </c>
    </row>
    <row r="32" spans="1:9" ht="9" customHeight="1">
      <c r="A32" s="183" t="s">
        <v>7</v>
      </c>
      <c r="B32" s="193">
        <f t="shared" si="0"/>
        <v>5.595124475225607</v>
      </c>
      <c r="C32" s="193">
        <f t="shared" si="1"/>
        <v>8.67008233208363</v>
      </c>
      <c r="D32" s="194"/>
      <c r="E32" s="193">
        <f t="shared" si="2"/>
        <v>1.774638672094224</v>
      </c>
      <c r="F32" s="193">
        <f t="shared" si="3"/>
        <v>2.2277894123057136</v>
      </c>
      <c r="G32" s="194"/>
      <c r="H32" s="193">
        <f t="shared" si="4"/>
        <v>4.299088751281312</v>
      </c>
      <c r="I32" s="193">
        <f t="shared" si="5"/>
        <v>7.312994999455378</v>
      </c>
    </row>
    <row r="33" spans="1:9" ht="9" customHeight="1">
      <c r="A33" s="183" t="s">
        <v>17</v>
      </c>
      <c r="B33" s="193"/>
      <c r="C33" s="193"/>
      <c r="D33" s="194"/>
      <c r="E33" s="193"/>
      <c r="F33" s="193"/>
      <c r="G33" s="194"/>
      <c r="H33" s="193"/>
      <c r="I33" s="193"/>
    </row>
    <row r="34" spans="1:9" ht="9" customHeight="1">
      <c r="A34" s="183" t="s">
        <v>18</v>
      </c>
      <c r="B34" s="193">
        <f>100*B18/$B$21</f>
        <v>29.2306030058453</v>
      </c>
      <c r="C34" s="193">
        <f t="shared" si="1"/>
        <v>27.675154355979057</v>
      </c>
      <c r="D34" s="194"/>
      <c r="E34" s="193">
        <f t="shared" si="2"/>
        <v>33.68726803178713</v>
      </c>
      <c r="F34" s="193">
        <f t="shared" si="3"/>
        <v>42.09691127680012</v>
      </c>
      <c r="G34" s="194"/>
      <c r="H34" s="193">
        <f t="shared" si="4"/>
        <v>30.742451859867884</v>
      </c>
      <c r="I34" s="193">
        <f t="shared" si="5"/>
        <v>30.713138482935644</v>
      </c>
    </row>
    <row r="35" spans="1:9" ht="9" customHeight="1">
      <c r="A35" s="183" t="s">
        <v>8</v>
      </c>
      <c r="B35" s="193">
        <f>100*B19/$B$21</f>
        <v>0.7823325253878558</v>
      </c>
      <c r="C35" s="193">
        <f t="shared" si="1"/>
        <v>0.16137778465160893</v>
      </c>
      <c r="D35" s="194"/>
      <c r="E35" s="193">
        <f t="shared" si="2"/>
        <v>1.0610207349650924</v>
      </c>
      <c r="F35" s="193">
        <f t="shared" si="3"/>
        <v>0.324318201911167</v>
      </c>
      <c r="G35" s="194"/>
      <c r="H35" s="193">
        <f t="shared" si="4"/>
        <v>0.8768728257753435</v>
      </c>
      <c r="I35" s="193">
        <f t="shared" si="5"/>
        <v>0.1957016471318842</v>
      </c>
    </row>
    <row r="36" spans="1:9" ht="9" customHeight="1">
      <c r="A36" s="183" t="s">
        <v>9</v>
      </c>
      <c r="B36" s="193">
        <f>100*B20/$B$21</f>
        <v>0.6083481296602428</v>
      </c>
      <c r="C36" s="193">
        <f t="shared" si="1"/>
        <v>0.14279117540375444</v>
      </c>
      <c r="D36" s="194"/>
      <c r="E36" s="193">
        <f t="shared" si="2"/>
        <v>0.48078452023735585</v>
      </c>
      <c r="F36" s="193">
        <f t="shared" si="3"/>
        <v>0.2344878758925928</v>
      </c>
      <c r="G36" s="194"/>
      <c r="H36" s="193">
        <f t="shared" si="4"/>
        <v>0.5650743149134816</v>
      </c>
      <c r="I36" s="193">
        <f t="shared" si="5"/>
        <v>0.16210734624956868</v>
      </c>
    </row>
    <row r="37" spans="1:9" s="77" customFormat="1" ht="9" customHeight="1">
      <c r="A37" s="195" t="s">
        <v>10</v>
      </c>
      <c r="B37" s="196">
        <f>100*B21/$B$21</f>
        <v>100</v>
      </c>
      <c r="C37" s="196">
        <f t="shared" si="1"/>
        <v>100</v>
      </c>
      <c r="D37" s="196"/>
      <c r="E37" s="196">
        <f t="shared" si="2"/>
        <v>100</v>
      </c>
      <c r="F37" s="196">
        <f t="shared" si="3"/>
        <v>100</v>
      </c>
      <c r="G37" s="196"/>
      <c r="H37" s="196">
        <f t="shared" si="4"/>
        <v>100</v>
      </c>
      <c r="I37" s="196">
        <f t="shared" si="5"/>
        <v>100</v>
      </c>
    </row>
    <row r="38" spans="1:9" ht="4.5" customHeight="1">
      <c r="A38" s="197"/>
      <c r="B38" s="198"/>
      <c r="C38" s="198"/>
      <c r="D38" s="198"/>
      <c r="E38" s="198"/>
      <c r="F38" s="198"/>
      <c r="G38" s="198"/>
      <c r="H38" s="198"/>
      <c r="I38" s="198"/>
    </row>
    <row r="39" spans="1:9" ht="4.5" customHeight="1">
      <c r="A39" s="67"/>
      <c r="B39" s="57"/>
      <c r="C39" s="57"/>
      <c r="D39" s="57"/>
      <c r="E39" s="57"/>
      <c r="F39" s="57"/>
      <c r="G39" s="57"/>
      <c r="H39" s="57"/>
      <c r="I39" s="57"/>
    </row>
    <row r="40" spans="1:5" s="77" customFormat="1" ht="9" customHeight="1">
      <c r="A40" s="60" t="s">
        <v>76</v>
      </c>
      <c r="B40" s="48"/>
      <c r="C40" s="48"/>
      <c r="D40" s="48"/>
      <c r="E40" s="1"/>
    </row>
    <row r="41" spans="1:9" ht="9" customHeight="1">
      <c r="A41" s="1" t="s">
        <v>57</v>
      </c>
      <c r="B41" s="80"/>
      <c r="C41" s="80"/>
      <c r="D41" s="80"/>
      <c r="E41" s="80"/>
      <c r="F41" s="80"/>
      <c r="G41" s="80"/>
      <c r="H41" s="80"/>
      <c r="I41" s="80"/>
    </row>
    <row r="42" ht="9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mergeCells count="6">
    <mergeCell ref="A7:I7"/>
    <mergeCell ref="A23:I23"/>
    <mergeCell ref="A4:A5"/>
    <mergeCell ref="B4:C4"/>
    <mergeCell ref="E4:F4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/>
  <dimension ref="A1:R35"/>
  <sheetViews>
    <sheetView showGridLines="0" tabSelected="1" workbookViewId="0" topLeftCell="A1">
      <selection activeCell="F66" sqref="F66"/>
    </sheetView>
  </sheetViews>
  <sheetFormatPr defaultColWidth="9.59765625" defaultRowHeight="10.5"/>
  <cols>
    <col min="1" max="1" width="27.59765625" style="62" customWidth="1"/>
    <col min="2" max="2" width="13.19921875" style="51" customWidth="1"/>
    <col min="3" max="3" width="15.19921875" style="21" customWidth="1"/>
    <col min="4" max="4" width="1" style="21" customWidth="1"/>
    <col min="5" max="5" width="13.3984375" style="21" customWidth="1"/>
    <col min="6" max="6" width="16.3984375" style="21" customWidth="1"/>
    <col min="7" max="7" width="1" style="21" customWidth="1"/>
    <col min="8" max="8" width="19" style="21" customWidth="1"/>
    <col min="9" max="9" width="14.796875" style="21" customWidth="1"/>
    <col min="10" max="10" width="16" style="55" customWidth="1"/>
    <col min="11" max="16384" width="9.59765625" style="51" customWidth="1"/>
  </cols>
  <sheetData>
    <row r="1" spans="1:10" ht="12" customHeight="1">
      <c r="A1" s="81" t="s">
        <v>78</v>
      </c>
      <c r="B1" s="64"/>
      <c r="C1" s="94"/>
      <c r="D1" s="94"/>
      <c r="E1" s="94"/>
      <c r="F1" s="94"/>
      <c r="G1" s="94"/>
      <c r="H1" s="95"/>
      <c r="I1" s="94"/>
      <c r="J1" s="64"/>
    </row>
    <row r="2" spans="1:10" ht="12" customHeight="1">
      <c r="A2" s="82" t="s">
        <v>48</v>
      </c>
      <c r="B2" s="83"/>
      <c r="C2" s="96"/>
      <c r="D2" s="96"/>
      <c r="E2" s="97"/>
      <c r="F2" s="98"/>
      <c r="G2" s="96"/>
      <c r="H2" s="98"/>
      <c r="I2" s="99"/>
      <c r="J2" s="84"/>
    </row>
    <row r="3" spans="1:10" ht="9" customHeight="1">
      <c r="A3" s="82"/>
      <c r="B3" s="83"/>
      <c r="C3" s="96"/>
      <c r="D3" s="96"/>
      <c r="E3" s="97"/>
      <c r="F3" s="98"/>
      <c r="G3" s="96"/>
      <c r="H3" s="98"/>
      <c r="I3" s="99"/>
      <c r="J3" s="85"/>
    </row>
    <row r="4" spans="1:10" ht="12" customHeight="1">
      <c r="A4" s="330" t="s">
        <v>54</v>
      </c>
      <c r="B4" s="332" t="s">
        <v>14</v>
      </c>
      <c r="C4" s="332"/>
      <c r="D4" s="100"/>
      <c r="E4" s="333" t="s">
        <v>13</v>
      </c>
      <c r="F4" s="333"/>
      <c r="G4" s="100"/>
      <c r="H4" s="334" t="s">
        <v>59</v>
      </c>
      <c r="I4" s="334"/>
      <c r="J4" s="84"/>
    </row>
    <row r="5" spans="1:10" s="74" customFormat="1" ht="24" customHeight="1">
      <c r="A5" s="331"/>
      <c r="B5" s="343" t="s">
        <v>15</v>
      </c>
      <c r="C5" s="344" t="s">
        <v>63</v>
      </c>
      <c r="D5" s="344"/>
      <c r="E5" s="344" t="s">
        <v>15</v>
      </c>
      <c r="F5" s="344" t="s">
        <v>63</v>
      </c>
      <c r="G5" s="344"/>
      <c r="H5" s="344" t="s">
        <v>60</v>
      </c>
      <c r="I5" s="344" t="s">
        <v>74</v>
      </c>
      <c r="J5" s="86"/>
    </row>
    <row r="6" spans="1:10" s="74" customFormat="1" ht="9" customHeight="1">
      <c r="A6" s="87"/>
      <c r="B6" s="88"/>
      <c r="C6" s="101"/>
      <c r="D6" s="101"/>
      <c r="E6" s="101"/>
      <c r="F6" s="102"/>
      <c r="G6" s="101"/>
      <c r="H6" s="102"/>
      <c r="I6" s="102"/>
      <c r="J6" s="86"/>
    </row>
    <row r="7" spans="1:9" ht="9">
      <c r="A7" s="93" t="s">
        <v>25</v>
      </c>
      <c r="B7" s="132">
        <v>12956</v>
      </c>
      <c r="C7" s="133">
        <v>301.28876758685396</v>
      </c>
      <c r="D7" s="110"/>
      <c r="E7" s="134">
        <v>1609069</v>
      </c>
      <c r="F7" s="134">
        <v>37418.525468679494</v>
      </c>
      <c r="G7" s="110"/>
      <c r="H7" s="134">
        <v>22132511.3</v>
      </c>
      <c r="I7" s="140">
        <v>5.146864042280888</v>
      </c>
    </row>
    <row r="8" spans="1:9" ht="9">
      <c r="A8" s="62" t="s">
        <v>26</v>
      </c>
      <c r="B8" s="132">
        <v>352</v>
      </c>
      <c r="C8" s="133">
        <v>287.454881016545</v>
      </c>
      <c r="D8" s="110"/>
      <c r="E8" s="134">
        <v>48612</v>
      </c>
      <c r="F8" s="134">
        <v>39698.17237493263</v>
      </c>
      <c r="G8" s="110"/>
      <c r="H8" s="134">
        <v>537103.1</v>
      </c>
      <c r="I8" s="140">
        <v>4.386162150685155</v>
      </c>
    </row>
    <row r="9" spans="1:9" ht="9">
      <c r="A9" s="62" t="s">
        <v>27</v>
      </c>
      <c r="B9" s="132">
        <v>35650</v>
      </c>
      <c r="C9" s="133">
        <v>382.5130279752754</v>
      </c>
      <c r="D9" s="110"/>
      <c r="E9" s="134">
        <v>4166247</v>
      </c>
      <c r="F9" s="134">
        <v>44702.489628693045</v>
      </c>
      <c r="G9" s="110"/>
      <c r="H9" s="134">
        <v>107963485.64</v>
      </c>
      <c r="I9" s="140">
        <v>11.584134587074772</v>
      </c>
    </row>
    <row r="10" spans="1:9" ht="9">
      <c r="A10" s="62" t="s">
        <v>28</v>
      </c>
      <c r="B10" s="132">
        <v>4425</v>
      </c>
      <c r="C10" s="133">
        <v>456.87393944587643</v>
      </c>
      <c r="D10" s="110"/>
      <c r="E10" s="134">
        <v>577067</v>
      </c>
      <c r="F10" s="134">
        <v>59581.21437609346</v>
      </c>
      <c r="G10" s="110"/>
      <c r="H10" s="134">
        <v>7865902.99</v>
      </c>
      <c r="I10" s="140">
        <v>8.121414884385082</v>
      </c>
    </row>
    <row r="11" spans="1:9" ht="9">
      <c r="A11" s="62" t="s">
        <v>29</v>
      </c>
      <c r="B11" s="132">
        <v>16748</v>
      </c>
      <c r="C11" s="133">
        <v>358.5201901475663</v>
      </c>
      <c r="D11" s="110"/>
      <c r="E11" s="134">
        <v>2553477</v>
      </c>
      <c r="F11" s="134">
        <v>54661.634796837665</v>
      </c>
      <c r="G11" s="110"/>
      <c r="H11" s="134">
        <v>64751223.05</v>
      </c>
      <c r="I11" s="140">
        <v>13.861130164899379</v>
      </c>
    </row>
    <row r="12" spans="1:9" ht="9">
      <c r="A12" s="62" t="s">
        <v>30</v>
      </c>
      <c r="B12" s="132">
        <v>8404</v>
      </c>
      <c r="C12" s="133">
        <v>699.486663018305</v>
      </c>
      <c r="D12" s="110"/>
      <c r="E12" s="134">
        <v>632158</v>
      </c>
      <c r="F12" s="134">
        <v>52616.14587343237</v>
      </c>
      <c r="G12" s="110"/>
      <c r="H12" s="134">
        <v>15177807.43</v>
      </c>
      <c r="I12" s="140">
        <v>12.63288180764533</v>
      </c>
    </row>
    <row r="13" spans="1:9" ht="9">
      <c r="A13" s="62" t="s">
        <v>31</v>
      </c>
      <c r="B13" s="132">
        <v>4260</v>
      </c>
      <c r="C13" s="133">
        <v>268.78811577953445</v>
      </c>
      <c r="D13" s="110"/>
      <c r="E13" s="134">
        <v>784509</v>
      </c>
      <c r="F13" s="134">
        <v>49499.22439485605</v>
      </c>
      <c r="G13" s="110"/>
      <c r="H13" s="134">
        <v>14729181.05</v>
      </c>
      <c r="I13" s="140">
        <v>9.293494885927522</v>
      </c>
    </row>
    <row r="14" spans="1:9" ht="9">
      <c r="A14" s="93" t="s">
        <v>32</v>
      </c>
      <c r="B14" s="132">
        <v>18073</v>
      </c>
      <c r="C14" s="133">
        <v>439.0994585905862</v>
      </c>
      <c r="D14" s="134"/>
      <c r="E14" s="134">
        <v>2288633</v>
      </c>
      <c r="F14" s="134">
        <v>55604.355182457206</v>
      </c>
      <c r="G14" s="134"/>
      <c r="H14" s="134">
        <v>42720336.02</v>
      </c>
      <c r="I14" s="140">
        <v>10.37928203241848</v>
      </c>
    </row>
    <row r="15" spans="1:9" ht="9">
      <c r="A15" s="67" t="s">
        <v>33</v>
      </c>
      <c r="B15" s="132">
        <v>13247</v>
      </c>
      <c r="C15" s="133">
        <v>369.80377815681555</v>
      </c>
      <c r="D15" s="134"/>
      <c r="E15" s="134">
        <v>1991384</v>
      </c>
      <c r="F15" s="134">
        <v>55591.554839664226</v>
      </c>
      <c r="G15" s="134"/>
      <c r="H15" s="134">
        <v>36304752.02</v>
      </c>
      <c r="I15" s="140">
        <v>10.134848993766349</v>
      </c>
    </row>
    <row r="16" spans="1:9" ht="9">
      <c r="A16" s="67" t="s">
        <v>34</v>
      </c>
      <c r="B16" s="132">
        <v>2807</v>
      </c>
      <c r="C16" s="133">
        <v>328.8887847401228</v>
      </c>
      <c r="D16" s="134"/>
      <c r="E16" s="134">
        <v>465218</v>
      </c>
      <c r="F16" s="134">
        <v>54508.36574963678</v>
      </c>
      <c r="G16" s="134"/>
      <c r="H16" s="134">
        <v>8035961.16</v>
      </c>
      <c r="I16" s="140">
        <v>9.415523691240567</v>
      </c>
    </row>
    <row r="17" spans="1:9" ht="9">
      <c r="A17" s="62" t="s">
        <v>35</v>
      </c>
      <c r="B17" s="132">
        <v>4061</v>
      </c>
      <c r="C17" s="133">
        <v>268.61956596872545</v>
      </c>
      <c r="D17" s="134"/>
      <c r="E17" s="134">
        <v>816206</v>
      </c>
      <c r="F17" s="134">
        <v>53988.89472077555</v>
      </c>
      <c r="G17" s="134"/>
      <c r="H17" s="134">
        <v>13648266.43</v>
      </c>
      <c r="I17" s="140">
        <v>9.02780449311038</v>
      </c>
    </row>
    <row r="18" spans="1:9" ht="9">
      <c r="A18" s="62" t="s">
        <v>36</v>
      </c>
      <c r="B18" s="132">
        <v>27388</v>
      </c>
      <c r="C18" s="133">
        <v>522.9156998909128</v>
      </c>
      <c r="D18" s="134"/>
      <c r="E18" s="134">
        <v>4208230</v>
      </c>
      <c r="F18" s="134">
        <v>80347.21541375552</v>
      </c>
      <c r="G18" s="134"/>
      <c r="H18" s="134">
        <v>74212992.09</v>
      </c>
      <c r="I18" s="140">
        <v>14.169394880875249</v>
      </c>
    </row>
    <row r="19" spans="1:9" ht="9">
      <c r="A19" s="62" t="s">
        <v>37</v>
      </c>
      <c r="B19" s="132">
        <v>2400</v>
      </c>
      <c r="C19" s="133">
        <v>185.67458671931573</v>
      </c>
      <c r="D19" s="134"/>
      <c r="E19" s="134">
        <v>439871</v>
      </c>
      <c r="F19" s="134">
        <v>34030.36088950506</v>
      </c>
      <c r="G19" s="134"/>
      <c r="H19" s="134">
        <v>5275324.96</v>
      </c>
      <c r="I19" s="140">
        <v>4.081224090658711</v>
      </c>
    </row>
    <row r="20" spans="1:9" ht="9">
      <c r="A20" s="62" t="s">
        <v>38</v>
      </c>
      <c r="B20" s="132">
        <v>345</v>
      </c>
      <c r="C20" s="133">
        <v>107.2011186203682</v>
      </c>
      <c r="D20" s="110"/>
      <c r="E20" s="134">
        <v>24967</v>
      </c>
      <c r="F20" s="134">
        <v>7757.942981434009</v>
      </c>
      <c r="G20" s="110"/>
      <c r="H20" s="134">
        <v>385075.41</v>
      </c>
      <c r="I20" s="140">
        <v>1.1965366581216499</v>
      </c>
    </row>
    <row r="21" spans="1:9" ht="9">
      <c r="A21" s="62" t="s">
        <v>39</v>
      </c>
      <c r="B21" s="132">
        <v>10544</v>
      </c>
      <c r="C21" s="133">
        <v>182.59053613371293</v>
      </c>
      <c r="D21" s="110"/>
      <c r="E21" s="134">
        <v>1352638</v>
      </c>
      <c r="F21" s="134">
        <v>23423.64355224139</v>
      </c>
      <c r="G21" s="110"/>
      <c r="H21" s="134">
        <v>29028020</v>
      </c>
      <c r="I21" s="140">
        <v>5.026784649753549</v>
      </c>
    </row>
    <row r="22" spans="1:9" ht="9">
      <c r="A22" s="62" t="s">
        <v>40</v>
      </c>
      <c r="B22" s="132">
        <v>5092</v>
      </c>
      <c r="C22" s="133">
        <v>125.58642038870379</v>
      </c>
      <c r="D22" s="110"/>
      <c r="E22" s="134">
        <v>877618</v>
      </c>
      <c r="F22" s="134">
        <v>21645.11058301128</v>
      </c>
      <c r="G22" s="110"/>
      <c r="H22" s="134">
        <v>12916402.04</v>
      </c>
      <c r="I22" s="140">
        <v>3.185633732334939</v>
      </c>
    </row>
    <row r="23" spans="1:9" ht="9">
      <c r="A23" s="62" t="s">
        <v>41</v>
      </c>
      <c r="B23" s="132">
        <v>1029</v>
      </c>
      <c r="C23" s="133">
        <v>172.4273718817708</v>
      </c>
      <c r="D23" s="110"/>
      <c r="E23" s="134">
        <v>143184</v>
      </c>
      <c r="F23" s="134">
        <v>23993.042580679758</v>
      </c>
      <c r="G23" s="110"/>
      <c r="H23" s="134">
        <v>1419494.28</v>
      </c>
      <c r="I23" s="140">
        <v>2.3786167939903446</v>
      </c>
    </row>
    <row r="24" spans="1:9" ht="9">
      <c r="A24" s="62" t="s">
        <v>42</v>
      </c>
      <c r="B24" s="132">
        <v>1915</v>
      </c>
      <c r="C24" s="133">
        <v>95.25927186100802</v>
      </c>
      <c r="D24" s="110"/>
      <c r="E24" s="134">
        <v>378948</v>
      </c>
      <c r="F24" s="134">
        <v>18850.292717068023</v>
      </c>
      <c r="G24" s="110"/>
      <c r="H24" s="134">
        <v>5926206.9</v>
      </c>
      <c r="I24" s="140">
        <v>2.947917254264656</v>
      </c>
    </row>
    <row r="25" spans="1:9" ht="9">
      <c r="A25" s="62" t="s">
        <v>43</v>
      </c>
      <c r="B25" s="132">
        <v>10009</v>
      </c>
      <c r="C25" s="133">
        <v>199.85337962168427</v>
      </c>
      <c r="D25" s="110"/>
      <c r="E25" s="134">
        <v>1320290</v>
      </c>
      <c r="F25" s="134">
        <v>26362.715414198574</v>
      </c>
      <c r="G25" s="110"/>
      <c r="H25" s="134">
        <v>25242966.51</v>
      </c>
      <c r="I25" s="140">
        <v>5.0403558484369</v>
      </c>
    </row>
    <row r="26" spans="1:9" ht="9">
      <c r="A26" s="62" t="s">
        <v>44</v>
      </c>
      <c r="B26" s="132">
        <v>6920</v>
      </c>
      <c r="C26" s="133">
        <v>420.266565608348</v>
      </c>
      <c r="D26" s="110"/>
      <c r="E26" s="134">
        <v>534110</v>
      </c>
      <c r="F26" s="134">
        <v>32437.655398421208</v>
      </c>
      <c r="G26" s="110"/>
      <c r="H26" s="134">
        <v>6873591.75</v>
      </c>
      <c r="I26" s="140">
        <v>4.174480922205744</v>
      </c>
    </row>
    <row r="27" spans="1:18" ht="9">
      <c r="A27" s="75" t="s">
        <v>47</v>
      </c>
      <c r="B27" s="135">
        <v>186625</v>
      </c>
      <c r="C27" s="136">
        <v>320.7976029693697</v>
      </c>
      <c r="D27" s="137">
        <v>0</v>
      </c>
      <c r="E27" s="137">
        <v>25212436</v>
      </c>
      <c r="F27" s="137">
        <v>43338.722217380535</v>
      </c>
      <c r="G27" s="137">
        <v>0</v>
      </c>
      <c r="H27" s="137">
        <v>495146604.12999994</v>
      </c>
      <c r="I27" s="141">
        <v>8.511284325429465</v>
      </c>
      <c r="K27" s="54"/>
      <c r="L27" s="54"/>
      <c r="M27" s="54"/>
      <c r="N27" s="54"/>
      <c r="O27" s="54"/>
      <c r="P27" s="54"/>
      <c r="Q27" s="54"/>
      <c r="R27" s="54"/>
    </row>
    <row r="28" spans="1:9" ht="9">
      <c r="A28" s="75" t="s">
        <v>65</v>
      </c>
      <c r="B28" s="54">
        <v>100868</v>
      </c>
      <c r="C28" s="136">
        <v>383.74997586534965</v>
      </c>
      <c r="D28" s="112">
        <v>0</v>
      </c>
      <c r="E28" s="112">
        <v>12659772</v>
      </c>
      <c r="F28" s="137">
        <v>48163.810122742885</v>
      </c>
      <c r="G28" s="112">
        <v>0</v>
      </c>
      <c r="H28" s="112">
        <v>275877550.58</v>
      </c>
      <c r="I28" s="141">
        <v>10.49569768180858</v>
      </c>
    </row>
    <row r="29" spans="1:9" ht="9">
      <c r="A29" s="75" t="s">
        <v>66</v>
      </c>
      <c r="B29" s="54">
        <v>47503</v>
      </c>
      <c r="C29" s="136">
        <v>424.7023851299538</v>
      </c>
      <c r="D29" s="112">
        <v>0</v>
      </c>
      <c r="E29" s="112">
        <v>7481038</v>
      </c>
      <c r="F29" s="137">
        <v>66884.50585958402</v>
      </c>
      <c r="G29" s="112">
        <v>0</v>
      </c>
      <c r="H29" s="112">
        <v>132201971.70000002</v>
      </c>
      <c r="I29" s="141">
        <v>11.819567753588755</v>
      </c>
    </row>
    <row r="30" spans="1:9" s="77" customFormat="1" ht="9">
      <c r="A30" s="76" t="s">
        <v>67</v>
      </c>
      <c r="B30" s="138">
        <v>38254</v>
      </c>
      <c r="C30" s="136">
        <v>184.75303528966984</v>
      </c>
      <c r="D30" s="139">
        <v>0</v>
      </c>
      <c r="E30" s="139">
        <v>5071626</v>
      </c>
      <c r="F30" s="137">
        <v>24494.12603529061</v>
      </c>
      <c r="G30" s="139">
        <v>0</v>
      </c>
      <c r="H30" s="139">
        <v>87067081.85</v>
      </c>
      <c r="I30" s="141">
        <v>4.205026309824233</v>
      </c>
    </row>
    <row r="31" spans="1:9" ht="4.5" customHeight="1">
      <c r="A31" s="78"/>
      <c r="B31" s="89"/>
      <c r="C31" s="103"/>
      <c r="D31" s="103"/>
      <c r="E31" s="103"/>
      <c r="F31" s="103"/>
      <c r="G31" s="103"/>
      <c r="H31" s="103"/>
      <c r="I31" s="104"/>
    </row>
    <row r="32" spans="1:9" ht="4.5" customHeight="1">
      <c r="A32" s="67"/>
      <c r="B32" s="90"/>
      <c r="C32" s="105"/>
      <c r="D32" s="106"/>
      <c r="E32" s="105"/>
      <c r="F32" s="105"/>
      <c r="G32" s="106"/>
      <c r="H32" s="105"/>
      <c r="I32" s="105"/>
    </row>
    <row r="33" spans="1:7" ht="9">
      <c r="A33" s="60" t="s">
        <v>156</v>
      </c>
      <c r="B33" s="48"/>
      <c r="C33" s="22"/>
      <c r="D33" s="20"/>
      <c r="G33" s="20"/>
    </row>
    <row r="34" spans="1:9" ht="9">
      <c r="A34" s="1" t="s">
        <v>145</v>
      </c>
      <c r="B34" s="61"/>
      <c r="C34" s="20"/>
      <c r="D34" s="20"/>
      <c r="E34" s="20"/>
      <c r="F34" s="20"/>
      <c r="G34" s="20"/>
      <c r="H34" s="20"/>
      <c r="I34" s="20"/>
    </row>
    <row r="35" spans="1:9" ht="9">
      <c r="A35" s="1"/>
      <c r="B35" s="61"/>
      <c r="C35" s="20"/>
      <c r="D35" s="20"/>
      <c r="E35" s="20"/>
      <c r="F35" s="20"/>
      <c r="G35" s="20"/>
      <c r="H35" s="20"/>
      <c r="I35" s="20"/>
    </row>
  </sheetData>
  <mergeCells count="4">
    <mergeCell ref="A4:A5"/>
    <mergeCell ref="B4:C4"/>
    <mergeCell ref="E4:F4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W69"/>
  <sheetViews>
    <sheetView showGridLines="0" tabSelected="1" workbookViewId="0" topLeftCell="A1">
      <selection activeCell="F66" sqref="F66"/>
    </sheetView>
  </sheetViews>
  <sheetFormatPr defaultColWidth="9.59765625" defaultRowHeight="10.5"/>
  <cols>
    <col min="1" max="1" width="19" style="10" customWidth="1"/>
    <col min="2" max="2" width="9.3984375" style="7" customWidth="1"/>
    <col min="3" max="3" width="9.59765625" style="7" customWidth="1"/>
    <col min="4" max="4" width="9.3984375" style="7" bestFit="1" customWidth="1"/>
    <col min="5" max="5" width="11.59765625" style="7" customWidth="1"/>
    <col min="6" max="6" width="9.3984375" style="7" bestFit="1" customWidth="1"/>
    <col min="7" max="7" width="11.19921875" style="7" customWidth="1"/>
    <col min="8" max="8" width="13" style="7" customWidth="1"/>
    <col min="9" max="9" width="11" style="7" customWidth="1"/>
    <col min="10" max="10" width="9.3984375" style="7" bestFit="1" customWidth="1"/>
    <col min="11" max="11" width="8.3984375" style="7" customWidth="1"/>
    <col min="12" max="12" width="15" style="7" customWidth="1"/>
    <col min="13" max="13" width="16.796875" style="7" customWidth="1"/>
    <col min="14" max="14" width="14.19921875" style="7" customWidth="1"/>
    <col min="15" max="15" width="10.3984375" style="7" customWidth="1"/>
    <col min="16" max="16" width="11.796875" style="7" customWidth="1"/>
    <col min="17" max="17" width="12.19921875" style="7" customWidth="1"/>
    <col min="18" max="16384" width="9.59765625" style="7" customWidth="1"/>
  </cols>
  <sheetData>
    <row r="1" spans="1:11" s="28" customFormat="1" ht="12">
      <c r="A1" s="35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7" t="s">
        <v>51</v>
      </c>
    </row>
    <row r="2" spans="2:13" s="28" customFormat="1" ht="12" customHeight="1">
      <c r="B2" s="26"/>
      <c r="C2" s="26"/>
      <c r="D2" s="26"/>
      <c r="E2" s="26"/>
      <c r="F2" s="26"/>
      <c r="G2" s="26"/>
      <c r="H2" s="26"/>
      <c r="I2" s="26"/>
      <c r="J2" s="26"/>
      <c r="K2" s="29" t="s">
        <v>49</v>
      </c>
      <c r="M2" s="30"/>
    </row>
    <row r="3" spans="1:11" s="8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9"/>
    </row>
    <row r="4" spans="1:11" ht="51.75" customHeight="1">
      <c r="A4" s="148" t="s">
        <v>24</v>
      </c>
      <c r="B4" s="345" t="s">
        <v>46</v>
      </c>
      <c r="C4" s="338" t="s">
        <v>68</v>
      </c>
      <c r="D4" s="338" t="s">
        <v>69</v>
      </c>
      <c r="E4" s="338" t="s">
        <v>82</v>
      </c>
      <c r="F4" s="345" t="s">
        <v>45</v>
      </c>
      <c r="G4" s="338" t="s">
        <v>70</v>
      </c>
      <c r="H4" s="338" t="s">
        <v>53</v>
      </c>
      <c r="I4" s="338" t="s">
        <v>71</v>
      </c>
      <c r="J4" s="338" t="s">
        <v>72</v>
      </c>
      <c r="K4" s="346" t="s">
        <v>10</v>
      </c>
    </row>
    <row r="5" spans="1:23" ht="9" customHeight="1">
      <c r="A5" s="14"/>
      <c r="B5" s="15"/>
      <c r="C5" s="13"/>
      <c r="D5" s="13"/>
      <c r="E5" s="13"/>
      <c r="F5" s="16"/>
      <c r="G5" s="13"/>
      <c r="H5" s="13"/>
      <c r="I5" s="13"/>
      <c r="J5" s="13"/>
      <c r="M5" s="25"/>
      <c r="W5" s="6"/>
    </row>
    <row r="6" spans="1:23" ht="9" customHeight="1">
      <c r="A6" s="199" t="s">
        <v>25</v>
      </c>
      <c r="B6" s="200">
        <v>130.66852332708712</v>
      </c>
      <c r="C6" s="200">
        <v>5.999729314537902</v>
      </c>
      <c r="D6" s="200">
        <v>6.929919905939127</v>
      </c>
      <c r="E6" s="200">
        <v>35.67280918023698</v>
      </c>
      <c r="F6" s="200">
        <v>1.8371264180174196</v>
      </c>
      <c r="G6" s="200">
        <v>3.6509980712498087</v>
      </c>
      <c r="H6" s="200">
        <v>110.13456602190506</v>
      </c>
      <c r="I6" s="200">
        <v>4.650952957006126</v>
      </c>
      <c r="J6" s="200">
        <v>1.744107358877297</v>
      </c>
      <c r="K6" s="200">
        <v>301.28873255485684</v>
      </c>
      <c r="L6" s="38"/>
      <c r="W6" s="6"/>
    </row>
    <row r="7" spans="1:23" ht="9" customHeight="1">
      <c r="A7" s="199" t="s">
        <v>26</v>
      </c>
      <c r="B7" s="200">
        <v>59.61422248354484</v>
      </c>
      <c r="C7" s="200">
        <v>5.716432292942656</v>
      </c>
      <c r="D7" s="200">
        <v>4.899799108236563</v>
      </c>
      <c r="E7" s="200">
        <v>28.58216146471328</v>
      </c>
      <c r="F7" s="200">
        <v>0.8166331847060937</v>
      </c>
      <c r="G7" s="200">
        <v>3.266532738824375</v>
      </c>
      <c r="H7" s="200">
        <v>179.65930063534063</v>
      </c>
      <c r="I7" s="200">
        <v>0.8166331847060937</v>
      </c>
      <c r="J7" s="200">
        <v>4.083165923530468</v>
      </c>
      <c r="K7" s="200">
        <v>287.454881016545</v>
      </c>
      <c r="L7" s="38"/>
      <c r="W7" s="6"/>
    </row>
    <row r="8" spans="1:23" ht="9" customHeight="1">
      <c r="A8" s="199" t="s">
        <v>27</v>
      </c>
      <c r="B8" s="200">
        <v>147.3935894893789</v>
      </c>
      <c r="C8" s="200">
        <v>3.8304951188547913</v>
      </c>
      <c r="D8" s="200">
        <v>6.030079150690176</v>
      </c>
      <c r="E8" s="200">
        <v>51.79215669107025</v>
      </c>
      <c r="F8" s="200">
        <v>0.6545103704485778</v>
      </c>
      <c r="G8" s="200">
        <v>7.285451500566956</v>
      </c>
      <c r="H8" s="200">
        <v>158.03743026782135</v>
      </c>
      <c r="I8" s="200">
        <v>3.755387371426266</v>
      </c>
      <c r="J8" s="200">
        <v>3.7339280150181158</v>
      </c>
      <c r="K8" s="200">
        <v>382.5130279752754</v>
      </c>
      <c r="L8" s="38"/>
      <c r="W8" s="6"/>
    </row>
    <row r="9" spans="1:23" ht="9" customHeight="1">
      <c r="A9" s="199" t="s">
        <v>28</v>
      </c>
      <c r="B9" s="200">
        <v>215.78893570625448</v>
      </c>
      <c r="C9" s="200">
        <v>21.578893570625446</v>
      </c>
      <c r="D9" s="200">
        <v>10.428077754225695</v>
      </c>
      <c r="E9" s="200">
        <v>75.88749652827609</v>
      </c>
      <c r="F9" s="200">
        <v>1.03248294596294</v>
      </c>
      <c r="G9" s="200">
        <v>7.330628916336875</v>
      </c>
      <c r="H9" s="200">
        <v>119.66477343710476</v>
      </c>
      <c r="I9" s="200">
        <v>1.8584693027332921</v>
      </c>
      <c r="J9" s="200">
        <v>3.303945427081408</v>
      </c>
      <c r="K9" s="200">
        <v>456.87370358860096</v>
      </c>
      <c r="L9" s="38"/>
      <c r="W9" s="6"/>
    </row>
    <row r="10" spans="1:23" ht="9" customHeight="1">
      <c r="A10" s="199" t="s">
        <v>29</v>
      </c>
      <c r="B10" s="200">
        <v>102.60252492547777</v>
      </c>
      <c r="C10" s="200">
        <v>1.2201844191012379</v>
      </c>
      <c r="D10" s="200">
        <v>9.162086515356663</v>
      </c>
      <c r="E10" s="200">
        <v>52.146828858431846</v>
      </c>
      <c r="F10" s="200">
        <v>0.9847102329588937</v>
      </c>
      <c r="G10" s="200">
        <v>1.883793489138753</v>
      </c>
      <c r="H10" s="200">
        <v>186.60258914571037</v>
      </c>
      <c r="I10" s="200">
        <v>3.0825711640452322</v>
      </c>
      <c r="J10" s="200">
        <v>0.8348630235955838</v>
      </c>
      <c r="K10" s="200">
        <v>358.52015177381634</v>
      </c>
      <c r="L10" s="38"/>
      <c r="W10" s="6"/>
    </row>
    <row r="11" spans="1:23" ht="9" customHeight="1">
      <c r="A11" s="199" t="s">
        <v>30</v>
      </c>
      <c r="B11" s="200">
        <v>158.39154756781997</v>
      </c>
      <c r="C11" s="200">
        <v>4.910720602470509</v>
      </c>
      <c r="D11" s="200">
        <v>14.066301386737559</v>
      </c>
      <c r="E11" s="200">
        <v>48.52457815661536</v>
      </c>
      <c r="F11" s="200">
        <v>1.83111615685341</v>
      </c>
      <c r="G11" s="200">
        <v>8.572952916177329</v>
      </c>
      <c r="H11" s="200">
        <v>454.61620221515113</v>
      </c>
      <c r="I11" s="200">
        <v>3.911929971459558</v>
      </c>
      <c r="J11" s="200">
        <v>4.661022944717771</v>
      </c>
      <c r="K11" s="200">
        <v>699.4863719180026</v>
      </c>
      <c r="L11" s="38"/>
      <c r="W11" s="6"/>
    </row>
    <row r="12" spans="1:23" ht="9" customHeight="1">
      <c r="A12" s="199" t="s">
        <v>31</v>
      </c>
      <c r="B12" s="200">
        <v>118.11530375571333</v>
      </c>
      <c r="C12" s="200">
        <v>10.978666054216944</v>
      </c>
      <c r="D12" s="200">
        <v>11.609623873424814</v>
      </c>
      <c r="E12" s="200">
        <v>36.40626616829412</v>
      </c>
      <c r="F12" s="200">
        <v>0.8833409468910185</v>
      </c>
      <c r="G12" s="200">
        <v>7.571493830494444</v>
      </c>
      <c r="H12" s="200">
        <v>77.73400332640962</v>
      </c>
      <c r="I12" s="200">
        <v>2.839310186435416</v>
      </c>
      <c r="J12" s="200">
        <v>2.6500228406730555</v>
      </c>
      <c r="K12" s="200">
        <v>268.78803098255275</v>
      </c>
      <c r="L12" s="38"/>
      <c r="W12" s="6"/>
    </row>
    <row r="13" spans="1:23" ht="9" customHeight="1">
      <c r="A13" s="199" t="s">
        <v>32</v>
      </c>
      <c r="B13" s="200">
        <v>187.90434420071895</v>
      </c>
      <c r="C13" s="200">
        <v>21.380375342207486</v>
      </c>
      <c r="D13" s="200">
        <v>12.099348773203781</v>
      </c>
      <c r="E13" s="200">
        <v>55.346017079032556</v>
      </c>
      <c r="F13" s="200">
        <v>2.089445772079368</v>
      </c>
      <c r="G13" s="200">
        <v>3.207056301331123</v>
      </c>
      <c r="H13" s="200">
        <v>145.77528642414194</v>
      </c>
      <c r="I13" s="200">
        <v>7.871865466903665</v>
      </c>
      <c r="J13" s="200">
        <v>3.4257192309673354</v>
      </c>
      <c r="K13" s="200">
        <v>439.0994585905862</v>
      </c>
      <c r="L13" s="38"/>
      <c r="W13" s="6"/>
    </row>
    <row r="14" spans="1:23" ht="9" customHeight="1">
      <c r="A14" s="199" t="s">
        <v>33</v>
      </c>
      <c r="B14" s="200">
        <v>156.24607430691452</v>
      </c>
      <c r="C14" s="200">
        <v>1.1166415887576524</v>
      </c>
      <c r="D14" s="200">
        <v>13.623027382843361</v>
      </c>
      <c r="E14" s="200">
        <v>67.08224344461597</v>
      </c>
      <c r="F14" s="200">
        <v>0.8374811915682394</v>
      </c>
      <c r="G14" s="200">
        <v>4.103657838684373</v>
      </c>
      <c r="H14" s="200">
        <v>117.16361870039668</v>
      </c>
      <c r="I14" s="200">
        <v>7.425666565238389</v>
      </c>
      <c r="J14" s="200">
        <v>2.2053671377963635</v>
      </c>
      <c r="K14" s="200">
        <v>369.80377815681555</v>
      </c>
      <c r="L14" s="38"/>
      <c r="W14" s="6"/>
    </row>
    <row r="15" spans="1:23" ht="9" customHeight="1">
      <c r="A15" s="199" t="s">
        <v>34</v>
      </c>
      <c r="B15" s="200">
        <v>140.3664995078971</v>
      </c>
      <c r="C15" s="200">
        <v>6.44420490228242</v>
      </c>
      <c r="D15" s="200">
        <v>13.825748699442283</v>
      </c>
      <c r="E15" s="200">
        <v>81.31414913061818</v>
      </c>
      <c r="F15" s="200">
        <v>0.3515020855790411</v>
      </c>
      <c r="G15" s="200">
        <v>5.858368092984018</v>
      </c>
      <c r="H15" s="200">
        <v>69.36307822093077</v>
      </c>
      <c r="I15" s="200">
        <v>9.959225758072831</v>
      </c>
      <c r="J15" s="200">
        <v>1.4060083423161645</v>
      </c>
      <c r="K15" s="200">
        <v>328.8887847401228</v>
      </c>
      <c r="L15" s="38"/>
      <c r="W15" s="6"/>
    </row>
    <row r="16" spans="1:23" ht="9" customHeight="1">
      <c r="A16" s="199" t="s">
        <v>35</v>
      </c>
      <c r="B16" s="200">
        <v>129.77872793034018</v>
      </c>
      <c r="C16" s="200">
        <v>8.665144423483467</v>
      </c>
      <c r="D16" s="200">
        <v>11.244843908337325</v>
      </c>
      <c r="E16" s="200">
        <v>45.77312932099664</v>
      </c>
      <c r="F16" s="200">
        <v>1.1906305314710108</v>
      </c>
      <c r="G16" s="200">
        <v>3.968768438236703</v>
      </c>
      <c r="H16" s="200">
        <v>60.78830324565883</v>
      </c>
      <c r="I16" s="200">
        <v>5.159398969707714</v>
      </c>
      <c r="J16" s="200">
        <v>2.05053035975563</v>
      </c>
      <c r="K16" s="200">
        <v>268.61947712798747</v>
      </c>
      <c r="L16" s="38"/>
      <c r="W16" s="6"/>
    </row>
    <row r="17" spans="1:23" ht="9" customHeight="1">
      <c r="A17" s="199" t="s">
        <v>36</v>
      </c>
      <c r="B17" s="200">
        <v>323.71968910690407</v>
      </c>
      <c r="C17" s="200">
        <v>0.7255292353914689</v>
      </c>
      <c r="D17" s="200">
        <v>13.269547857817654</v>
      </c>
      <c r="E17" s="200">
        <v>66.8823397783241</v>
      </c>
      <c r="F17" s="200">
        <v>0.28639311923347455</v>
      </c>
      <c r="G17" s="200">
        <v>22.300477550979885</v>
      </c>
      <c r="H17" s="200">
        <v>84.35232005156604</v>
      </c>
      <c r="I17" s="200">
        <v>8.286307583155196</v>
      </c>
      <c r="J17" s="200">
        <v>3.093045687721525</v>
      </c>
      <c r="K17" s="200">
        <v>522.9156499710934</v>
      </c>
      <c r="L17" s="38"/>
      <c r="W17" s="6"/>
    </row>
    <row r="18" spans="1:23" ht="9" customHeight="1">
      <c r="A18" s="199" t="s">
        <v>37</v>
      </c>
      <c r="B18" s="200">
        <v>106.45342971907435</v>
      </c>
      <c r="C18" s="200">
        <v>2.707754389656688</v>
      </c>
      <c r="D18" s="200">
        <v>4.022949378918508</v>
      </c>
      <c r="E18" s="200">
        <v>38.75956997765716</v>
      </c>
      <c r="F18" s="200">
        <v>0.9283729335965787</v>
      </c>
      <c r="G18" s="200">
        <v>2.707754389656688</v>
      </c>
      <c r="H18" s="200">
        <v>26.1491709629703</v>
      </c>
      <c r="I18" s="200">
        <v>3.249305267588025</v>
      </c>
      <c r="J18" s="200">
        <v>0.696279700197434</v>
      </c>
      <c r="K18" s="200">
        <v>185.67458671931573</v>
      </c>
      <c r="L18" s="38"/>
      <c r="W18" s="6"/>
    </row>
    <row r="19" spans="1:23" ht="9" customHeight="1">
      <c r="A19" s="199" t="s">
        <v>38</v>
      </c>
      <c r="B19" s="200">
        <v>54.998834770449776</v>
      </c>
      <c r="C19" s="200">
        <v>0.3107278800590383</v>
      </c>
      <c r="D19" s="200">
        <v>3.7287345607084594</v>
      </c>
      <c r="E19" s="200">
        <v>25.168958284782104</v>
      </c>
      <c r="F19" s="200">
        <v>1.2429115202361531</v>
      </c>
      <c r="G19" s="200">
        <v>0.3107278800590383</v>
      </c>
      <c r="H19" s="200">
        <v>9.943292161889225</v>
      </c>
      <c r="I19" s="200">
        <v>10.564747922007301</v>
      </c>
      <c r="J19" s="200">
        <v>0.9321836401771149</v>
      </c>
      <c r="K19" s="200">
        <v>107.2011186203682</v>
      </c>
      <c r="L19" s="38"/>
      <c r="W19" s="6"/>
    </row>
    <row r="20" spans="1:23" ht="9" customHeight="1">
      <c r="A20" s="199" t="s">
        <v>39</v>
      </c>
      <c r="B20" s="200">
        <v>120.78612284338325</v>
      </c>
      <c r="C20" s="200">
        <v>2.251210891704634</v>
      </c>
      <c r="D20" s="200">
        <v>4.121447632505407</v>
      </c>
      <c r="E20" s="200">
        <v>17.923102099340742</v>
      </c>
      <c r="F20" s="200">
        <v>0.1039020411555985</v>
      </c>
      <c r="G20" s="200">
        <v>4.138764639364673</v>
      </c>
      <c r="H20" s="200">
        <v>24.780636815610244</v>
      </c>
      <c r="I20" s="200">
        <v>7.7753360798106215</v>
      </c>
      <c r="J20" s="200">
        <v>0.7099972812299231</v>
      </c>
      <c r="K20" s="200">
        <v>182.5905203241051</v>
      </c>
      <c r="L20" s="38"/>
      <c r="W20" s="6"/>
    </row>
    <row r="21" spans="1:23" ht="9" customHeight="1">
      <c r="A21" s="199" t="s">
        <v>40</v>
      </c>
      <c r="B21" s="200">
        <v>65.97479047763035</v>
      </c>
      <c r="C21" s="200">
        <v>1.5537988037722288</v>
      </c>
      <c r="D21" s="200">
        <v>5.327310184361927</v>
      </c>
      <c r="E21" s="200">
        <v>25.255396429567657</v>
      </c>
      <c r="F21" s="200">
        <v>0.4686059884392436</v>
      </c>
      <c r="G21" s="200">
        <v>1.3564910191662316</v>
      </c>
      <c r="H21" s="200">
        <v>20.273374868266224</v>
      </c>
      <c r="I21" s="200">
        <v>3.255578445998956</v>
      </c>
      <c r="J21" s="200">
        <v>2.121058684514471</v>
      </c>
      <c r="K21" s="200">
        <v>125.58640490171729</v>
      </c>
      <c r="L21" s="38"/>
      <c r="W21" s="6"/>
    </row>
    <row r="22" spans="1:23" ht="9" customHeight="1">
      <c r="A22" s="199" t="s">
        <v>41</v>
      </c>
      <c r="B22" s="200">
        <v>112.77319851937001</v>
      </c>
      <c r="C22" s="215" t="s">
        <v>144</v>
      </c>
      <c r="D22" s="200">
        <v>5.194604983804562</v>
      </c>
      <c r="E22" s="200">
        <v>20.27571622710813</v>
      </c>
      <c r="F22" s="215" t="s">
        <v>144</v>
      </c>
      <c r="G22" s="200">
        <v>0.3351358054067459</v>
      </c>
      <c r="H22" s="200">
        <v>31.837901513640865</v>
      </c>
      <c r="I22" s="200">
        <v>2.0108148324404755</v>
      </c>
      <c r="J22" s="215" t="s">
        <v>144</v>
      </c>
      <c r="K22" s="200">
        <v>172.4273718817708</v>
      </c>
      <c r="L22" s="38"/>
      <c r="W22" s="6"/>
    </row>
    <row r="23" spans="1:23" ht="9" customHeight="1">
      <c r="A23" s="199" t="s">
        <v>42</v>
      </c>
      <c r="B23" s="200">
        <v>54.02170717548549</v>
      </c>
      <c r="C23" s="200">
        <v>1.3928248627196995</v>
      </c>
      <c r="D23" s="200">
        <v>3.581549646993513</v>
      </c>
      <c r="E23" s="200">
        <v>26.662647372062818</v>
      </c>
      <c r="F23" s="215" t="s">
        <v>144</v>
      </c>
      <c r="G23" s="200">
        <v>0.9948749019426425</v>
      </c>
      <c r="H23" s="200">
        <v>6.168224392044383</v>
      </c>
      <c r="I23" s="200">
        <v>2.2882122744680777</v>
      </c>
      <c r="J23" s="200">
        <v>0.09948749019426424</v>
      </c>
      <c r="K23" s="200">
        <v>95.25927186100802</v>
      </c>
      <c r="L23" s="38"/>
      <c r="W23" s="6"/>
    </row>
    <row r="24" spans="1:23" ht="9" customHeight="1">
      <c r="A24" s="199" t="s">
        <v>43</v>
      </c>
      <c r="B24" s="200">
        <v>89.97294821343995</v>
      </c>
      <c r="C24" s="200">
        <v>4.392820374380113</v>
      </c>
      <c r="D24" s="200">
        <v>5.291351814594227</v>
      </c>
      <c r="E24" s="200">
        <v>28.173952492046997</v>
      </c>
      <c r="F24" s="200">
        <v>0.9784009015664797</v>
      </c>
      <c r="G24" s="200">
        <v>3.434386838151725</v>
      </c>
      <c r="H24" s="200">
        <v>59.40291188082198</v>
      </c>
      <c r="I24" s="200">
        <v>7.347990444417643</v>
      </c>
      <c r="J24" s="200">
        <v>0.8585967095379312</v>
      </c>
      <c r="K24" s="200">
        <v>199.85335966895707</v>
      </c>
      <c r="L24" s="38"/>
      <c r="W24" s="6"/>
    </row>
    <row r="25" spans="1:23" ht="9" customHeight="1">
      <c r="A25" s="199" t="s">
        <v>44</v>
      </c>
      <c r="B25" s="200">
        <v>100.0866040639534</v>
      </c>
      <c r="C25" s="200">
        <v>4.433447874192111</v>
      </c>
      <c r="D25" s="200">
        <v>6.316144916657253</v>
      </c>
      <c r="E25" s="200">
        <v>36.5000297587597</v>
      </c>
      <c r="F25" s="200">
        <v>0.24292865064066357</v>
      </c>
      <c r="G25" s="200">
        <v>1.5183040665041474</v>
      </c>
      <c r="H25" s="200">
        <v>259.14413807092785</v>
      </c>
      <c r="I25" s="200">
        <v>5.526626802075096</v>
      </c>
      <c r="J25" s="200">
        <v>6.498341404637751</v>
      </c>
      <c r="K25" s="200">
        <v>420.266565608348</v>
      </c>
      <c r="L25" s="38"/>
      <c r="W25" s="6"/>
    </row>
    <row r="26" spans="1:23" ht="9" customHeight="1">
      <c r="A26" s="201" t="s">
        <v>47</v>
      </c>
      <c r="B26" s="202">
        <v>142.06886048394068</v>
      </c>
      <c r="C26" s="202">
        <v>4.838822517662561</v>
      </c>
      <c r="D26" s="202">
        <v>8.091061311061342</v>
      </c>
      <c r="E26" s="202">
        <v>44.01695495907112</v>
      </c>
      <c r="F26" s="202">
        <v>0.8250922943083586</v>
      </c>
      <c r="G26" s="202">
        <v>5.72063990720462</v>
      </c>
      <c r="H26" s="202">
        <v>107.53702902485608</v>
      </c>
      <c r="I26" s="202">
        <v>5.442171257875549</v>
      </c>
      <c r="J26" s="202">
        <v>2.2569712133893227</v>
      </c>
      <c r="K26" s="202">
        <v>320.7976029693697</v>
      </c>
      <c r="L26" s="39"/>
      <c r="W26" s="6"/>
    </row>
    <row r="27" spans="1:23" ht="9" customHeight="1">
      <c r="A27" s="201" t="s">
        <v>65</v>
      </c>
      <c r="B27" s="202">
        <v>143.88911806634573</v>
      </c>
      <c r="C27" s="202">
        <v>7.6127581304237815</v>
      </c>
      <c r="D27" s="202">
        <v>8.544854952989411</v>
      </c>
      <c r="E27" s="202">
        <v>49.47722113251438</v>
      </c>
      <c r="F27" s="202">
        <v>1.2136281077487188</v>
      </c>
      <c r="G27" s="202">
        <v>5.151261623485158</v>
      </c>
      <c r="H27" s="202">
        <v>160.75816831637025</v>
      </c>
      <c r="I27" s="202">
        <v>4.295254337455496</v>
      </c>
      <c r="J27" s="202">
        <v>2.8077038981772864</v>
      </c>
      <c r="K27" s="202">
        <v>383.74996856551024</v>
      </c>
      <c r="L27" s="39"/>
      <c r="W27" s="6"/>
    </row>
    <row r="28" spans="1:23" ht="9" customHeight="1">
      <c r="A28" s="201" t="s">
        <v>66</v>
      </c>
      <c r="B28" s="202">
        <v>229.8791176654395</v>
      </c>
      <c r="C28" s="202">
        <v>2.360302079327786</v>
      </c>
      <c r="D28" s="202">
        <v>13.151531661708988</v>
      </c>
      <c r="E28" s="202">
        <v>65.19440440325081</v>
      </c>
      <c r="F28" s="202">
        <v>0.5900755198319465</v>
      </c>
      <c r="G28" s="202">
        <v>12.74026690546248</v>
      </c>
      <c r="H28" s="202">
        <v>90.53188960330743</v>
      </c>
      <c r="I28" s="202">
        <v>7.715684448711664</v>
      </c>
      <c r="J28" s="202">
        <v>2.5391128429132244</v>
      </c>
      <c r="K28" s="202">
        <v>424.7023851299538</v>
      </c>
      <c r="L28" s="39"/>
      <c r="W28" s="6"/>
    </row>
    <row r="29" spans="1:23" ht="9" customHeight="1">
      <c r="A29" s="201" t="s">
        <v>67</v>
      </c>
      <c r="B29" s="202">
        <v>92.32338937920731</v>
      </c>
      <c r="C29" s="202">
        <v>2.6563017450598463</v>
      </c>
      <c r="D29" s="202">
        <v>4.781343141107723</v>
      </c>
      <c r="E29" s="202">
        <v>25.645385938668696</v>
      </c>
      <c r="F29" s="202">
        <v>0.45881575596488255</v>
      </c>
      <c r="G29" s="202">
        <v>2.6514721055233736</v>
      </c>
      <c r="H29" s="202">
        <v>49.16090084175305</v>
      </c>
      <c r="I29" s="202">
        <v>5.669996815818654</v>
      </c>
      <c r="J29" s="202">
        <v>1.4054251051134823</v>
      </c>
      <c r="K29" s="202">
        <v>184.75303082821702</v>
      </c>
      <c r="L29" s="39"/>
      <c r="W29" s="6"/>
    </row>
    <row r="30" spans="1:11" ht="4.5" customHeight="1">
      <c r="A30" s="203"/>
      <c r="B30" s="204"/>
      <c r="C30" s="204"/>
      <c r="D30" s="204"/>
      <c r="E30" s="204"/>
      <c r="F30" s="204"/>
      <c r="G30" s="204"/>
      <c r="H30" s="204"/>
      <c r="I30" s="204"/>
      <c r="J30" s="205"/>
      <c r="K30" s="204"/>
    </row>
    <row r="31" spans="1:11" ht="4.5" customHeight="1">
      <c r="A31" s="206"/>
      <c r="B31" s="207"/>
      <c r="C31" s="207"/>
      <c r="D31" s="207"/>
      <c r="E31" s="207"/>
      <c r="F31" s="207"/>
      <c r="G31" s="207"/>
      <c r="H31" s="207"/>
      <c r="I31" s="207"/>
      <c r="J31" s="208"/>
      <c r="K31" s="207"/>
    </row>
    <row r="32" spans="1:11" ht="9">
      <c r="A32" s="209" t="s">
        <v>157</v>
      </c>
      <c r="B32" s="156"/>
      <c r="C32" s="156"/>
      <c r="D32" s="142"/>
      <c r="E32" s="34"/>
      <c r="F32" s="34"/>
      <c r="G32" s="210"/>
      <c r="H32" s="210"/>
      <c r="I32" s="210"/>
      <c r="J32" s="211"/>
      <c r="K32" s="210"/>
    </row>
    <row r="33" spans="1:11" ht="9">
      <c r="A33" s="152" t="s">
        <v>145</v>
      </c>
      <c r="B33" s="212"/>
      <c r="C33" s="142"/>
      <c r="D33" s="142"/>
      <c r="E33" s="142"/>
      <c r="F33" s="142"/>
      <c r="G33" s="210"/>
      <c r="H33" s="210"/>
      <c r="I33" s="210"/>
      <c r="J33" s="211"/>
      <c r="K33" s="210"/>
    </row>
    <row r="34" spans="1:11" ht="9" customHeight="1">
      <c r="A34" s="142" t="s">
        <v>62</v>
      </c>
      <c r="B34" s="211"/>
      <c r="C34" s="210"/>
      <c r="D34" s="210"/>
      <c r="E34" s="210"/>
      <c r="F34" s="210"/>
      <c r="G34" s="210"/>
      <c r="H34" s="210"/>
      <c r="I34" s="210"/>
      <c r="J34" s="211"/>
      <c r="K34" s="210"/>
    </row>
    <row r="35" spans="1:11" ht="9">
      <c r="A35" s="199"/>
      <c r="B35" s="213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2:11" ht="9"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9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9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ht="9"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2:11" ht="9"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9"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2:11" ht="9"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2:11" ht="9"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9"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2:11" ht="9"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2:11" ht="9"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2:11" ht="9"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2:11" ht="9"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2:11" ht="9"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2:11" ht="9"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2:11" ht="9"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2:11" ht="9"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2:11" ht="9"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2:11" ht="9"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2:11" ht="9"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2:11" ht="9"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ht="9">
      <c r="J57" s="4"/>
    </row>
    <row r="58" ht="9">
      <c r="J58" s="4"/>
    </row>
    <row r="59" ht="9">
      <c r="J59" s="4"/>
    </row>
    <row r="60" ht="9">
      <c r="J60" s="4"/>
    </row>
    <row r="61" ht="9">
      <c r="J61" s="4"/>
    </row>
    <row r="62" ht="9">
      <c r="J62" s="4"/>
    </row>
    <row r="63" ht="9">
      <c r="J63" s="4"/>
    </row>
    <row r="64" ht="9">
      <c r="J64" s="4"/>
    </row>
    <row r="65" ht="9">
      <c r="J65" s="4"/>
    </row>
    <row r="66" ht="9">
      <c r="J66" s="4"/>
    </row>
    <row r="67" ht="9">
      <c r="J67" s="4"/>
    </row>
    <row r="68" ht="9">
      <c r="J68" s="4"/>
    </row>
    <row r="69" ht="9">
      <c r="J69" s="4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AA65"/>
  <sheetViews>
    <sheetView showGridLines="0" tabSelected="1" workbookViewId="0" topLeftCell="A1">
      <selection activeCell="F66" sqref="F66"/>
    </sheetView>
  </sheetViews>
  <sheetFormatPr defaultColWidth="9.59765625" defaultRowHeight="10.5"/>
  <cols>
    <col min="1" max="1" width="18.796875" style="3" customWidth="1"/>
    <col min="2" max="2" width="9.59765625" style="3" customWidth="1"/>
    <col min="3" max="3" width="9" style="3" customWidth="1"/>
    <col min="4" max="4" width="9.19921875" style="3" customWidth="1"/>
    <col min="5" max="5" width="12" style="3" customWidth="1"/>
    <col min="6" max="7" width="9.796875" style="3" customWidth="1"/>
    <col min="8" max="8" width="14.796875" style="3" customWidth="1"/>
    <col min="9" max="9" width="11" style="3" customWidth="1"/>
    <col min="10" max="11" width="8.796875" style="3" customWidth="1"/>
    <col min="12" max="12" width="9.3984375" style="3" customWidth="1"/>
    <col min="13" max="13" width="15.19921875" style="3" customWidth="1"/>
    <col min="14" max="14" width="13.796875" style="3" customWidth="1"/>
    <col min="15" max="15" width="10.3984375" style="3" customWidth="1"/>
    <col min="16" max="25" width="9.3984375" style="3" customWidth="1"/>
    <col min="26" max="26" width="13.796875" style="3" customWidth="1"/>
    <col min="27" max="16384" width="9.3984375" style="3" customWidth="1"/>
  </cols>
  <sheetData>
    <row r="1" spans="1:11" s="17" customFormat="1" ht="12" customHeight="1">
      <c r="A1" s="36" t="s">
        <v>80</v>
      </c>
      <c r="J1" s="2"/>
      <c r="K1" s="2"/>
    </row>
    <row r="2" spans="10:14" s="17" customFormat="1" ht="12" customHeight="1">
      <c r="J2" s="2"/>
      <c r="L2" s="33"/>
      <c r="M2" s="31"/>
      <c r="N2" s="32"/>
    </row>
    <row r="3" spans="1:11" s="21" customFormat="1" ht="9" customHeight="1">
      <c r="A3" s="103"/>
      <c r="B3" s="129"/>
      <c r="C3" s="130"/>
      <c r="D3" s="103"/>
      <c r="E3" s="103"/>
      <c r="F3" s="103"/>
      <c r="G3" s="103"/>
      <c r="H3" s="103"/>
      <c r="I3" s="103"/>
      <c r="J3" s="103"/>
      <c r="K3" s="131"/>
    </row>
    <row r="4" spans="1:11" s="7" customFormat="1" ht="42" customHeight="1">
      <c r="A4" s="149" t="s">
        <v>24</v>
      </c>
      <c r="B4" s="338" t="s">
        <v>46</v>
      </c>
      <c r="C4" s="338" t="s">
        <v>68</v>
      </c>
      <c r="D4" s="338" t="s">
        <v>75</v>
      </c>
      <c r="E4" s="338" t="s">
        <v>82</v>
      </c>
      <c r="F4" s="338" t="s">
        <v>45</v>
      </c>
      <c r="G4" s="338" t="s">
        <v>70</v>
      </c>
      <c r="H4" s="338" t="s">
        <v>53</v>
      </c>
      <c r="I4" s="338" t="s">
        <v>71</v>
      </c>
      <c r="J4" s="338" t="s">
        <v>72</v>
      </c>
      <c r="K4" s="339" t="s">
        <v>10</v>
      </c>
    </row>
    <row r="5" spans="1:26" s="210" customFormat="1" ht="9" customHeight="1">
      <c r="A5" s="14"/>
      <c r="B5" s="15"/>
      <c r="C5" s="15"/>
      <c r="D5" s="15"/>
      <c r="E5" s="15"/>
      <c r="F5" s="224"/>
      <c r="G5" s="15"/>
      <c r="H5" s="15"/>
      <c r="I5" s="15"/>
      <c r="J5" s="15"/>
      <c r="L5" s="34"/>
      <c r="M5" s="34"/>
      <c r="N5" s="34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5" s="34" customFormat="1" ht="9" customHeight="1">
      <c r="A6" s="214" t="s">
        <v>25</v>
      </c>
      <c r="B6" s="150">
        <v>247.66307565262312</v>
      </c>
      <c r="C6" s="150">
        <v>1.4328862476857003</v>
      </c>
      <c r="D6" s="150">
        <v>18.401276022911098</v>
      </c>
      <c r="E6" s="150">
        <v>54.29884728072127</v>
      </c>
      <c r="F6" s="150">
        <v>4.1478286117217635</v>
      </c>
      <c r="G6" s="150">
        <v>10.784354390476585</v>
      </c>
      <c r="H6" s="215">
        <v>179.78951655172153</v>
      </c>
      <c r="I6" s="150">
        <v>10.859769456144255</v>
      </c>
      <c r="J6" s="150">
        <v>3.7707532833834216</v>
      </c>
      <c r="K6" s="150">
        <v>531.1483074973887</v>
      </c>
      <c r="L6" s="226"/>
      <c r="M6" s="227"/>
      <c r="N6" s="227"/>
      <c r="O6" s="227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15" s="34" customFormat="1" ht="9" customHeight="1">
      <c r="A7" s="34" t="s">
        <v>26</v>
      </c>
      <c r="B7" s="150">
        <v>151.82925048906537</v>
      </c>
      <c r="C7" s="150">
        <v>20.438552950451108</v>
      </c>
      <c r="D7" s="150">
        <v>14.598966393179364</v>
      </c>
      <c r="E7" s="150">
        <v>37.95731262226634</v>
      </c>
      <c r="F7" s="150">
        <v>2.9197932786358725</v>
      </c>
      <c r="G7" s="150">
        <v>5.839586557271745</v>
      </c>
      <c r="H7" s="215">
        <v>64.2354521299892</v>
      </c>
      <c r="I7" s="150" t="s">
        <v>144</v>
      </c>
      <c r="J7" s="150" t="s">
        <v>144</v>
      </c>
      <c r="K7" s="150">
        <v>297.818914420859</v>
      </c>
      <c r="L7" s="226"/>
      <c r="M7" s="227"/>
      <c r="N7" s="227"/>
      <c r="O7" s="227"/>
    </row>
    <row r="8" spans="1:15" s="34" customFormat="1" ht="9" customHeight="1">
      <c r="A8" s="34" t="s">
        <v>27</v>
      </c>
      <c r="B8" s="150">
        <v>407.06960904892856</v>
      </c>
      <c r="C8" s="150">
        <v>1.2148430495670541</v>
      </c>
      <c r="D8" s="150">
        <v>20.117800900830417</v>
      </c>
      <c r="E8" s="150">
        <v>176.29802335317092</v>
      </c>
      <c r="F8" s="150">
        <v>1.8951551573246046</v>
      </c>
      <c r="G8" s="150">
        <v>26.969515700388605</v>
      </c>
      <c r="H8" s="215">
        <v>193.98613815486723</v>
      </c>
      <c r="I8" s="150">
        <v>5.977027803869907</v>
      </c>
      <c r="J8" s="150">
        <v>13.023117491358821</v>
      </c>
      <c r="K8" s="150">
        <v>846.551230660306</v>
      </c>
      <c r="L8" s="226"/>
      <c r="M8" s="227"/>
      <c r="N8" s="227"/>
      <c r="O8" s="227"/>
    </row>
    <row r="9" spans="1:15" s="34" customFormat="1" ht="9" customHeight="1">
      <c r="A9" s="34" t="s">
        <v>28</v>
      </c>
      <c r="B9" s="150">
        <v>430.528185762962</v>
      </c>
      <c r="C9" s="150" t="s">
        <v>144</v>
      </c>
      <c r="D9" s="150">
        <v>22.327279081281002</v>
      </c>
      <c r="E9" s="150">
        <v>139.78818207410714</v>
      </c>
      <c r="F9" s="150">
        <v>2.426878161008805</v>
      </c>
      <c r="G9" s="150">
        <v>17.473522759263393</v>
      </c>
      <c r="H9" s="215">
        <v>213.07990253657306</v>
      </c>
      <c r="I9" s="150">
        <v>2.912253793210566</v>
      </c>
      <c r="J9" s="150">
        <v>4.85375632201761</v>
      </c>
      <c r="K9" s="150">
        <v>833.3899604904235</v>
      </c>
      <c r="L9" s="226"/>
      <c r="M9" s="227"/>
      <c r="N9" s="227"/>
      <c r="O9" s="227"/>
    </row>
    <row r="10" spans="1:15" s="34" customFormat="1" ht="9" customHeight="1">
      <c r="A10" s="34" t="s">
        <v>29</v>
      </c>
      <c r="B10" s="150">
        <v>237.62721630250093</v>
      </c>
      <c r="C10" s="150">
        <v>3.037708744485579</v>
      </c>
      <c r="D10" s="150">
        <v>30.671059258838262</v>
      </c>
      <c r="E10" s="150">
        <v>159.62669499248412</v>
      </c>
      <c r="F10" s="150">
        <v>2.449765116520628</v>
      </c>
      <c r="G10" s="150">
        <v>4.40957720973713</v>
      </c>
      <c r="H10" s="215">
        <v>313.86390672862285</v>
      </c>
      <c r="I10" s="150">
        <v>3.6256523724505296</v>
      </c>
      <c r="J10" s="150">
        <v>1.567849674573202</v>
      </c>
      <c r="K10" s="150">
        <v>756.8794304002132</v>
      </c>
      <c r="L10" s="226"/>
      <c r="M10" s="227"/>
      <c r="N10" s="227"/>
      <c r="O10" s="227"/>
    </row>
    <row r="11" spans="1:15" s="34" customFormat="1" ht="9" customHeight="1">
      <c r="A11" s="34" t="s">
        <v>30</v>
      </c>
      <c r="B11" s="150">
        <v>312.25884264914066</v>
      </c>
      <c r="C11" s="150">
        <v>2.299778710181887</v>
      </c>
      <c r="D11" s="150">
        <v>36.02986645951623</v>
      </c>
      <c r="E11" s="150">
        <v>103.7455729259829</v>
      </c>
      <c r="F11" s="150">
        <v>2.0442477423838996</v>
      </c>
      <c r="G11" s="150">
        <v>25.80862774759673</v>
      </c>
      <c r="H11" s="215">
        <v>298.9712323236453</v>
      </c>
      <c r="I11" s="150">
        <v>4.344026452565786</v>
      </c>
      <c r="J11" s="150">
        <v>12.776548389899371</v>
      </c>
      <c r="K11" s="150">
        <v>798.2787434009127</v>
      </c>
      <c r="L11" s="226"/>
      <c r="M11" s="227"/>
      <c r="N11" s="227"/>
      <c r="O11" s="227"/>
    </row>
    <row r="12" spans="1:15" s="34" customFormat="1" ht="9" customHeight="1">
      <c r="A12" s="34" t="s">
        <v>31</v>
      </c>
      <c r="B12" s="150">
        <v>170.49252561769117</v>
      </c>
      <c r="C12" s="150">
        <v>18.52635373819258</v>
      </c>
      <c r="D12" s="150">
        <v>21.280271185761745</v>
      </c>
      <c r="E12" s="150">
        <v>32.54629710763561</v>
      </c>
      <c r="F12" s="150">
        <v>1.2517806579859851</v>
      </c>
      <c r="G12" s="150">
        <v>14.27029950104023</v>
      </c>
      <c r="H12" s="215">
        <v>115.78971086370362</v>
      </c>
      <c r="I12" s="150">
        <v>2.253205184374773</v>
      </c>
      <c r="J12" s="150">
        <v>2.6287393817705684</v>
      </c>
      <c r="K12" s="150">
        <v>379.0391832381563</v>
      </c>
      <c r="L12" s="226"/>
      <c r="M12" s="227"/>
      <c r="N12" s="227"/>
      <c r="O12" s="227"/>
    </row>
    <row r="13" spans="1:15" s="34" customFormat="1" ht="9" customHeight="1">
      <c r="A13" s="34" t="s">
        <v>32</v>
      </c>
      <c r="B13" s="150">
        <v>283.8926142996321</v>
      </c>
      <c r="C13" s="150">
        <v>16.96382414213673</v>
      </c>
      <c r="D13" s="150">
        <v>24.1382477911827</v>
      </c>
      <c r="E13" s="150">
        <v>103.72741481377678</v>
      </c>
      <c r="F13" s="150">
        <v>2.5479261557359516</v>
      </c>
      <c r="G13" s="150">
        <v>6.235714012722197</v>
      </c>
      <c r="H13" s="215">
        <v>107.28110129414533</v>
      </c>
      <c r="I13" s="150">
        <v>6.906220895810606</v>
      </c>
      <c r="J13" s="150">
        <v>5.364055064707267</v>
      </c>
      <c r="K13" s="150">
        <v>557.0571184698497</v>
      </c>
      <c r="L13" s="226"/>
      <c r="M13" s="227"/>
      <c r="N13" s="227"/>
      <c r="O13" s="227"/>
    </row>
    <row r="14" spans="1:15" s="34" customFormat="1" ht="9" customHeight="1">
      <c r="A14" s="34" t="s">
        <v>33</v>
      </c>
      <c r="B14" s="150">
        <v>215.1678957972619</v>
      </c>
      <c r="C14" s="150">
        <v>2.0011895070429864</v>
      </c>
      <c r="D14" s="150">
        <v>22.973655540853482</v>
      </c>
      <c r="E14" s="150">
        <v>119.91127526201574</v>
      </c>
      <c r="F14" s="150">
        <v>0.9605709633806334</v>
      </c>
      <c r="G14" s="150">
        <v>8.80523383098914</v>
      </c>
      <c r="H14" s="215">
        <v>89.65328991552579</v>
      </c>
      <c r="I14" s="150">
        <v>4.242521754931131</v>
      </c>
      <c r="J14" s="150">
        <v>4.242521754931131</v>
      </c>
      <c r="K14" s="150">
        <v>467.95815432693195</v>
      </c>
      <c r="L14" s="226"/>
      <c r="M14" s="227"/>
      <c r="N14" s="227"/>
      <c r="O14" s="227"/>
    </row>
    <row r="15" spans="1:15" s="34" customFormat="1" ht="9" customHeight="1">
      <c r="A15" s="34" t="s">
        <v>34</v>
      </c>
      <c r="B15" s="150">
        <v>167.07553553001122</v>
      </c>
      <c r="C15" s="150">
        <v>16.253954814005617</v>
      </c>
      <c r="D15" s="150">
        <v>3.7799894916292134</v>
      </c>
      <c r="E15" s="150">
        <v>124.36165427460112</v>
      </c>
      <c r="F15" s="150">
        <v>1.133996847488764</v>
      </c>
      <c r="G15" s="150">
        <v>4.157988440792135</v>
      </c>
      <c r="H15" s="215">
        <v>40.8238865095955</v>
      </c>
      <c r="I15" s="150">
        <v>20.789942203960674</v>
      </c>
      <c r="J15" s="150">
        <v>0.3779989491629213</v>
      </c>
      <c r="K15" s="150">
        <v>378.75494706124715</v>
      </c>
      <c r="L15" s="226"/>
      <c r="M15" s="227"/>
      <c r="N15" s="227"/>
      <c r="O15" s="227"/>
    </row>
    <row r="16" spans="1:15" s="34" customFormat="1" ht="9" customHeight="1">
      <c r="A16" s="34" t="s">
        <v>35</v>
      </c>
      <c r="B16" s="150">
        <v>247.6082503625444</v>
      </c>
      <c r="C16" s="150">
        <v>19.47480620829001</v>
      </c>
      <c r="D16" s="150">
        <v>29.21220931243501</v>
      </c>
      <c r="E16" s="150">
        <v>77.55146043658343</v>
      </c>
      <c r="F16" s="150">
        <v>0.6955287931532146</v>
      </c>
      <c r="G16" s="150">
        <v>3.477643965766073</v>
      </c>
      <c r="H16" s="215">
        <v>47.643722330995196</v>
      </c>
      <c r="I16" s="150">
        <v>2.7821151726128583</v>
      </c>
      <c r="J16" s="150">
        <v>2.0865863794596438</v>
      </c>
      <c r="K16" s="150">
        <v>430.53232296183984</v>
      </c>
      <c r="L16" s="226"/>
      <c r="M16" s="227"/>
      <c r="N16" s="227"/>
      <c r="O16" s="227"/>
    </row>
    <row r="17" spans="1:15" s="34" customFormat="1" ht="9" customHeight="1">
      <c r="A17" s="34" t="s">
        <v>36</v>
      </c>
      <c r="B17" s="150">
        <v>551.3953475151501</v>
      </c>
      <c r="C17" s="150">
        <v>0.35530340067990857</v>
      </c>
      <c r="D17" s="150">
        <v>22.81047832365013</v>
      </c>
      <c r="E17" s="150">
        <v>111.35208577308335</v>
      </c>
      <c r="F17" s="150">
        <v>0.35530340067990857</v>
      </c>
      <c r="G17" s="150">
        <v>39.758450536081774</v>
      </c>
      <c r="H17" s="215">
        <v>143.4004525144111</v>
      </c>
      <c r="I17" s="150">
        <v>12.115845963184883</v>
      </c>
      <c r="J17" s="150">
        <v>4.761065569110775</v>
      </c>
      <c r="K17" s="150">
        <v>886.3043329960319</v>
      </c>
      <c r="L17" s="226"/>
      <c r="M17" s="227"/>
      <c r="N17" s="227"/>
      <c r="O17" s="227"/>
    </row>
    <row r="18" spans="1:27" s="34" customFormat="1" ht="9" customHeight="1">
      <c r="A18" s="34" t="s">
        <v>37</v>
      </c>
      <c r="B18" s="150">
        <v>192.2794950747124</v>
      </c>
      <c r="C18" s="150">
        <v>3.3324002612601804</v>
      </c>
      <c r="D18" s="150">
        <v>7.331280574772397</v>
      </c>
      <c r="E18" s="150">
        <v>89.64156702789886</v>
      </c>
      <c r="F18" s="150">
        <v>2.332680182882126</v>
      </c>
      <c r="G18" s="150">
        <v>5.665080444142307</v>
      </c>
      <c r="H18" s="215">
        <v>25.65948201170339</v>
      </c>
      <c r="I18" s="150">
        <v>6.998040548646379</v>
      </c>
      <c r="J18" s="150">
        <v>1.6662001306300902</v>
      </c>
      <c r="K18" s="150">
        <v>334.90622625664815</v>
      </c>
      <c r="L18" s="226"/>
      <c r="M18" s="227"/>
      <c r="N18" s="227"/>
      <c r="O18" s="227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</row>
    <row r="19" spans="1:15" s="34" customFormat="1" ht="9" customHeight="1">
      <c r="A19" s="34" t="s">
        <v>38</v>
      </c>
      <c r="B19" s="150">
        <v>130.02655279078044</v>
      </c>
      <c r="C19" s="150" t="s">
        <v>144</v>
      </c>
      <c r="D19" s="150">
        <v>13.687005556924255</v>
      </c>
      <c r="E19" s="150">
        <v>57.485423339081876</v>
      </c>
      <c r="F19" s="150">
        <v>5.474802222769703</v>
      </c>
      <c r="G19" s="150">
        <v>0</v>
      </c>
      <c r="H19" s="215">
        <v>9.58090388984698</v>
      </c>
      <c r="I19" s="150">
        <v>46.53581889354247</v>
      </c>
      <c r="J19" s="150">
        <v>2.7374011113848513</v>
      </c>
      <c r="K19" s="150">
        <v>265.5279078043306</v>
      </c>
      <c r="L19" s="226"/>
      <c r="M19" s="227"/>
      <c r="N19" s="227"/>
      <c r="O19" s="227"/>
    </row>
    <row r="20" spans="1:15" s="34" customFormat="1" ht="9" customHeight="1">
      <c r="A20" s="34" t="s">
        <v>39</v>
      </c>
      <c r="B20" s="150">
        <v>345.4818657671979</v>
      </c>
      <c r="C20" s="150">
        <v>2.4017857276885364</v>
      </c>
      <c r="D20" s="150">
        <v>13.960379542189617</v>
      </c>
      <c r="E20" s="150">
        <v>41.20563639065645</v>
      </c>
      <c r="F20" s="150">
        <v>0.30022321596106705</v>
      </c>
      <c r="G20" s="150">
        <v>16.812500093819754</v>
      </c>
      <c r="H20" s="215">
        <v>57.71791326851514</v>
      </c>
      <c r="I20" s="150">
        <v>12.459263462384282</v>
      </c>
      <c r="J20" s="150">
        <v>2.476841531678803</v>
      </c>
      <c r="K20" s="150">
        <v>492.8164090000916</v>
      </c>
      <c r="L20" s="226"/>
      <c r="M20" s="227"/>
      <c r="N20" s="227"/>
      <c r="O20" s="227"/>
    </row>
    <row r="21" spans="1:15" s="34" customFormat="1" ht="9" customHeight="1">
      <c r="A21" s="34" t="s">
        <v>40</v>
      </c>
      <c r="B21" s="150">
        <v>167.64792998123326</v>
      </c>
      <c r="C21" s="150">
        <v>3.8633950344837276</v>
      </c>
      <c r="D21" s="150">
        <v>17.443813943578043</v>
      </c>
      <c r="E21" s="150">
        <v>57.95092551725591</v>
      </c>
      <c r="F21" s="150">
        <v>1.2877983448279091</v>
      </c>
      <c r="G21" s="150">
        <v>3.9804676112862647</v>
      </c>
      <c r="H21" s="215">
        <v>25.87303947336072</v>
      </c>
      <c r="I21" s="150">
        <v>7.492644915362381</v>
      </c>
      <c r="J21" s="150">
        <v>8.31215295298014</v>
      </c>
      <c r="K21" s="150">
        <v>293.85216777436835</v>
      </c>
      <c r="L21" s="226"/>
      <c r="M21" s="227"/>
      <c r="N21" s="227"/>
      <c r="O21" s="227"/>
    </row>
    <row r="22" spans="1:15" s="34" customFormat="1" ht="9" customHeight="1">
      <c r="A22" s="34" t="s">
        <v>41</v>
      </c>
      <c r="B22" s="150">
        <v>175.31090292941388</v>
      </c>
      <c r="C22" s="150" t="s">
        <v>144</v>
      </c>
      <c r="D22" s="150">
        <v>8.609017554569432</v>
      </c>
      <c r="E22" s="150">
        <v>46.95827757037872</v>
      </c>
      <c r="F22" s="150" t="s">
        <v>144</v>
      </c>
      <c r="G22" s="150">
        <v>1.565275919012624</v>
      </c>
      <c r="H22" s="215">
        <v>115.83041800693417</v>
      </c>
      <c r="I22" s="150">
        <v>2.347913878518936</v>
      </c>
      <c r="J22" s="150" t="s">
        <v>144</v>
      </c>
      <c r="K22" s="150">
        <v>350.62180585882777</v>
      </c>
      <c r="L22" s="226"/>
      <c r="M22" s="227"/>
      <c r="N22" s="227"/>
      <c r="O22" s="227"/>
    </row>
    <row r="23" spans="1:15" s="34" customFormat="1" ht="9" customHeight="1">
      <c r="A23" s="34" t="s">
        <v>42</v>
      </c>
      <c r="B23" s="150">
        <v>117.77950591384237</v>
      </c>
      <c r="C23" s="150" t="s">
        <v>144</v>
      </c>
      <c r="D23" s="150">
        <v>11.981408471081853</v>
      </c>
      <c r="E23" s="150">
        <v>44.7607335334756</v>
      </c>
      <c r="F23" s="150" t="s">
        <v>144</v>
      </c>
      <c r="G23" s="150">
        <v>4.521286215502586</v>
      </c>
      <c r="H23" s="215">
        <v>11.755344160306723</v>
      </c>
      <c r="I23" s="150">
        <v>4.747350526277716</v>
      </c>
      <c r="J23" s="150">
        <v>0.4521286215502586</v>
      </c>
      <c r="K23" s="150">
        <v>195.9977574420371</v>
      </c>
      <c r="L23" s="226"/>
      <c r="M23" s="227"/>
      <c r="N23" s="227"/>
      <c r="O23" s="227"/>
    </row>
    <row r="24" spans="1:15" s="34" customFormat="1" ht="9" customHeight="1">
      <c r="A24" s="34" t="s">
        <v>43</v>
      </c>
      <c r="B24" s="150">
        <v>207.62238625302695</v>
      </c>
      <c r="C24" s="150">
        <v>1.459132436331668</v>
      </c>
      <c r="D24" s="150">
        <v>15.016904657246751</v>
      </c>
      <c r="E24" s="150">
        <v>58.24370308357242</v>
      </c>
      <c r="F24" s="150">
        <v>1.6415239908731265</v>
      </c>
      <c r="G24" s="150">
        <v>9.058780542225772</v>
      </c>
      <c r="H24" s="215">
        <v>39.7005617051908</v>
      </c>
      <c r="I24" s="150">
        <v>19.819882260171823</v>
      </c>
      <c r="J24" s="150">
        <v>1.8239155454145852</v>
      </c>
      <c r="K24" s="150">
        <v>354.3867904740539</v>
      </c>
      <c r="L24" s="226"/>
      <c r="M24" s="227"/>
      <c r="N24" s="227"/>
      <c r="O24" s="227"/>
    </row>
    <row r="25" spans="1:15" s="34" customFormat="1" ht="9" customHeight="1">
      <c r="A25" s="34" t="s">
        <v>44</v>
      </c>
      <c r="B25" s="150">
        <v>197.3509859091396</v>
      </c>
      <c r="C25" s="150">
        <v>16.07000885260137</v>
      </c>
      <c r="D25" s="150">
        <v>23.118258349356353</v>
      </c>
      <c r="E25" s="150">
        <v>87.11636377989163</v>
      </c>
      <c r="F25" s="150">
        <v>1.1277199194807976</v>
      </c>
      <c r="G25" s="150">
        <v>7.048249496754986</v>
      </c>
      <c r="H25" s="215">
        <v>134.19867041821493</v>
      </c>
      <c r="I25" s="150">
        <v>9.86754929545698</v>
      </c>
      <c r="J25" s="150">
        <v>25.09176820844775</v>
      </c>
      <c r="K25" s="150">
        <v>500.9895742293444</v>
      </c>
      <c r="L25" s="226"/>
      <c r="M25" s="227"/>
      <c r="N25" s="227"/>
      <c r="O25" s="227"/>
    </row>
    <row r="26" spans="1:15" s="34" customFormat="1" ht="9" customHeight="1">
      <c r="A26" s="216" t="s">
        <v>47</v>
      </c>
      <c r="B26" s="151">
        <v>309.11911040989986</v>
      </c>
      <c r="C26" s="151">
        <v>4.58075731633931</v>
      </c>
      <c r="D26" s="151">
        <v>20.361524848587518</v>
      </c>
      <c r="E26" s="151">
        <v>96.9749838516589</v>
      </c>
      <c r="F26" s="151">
        <v>1.5523026711380012</v>
      </c>
      <c r="G26" s="151">
        <v>16.460266059991636</v>
      </c>
      <c r="H26" s="217">
        <v>126.16998956091098</v>
      </c>
      <c r="I26" s="151">
        <v>9.225949837895667</v>
      </c>
      <c r="J26" s="151">
        <v>5.394984000445658</v>
      </c>
      <c r="K26" s="151">
        <v>589.8398685568676</v>
      </c>
      <c r="L26" s="226"/>
      <c r="M26" s="229"/>
      <c r="N26" s="229"/>
      <c r="O26" s="227"/>
    </row>
    <row r="27" spans="1:15" s="34" customFormat="1" ht="9" customHeight="1">
      <c r="A27" s="216" t="s">
        <v>65</v>
      </c>
      <c r="B27" s="151">
        <v>298.14638205241494</v>
      </c>
      <c r="C27" s="151">
        <v>6.715561963548421</v>
      </c>
      <c r="D27" s="151">
        <v>23.108630903023325</v>
      </c>
      <c r="E27" s="151">
        <v>115.89804193595455</v>
      </c>
      <c r="F27" s="151">
        <v>2.470562429679399</v>
      </c>
      <c r="G27" s="151">
        <v>14.864323126634615</v>
      </c>
      <c r="H27" s="217">
        <v>187.47610481572676</v>
      </c>
      <c r="I27" s="151">
        <v>6.1149832513611635</v>
      </c>
      <c r="J27" s="151">
        <v>6.756510512106643</v>
      </c>
      <c r="K27" s="151">
        <v>661.5511009904499</v>
      </c>
      <c r="L27" s="226"/>
      <c r="M27" s="229"/>
      <c r="N27" s="229"/>
      <c r="O27" s="227"/>
    </row>
    <row r="28" spans="1:15" s="34" customFormat="1" ht="9" customHeight="1">
      <c r="A28" s="216" t="s">
        <v>66</v>
      </c>
      <c r="B28" s="151">
        <v>419.4456757081138</v>
      </c>
      <c r="C28" s="151">
        <v>2.903038094359137</v>
      </c>
      <c r="D28" s="151">
        <v>22.162746048726845</v>
      </c>
      <c r="E28" s="151">
        <v>112.30857821759527</v>
      </c>
      <c r="F28" s="151">
        <v>0.5849405115499754</v>
      </c>
      <c r="G28" s="151">
        <v>27.080579238424786</v>
      </c>
      <c r="H28" s="217">
        <v>117.00976677338582</v>
      </c>
      <c r="I28" s="151">
        <v>9.900659769568101</v>
      </c>
      <c r="J28" s="151">
        <v>4.202905897803527</v>
      </c>
      <c r="K28" s="151">
        <v>715.5988902595273</v>
      </c>
      <c r="L28" s="226"/>
      <c r="M28" s="229"/>
      <c r="N28" s="229"/>
      <c r="O28" s="227"/>
    </row>
    <row r="29" spans="1:15" s="34" customFormat="1" ht="9" customHeight="1">
      <c r="A29" s="216" t="s">
        <v>67</v>
      </c>
      <c r="B29" s="151">
        <v>225.508661720046</v>
      </c>
      <c r="C29" s="151">
        <v>3.0413548221947937</v>
      </c>
      <c r="D29" s="151">
        <v>14.816856826077201</v>
      </c>
      <c r="E29" s="151">
        <v>56.14808902513465</v>
      </c>
      <c r="F29" s="151">
        <v>1.11126426195579</v>
      </c>
      <c r="G29" s="151">
        <v>9.182552059318896</v>
      </c>
      <c r="H29" s="217">
        <v>46.84856178034673</v>
      </c>
      <c r="I29" s="151">
        <v>13.062229044041743</v>
      </c>
      <c r="J29" s="151">
        <v>4.5230405048025135</v>
      </c>
      <c r="K29" s="151">
        <v>374.2426100439183</v>
      </c>
      <c r="L29" s="226"/>
      <c r="M29" s="229"/>
      <c r="N29" s="229"/>
      <c r="O29" s="227"/>
    </row>
    <row r="30" spans="1:11" s="34" customFormat="1" ht="9" customHeight="1">
      <c r="A30" s="218"/>
      <c r="B30" s="219"/>
      <c r="C30" s="219"/>
      <c r="D30" s="219"/>
      <c r="E30" s="219"/>
      <c r="F30" s="219"/>
      <c r="G30" s="219"/>
      <c r="H30" s="219"/>
      <c r="I30" s="219"/>
      <c r="J30" s="219"/>
      <c r="K30" s="220"/>
    </row>
    <row r="31" spans="1:11" s="34" customFormat="1" ht="9" customHeight="1">
      <c r="A31" s="221"/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4" s="34" customFormat="1" ht="9" customHeight="1">
      <c r="A32" s="318" t="s">
        <v>158</v>
      </c>
      <c r="B32" s="156"/>
      <c r="C32" s="156"/>
      <c r="D32" s="142"/>
    </row>
    <row r="33" spans="1:8" s="34" customFormat="1" ht="9" customHeight="1">
      <c r="A33" s="162" t="s">
        <v>81</v>
      </c>
      <c r="B33" s="212"/>
      <c r="C33" s="142"/>
      <c r="D33" s="142"/>
      <c r="E33" s="142"/>
      <c r="F33" s="142"/>
      <c r="G33" s="210"/>
      <c r="H33" s="210"/>
    </row>
    <row r="34" spans="1:11" s="34" customFormat="1" ht="9" customHeight="1">
      <c r="A34" s="223" t="s">
        <v>62</v>
      </c>
      <c r="B34" s="15"/>
      <c r="C34" s="15"/>
      <c r="D34" s="15"/>
      <c r="E34" s="15"/>
      <c r="F34" s="15"/>
      <c r="G34" s="15"/>
      <c r="I34" s="15"/>
      <c r="J34" s="15"/>
      <c r="K34" s="207"/>
    </row>
    <row r="35" spans="2:13" ht="9" customHeight="1">
      <c r="B35" s="43"/>
      <c r="C35" s="44"/>
      <c r="D35" s="44"/>
      <c r="E35" s="44"/>
      <c r="F35" s="45"/>
      <c r="G35" s="44"/>
      <c r="I35" s="44"/>
      <c r="J35" s="44"/>
      <c r="K35" s="18"/>
      <c r="L35" s="335"/>
      <c r="M35" s="24"/>
    </row>
    <row r="36" spans="2:12" ht="9">
      <c r="B36" s="37"/>
      <c r="C36" s="46"/>
      <c r="D36" s="46"/>
      <c r="E36" s="46"/>
      <c r="F36" s="46"/>
      <c r="G36" s="46"/>
      <c r="H36" s="40"/>
      <c r="I36" s="46"/>
      <c r="J36" s="46"/>
      <c r="K36" s="46"/>
      <c r="L36" s="336"/>
    </row>
    <row r="37" spans="2:12" ht="9">
      <c r="B37" s="37"/>
      <c r="C37" s="46"/>
      <c r="D37" s="46"/>
      <c r="E37" s="46"/>
      <c r="F37" s="46"/>
      <c r="G37" s="46"/>
      <c r="H37" s="40"/>
      <c r="I37" s="46"/>
      <c r="J37" s="46"/>
      <c r="K37" s="46"/>
      <c r="L37" s="336"/>
    </row>
    <row r="38" spans="2:12" ht="9">
      <c r="B38" s="37"/>
      <c r="C38" s="46"/>
      <c r="D38" s="46"/>
      <c r="E38" s="46"/>
      <c r="F38" s="46"/>
      <c r="G38" s="46"/>
      <c r="H38" s="40"/>
      <c r="I38" s="46"/>
      <c r="J38" s="46"/>
      <c r="K38" s="46"/>
      <c r="L38" s="336"/>
    </row>
    <row r="39" spans="2:12" ht="9">
      <c r="B39" s="37"/>
      <c r="C39" s="46"/>
      <c r="D39" s="46"/>
      <c r="E39" s="46"/>
      <c r="F39" s="46"/>
      <c r="G39" s="46"/>
      <c r="H39" s="40"/>
      <c r="I39" s="46"/>
      <c r="J39" s="46"/>
      <c r="K39" s="46"/>
      <c r="L39" s="23"/>
    </row>
    <row r="40" spans="2:12" ht="9">
      <c r="B40" s="37"/>
      <c r="C40" s="46"/>
      <c r="D40" s="46"/>
      <c r="E40" s="46"/>
      <c r="F40" s="46"/>
      <c r="G40" s="46"/>
      <c r="H40" s="40"/>
      <c r="I40" s="46"/>
      <c r="J40" s="46"/>
      <c r="K40" s="46"/>
      <c r="L40" s="23"/>
    </row>
    <row r="41" spans="2:12" ht="9">
      <c r="B41" s="37"/>
      <c r="C41" s="46"/>
      <c r="D41" s="46"/>
      <c r="E41" s="46"/>
      <c r="F41" s="46"/>
      <c r="G41" s="46"/>
      <c r="H41" s="40"/>
      <c r="I41" s="46"/>
      <c r="J41" s="46"/>
      <c r="K41" s="46"/>
      <c r="L41" s="23"/>
    </row>
    <row r="42" spans="2:12" ht="9">
      <c r="B42" s="37"/>
      <c r="C42" s="46"/>
      <c r="D42" s="46"/>
      <c r="E42" s="46"/>
      <c r="F42" s="46"/>
      <c r="G42" s="46"/>
      <c r="H42" s="40"/>
      <c r="I42" s="46"/>
      <c r="J42" s="46"/>
      <c r="K42" s="46"/>
      <c r="L42" s="23"/>
    </row>
    <row r="43" spans="2:12" ht="9">
      <c r="B43" s="37"/>
      <c r="C43" s="46"/>
      <c r="D43" s="46"/>
      <c r="E43" s="46"/>
      <c r="F43" s="46"/>
      <c r="G43" s="46"/>
      <c r="H43" s="40"/>
      <c r="I43" s="46"/>
      <c r="J43" s="46"/>
      <c r="K43" s="46"/>
      <c r="L43" s="23"/>
    </row>
    <row r="44" spans="2:12" ht="9">
      <c r="B44" s="37"/>
      <c r="C44" s="46"/>
      <c r="D44" s="46"/>
      <c r="E44" s="46"/>
      <c r="F44" s="46"/>
      <c r="G44" s="46"/>
      <c r="H44" s="40"/>
      <c r="I44" s="46"/>
      <c r="J44" s="46"/>
      <c r="K44" s="46"/>
      <c r="L44" s="23"/>
    </row>
    <row r="45" spans="2:12" ht="9">
      <c r="B45" s="37"/>
      <c r="C45" s="46"/>
      <c r="D45" s="46"/>
      <c r="E45" s="46"/>
      <c r="F45" s="46"/>
      <c r="G45" s="46"/>
      <c r="H45" s="40"/>
      <c r="I45" s="46"/>
      <c r="J45" s="46"/>
      <c r="K45" s="46"/>
      <c r="L45" s="23"/>
    </row>
    <row r="46" spans="2:12" ht="9">
      <c r="B46" s="37"/>
      <c r="C46" s="46"/>
      <c r="D46" s="46"/>
      <c r="E46" s="46"/>
      <c r="F46" s="46"/>
      <c r="G46" s="46"/>
      <c r="H46" s="40"/>
      <c r="I46" s="46"/>
      <c r="J46" s="46"/>
      <c r="K46" s="46"/>
      <c r="L46" s="23"/>
    </row>
    <row r="47" spans="2:12" ht="9">
      <c r="B47" s="37"/>
      <c r="C47" s="46"/>
      <c r="D47" s="46"/>
      <c r="E47" s="46"/>
      <c r="F47" s="46"/>
      <c r="G47" s="46"/>
      <c r="H47" s="40"/>
      <c r="I47" s="46"/>
      <c r="J47" s="46"/>
      <c r="K47" s="46"/>
      <c r="L47" s="23"/>
    </row>
    <row r="48" spans="2:12" ht="9">
      <c r="B48" s="37"/>
      <c r="C48" s="46"/>
      <c r="D48" s="46"/>
      <c r="E48" s="46"/>
      <c r="F48" s="46"/>
      <c r="G48" s="46"/>
      <c r="H48" s="40"/>
      <c r="I48" s="46"/>
      <c r="J48" s="46"/>
      <c r="K48" s="46"/>
      <c r="L48" s="23"/>
    </row>
    <row r="49" spans="2:12" ht="9">
      <c r="B49" s="37"/>
      <c r="C49" s="46"/>
      <c r="D49" s="46"/>
      <c r="E49" s="46"/>
      <c r="F49" s="46"/>
      <c r="G49" s="46"/>
      <c r="H49" s="40"/>
      <c r="I49" s="46"/>
      <c r="J49" s="46"/>
      <c r="K49" s="46"/>
      <c r="L49" s="23"/>
    </row>
    <row r="50" spans="2:12" ht="9">
      <c r="B50" s="37"/>
      <c r="C50" s="46"/>
      <c r="D50" s="46"/>
      <c r="E50" s="46"/>
      <c r="F50" s="46"/>
      <c r="G50" s="46"/>
      <c r="H50" s="40"/>
      <c r="I50" s="46"/>
      <c r="J50" s="46"/>
      <c r="K50" s="46"/>
      <c r="L50" s="23"/>
    </row>
    <row r="51" spans="2:12" ht="9">
      <c r="B51" s="37"/>
      <c r="C51" s="46"/>
      <c r="D51" s="46"/>
      <c r="E51" s="46"/>
      <c r="F51" s="46"/>
      <c r="G51" s="46"/>
      <c r="H51" s="40"/>
      <c r="I51" s="46"/>
      <c r="J51" s="46"/>
      <c r="K51" s="46"/>
      <c r="L51" s="23"/>
    </row>
    <row r="52" spans="2:12" ht="9">
      <c r="B52" s="37"/>
      <c r="C52" s="46"/>
      <c r="D52" s="46"/>
      <c r="E52" s="46"/>
      <c r="F52" s="46"/>
      <c r="G52" s="46"/>
      <c r="H52" s="40"/>
      <c r="I52" s="46"/>
      <c r="J52" s="46"/>
      <c r="K52" s="46"/>
      <c r="L52" s="23"/>
    </row>
    <row r="53" spans="2:12" ht="9">
      <c r="B53" s="37"/>
      <c r="C53" s="46"/>
      <c r="D53" s="46"/>
      <c r="E53" s="46"/>
      <c r="F53" s="46"/>
      <c r="G53" s="46"/>
      <c r="H53" s="40"/>
      <c r="I53" s="46"/>
      <c r="J53" s="46"/>
      <c r="K53" s="46"/>
      <c r="L53" s="23"/>
    </row>
    <row r="54" spans="2:12" ht="9">
      <c r="B54" s="37"/>
      <c r="C54" s="46"/>
      <c r="D54" s="46"/>
      <c r="E54" s="46"/>
      <c r="F54" s="46"/>
      <c r="G54" s="46"/>
      <c r="H54" s="40"/>
      <c r="I54" s="46"/>
      <c r="J54" s="46"/>
      <c r="K54" s="46"/>
      <c r="L54" s="23"/>
    </row>
    <row r="55" spans="2:12" ht="9">
      <c r="B55" s="37"/>
      <c r="C55" s="46"/>
      <c r="D55" s="46"/>
      <c r="E55" s="46"/>
      <c r="F55" s="46"/>
      <c r="G55" s="46"/>
      <c r="H55" s="40"/>
      <c r="I55" s="46"/>
      <c r="J55" s="46"/>
      <c r="K55" s="46"/>
      <c r="L55" s="23"/>
    </row>
    <row r="56" spans="2:12" ht="9">
      <c r="B56" s="37"/>
      <c r="C56" s="46"/>
      <c r="D56" s="46"/>
      <c r="E56" s="46"/>
      <c r="F56" s="46"/>
      <c r="G56" s="46"/>
      <c r="H56" s="40"/>
      <c r="I56" s="46"/>
      <c r="J56" s="46"/>
      <c r="K56" s="46"/>
      <c r="L56" s="23"/>
    </row>
    <row r="57" spans="2:12" ht="9">
      <c r="B57" s="37"/>
      <c r="C57" s="46"/>
      <c r="D57" s="46"/>
      <c r="E57" s="46"/>
      <c r="F57" s="46"/>
      <c r="G57" s="46"/>
      <c r="H57" s="40"/>
      <c r="I57" s="46"/>
      <c r="J57" s="46"/>
      <c r="K57" s="46"/>
      <c r="L57" s="23"/>
    </row>
    <row r="58" spans="1:12" ht="9">
      <c r="A58" s="5"/>
      <c r="B58" s="37"/>
      <c r="C58" s="46"/>
      <c r="D58" s="46"/>
      <c r="E58" s="46"/>
      <c r="F58" s="46"/>
      <c r="G58" s="46"/>
      <c r="H58" s="40"/>
      <c r="I58" s="46"/>
      <c r="J58" s="46"/>
      <c r="K58" s="46"/>
      <c r="L58" s="23"/>
    </row>
    <row r="59" spans="1:12" ht="9">
      <c r="A59" s="5"/>
      <c r="B59" s="37"/>
      <c r="C59" s="46"/>
      <c r="D59" s="46"/>
      <c r="E59" s="46"/>
      <c r="F59" s="46"/>
      <c r="G59" s="46"/>
      <c r="H59" s="40"/>
      <c r="I59" s="46"/>
      <c r="J59" s="46"/>
      <c r="K59" s="46"/>
      <c r="L59" s="23"/>
    </row>
    <row r="60" spans="1:12" ht="11.25">
      <c r="A60" s="5"/>
      <c r="B60" s="42"/>
      <c r="C60" s="18"/>
      <c r="D60" s="23"/>
      <c r="E60" s="23"/>
      <c r="F60" s="46"/>
      <c r="G60" s="46"/>
      <c r="H60" s="40"/>
      <c r="I60" s="46"/>
      <c r="J60" s="46"/>
      <c r="K60" s="46"/>
      <c r="L60" s="23"/>
    </row>
    <row r="61" spans="1:12" ht="11.25">
      <c r="A61" s="5"/>
      <c r="B61" s="42"/>
      <c r="C61" s="23"/>
      <c r="D61" s="23"/>
      <c r="E61" s="23"/>
      <c r="F61" s="46"/>
      <c r="G61" s="46"/>
      <c r="H61" s="40"/>
      <c r="I61" s="46"/>
      <c r="J61" s="46"/>
      <c r="K61" s="46"/>
      <c r="L61" s="23"/>
    </row>
    <row r="62" spans="2:10" ht="9">
      <c r="B62" s="23"/>
      <c r="J62" s="24"/>
    </row>
    <row r="63" ht="9">
      <c r="B63" s="23"/>
    </row>
    <row r="64" spans="2:4" ht="9">
      <c r="B64" s="23"/>
      <c r="D64" s="24"/>
    </row>
    <row r="65" ht="9">
      <c r="B65" s="23"/>
    </row>
  </sheetData>
  <mergeCells count="1">
    <mergeCell ref="L35:L38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F66" sqref="F66"/>
    </sheetView>
  </sheetViews>
  <sheetFormatPr defaultColWidth="9.59765625" defaultRowHeight="10.5"/>
  <cols>
    <col min="1" max="1" width="40.3984375" style="242" customWidth="1"/>
    <col min="2" max="2" width="16.19921875" style="243" customWidth="1"/>
    <col min="3" max="3" width="16.19921875" style="80" customWidth="1"/>
    <col min="4" max="6" width="16.19921875" style="243" customWidth="1"/>
    <col min="7" max="16384" width="12.796875" style="243" customWidth="1"/>
  </cols>
  <sheetData>
    <row r="1" spans="1:5" s="231" customFormat="1" ht="12">
      <c r="A1" s="231" t="s">
        <v>83</v>
      </c>
      <c r="C1" s="232"/>
      <c r="E1" s="233" t="s">
        <v>84</v>
      </c>
    </row>
    <row r="2" spans="1:5" s="231" customFormat="1" ht="12.75">
      <c r="A2" s="230"/>
      <c r="C2" s="232"/>
      <c r="E2" s="233" t="s">
        <v>85</v>
      </c>
    </row>
    <row r="3" spans="3:5" s="231" customFormat="1" ht="7.5" customHeight="1">
      <c r="C3" s="232"/>
      <c r="E3" s="233"/>
    </row>
    <row r="4" spans="1:5" s="236" customFormat="1" ht="9" customHeight="1">
      <c r="A4" s="234"/>
      <c r="B4" s="235"/>
      <c r="C4" s="235"/>
      <c r="D4" s="235"/>
      <c r="E4" s="235"/>
    </row>
    <row r="5" spans="1:6" s="239" customFormat="1" ht="11.25" customHeight="1">
      <c r="A5" s="237"/>
      <c r="B5" s="238">
        <v>1999</v>
      </c>
      <c r="C5" s="238">
        <v>2000</v>
      </c>
      <c r="D5" s="238">
        <v>2001</v>
      </c>
      <c r="E5" s="238">
        <v>2002</v>
      </c>
      <c r="F5" s="238">
        <v>2003</v>
      </c>
    </row>
    <row r="6" s="236" customFormat="1" ht="5.25" customHeight="1">
      <c r="A6" s="240"/>
    </row>
    <row r="7" spans="1:5" s="236" customFormat="1" ht="9" customHeight="1">
      <c r="A7" s="241" t="s">
        <v>86</v>
      </c>
      <c r="B7" s="241"/>
      <c r="C7" s="241"/>
      <c r="D7" s="241"/>
      <c r="E7" s="241"/>
    </row>
    <row r="8" spans="1:6" ht="7.5" customHeight="1">
      <c r="A8" s="242" t="s">
        <v>87</v>
      </c>
      <c r="B8" s="243">
        <v>15.4</v>
      </c>
      <c r="C8" s="243">
        <v>15.9</v>
      </c>
      <c r="D8" s="243">
        <v>17</v>
      </c>
      <c r="E8" s="243">
        <v>16.9</v>
      </c>
      <c r="F8" s="243">
        <v>16.4</v>
      </c>
    </row>
    <row r="9" spans="1:6" ht="7.5" customHeight="1">
      <c r="A9" s="242" t="s">
        <v>88</v>
      </c>
      <c r="B9" s="243">
        <v>17.9</v>
      </c>
      <c r="C9" s="243">
        <v>18.4</v>
      </c>
      <c r="D9" s="243">
        <v>20.3</v>
      </c>
      <c r="E9" s="243">
        <v>20.4</v>
      </c>
      <c r="F9" s="243">
        <v>19.3</v>
      </c>
    </row>
    <row r="10" spans="1:4" ht="3.75" customHeight="1">
      <c r="A10" s="244"/>
      <c r="B10" s="245"/>
      <c r="C10" s="245"/>
      <c r="D10" s="246"/>
    </row>
    <row r="11" spans="1:5" ht="7.5" customHeight="1">
      <c r="A11" s="247" t="s">
        <v>89</v>
      </c>
      <c r="B11" s="247"/>
      <c r="C11" s="247"/>
      <c r="D11" s="247"/>
      <c r="E11" s="247"/>
    </row>
    <row r="12" spans="1:6" ht="8.25" customHeight="1">
      <c r="A12" s="242" t="s">
        <v>90</v>
      </c>
      <c r="B12" s="243">
        <v>21.9</v>
      </c>
      <c r="C12" s="243">
        <v>21.4</v>
      </c>
      <c r="D12" s="243">
        <v>25.7</v>
      </c>
      <c r="E12" s="243">
        <v>24.6</v>
      </c>
      <c r="F12" s="253">
        <v>22</v>
      </c>
    </row>
    <row r="13" spans="1:6" ht="8.25" customHeight="1">
      <c r="A13" s="242" t="s">
        <v>91</v>
      </c>
      <c r="B13" s="243">
        <v>25.5</v>
      </c>
      <c r="C13" s="243">
        <v>24.8</v>
      </c>
      <c r="D13" s="253">
        <v>26</v>
      </c>
      <c r="E13" s="243">
        <v>26.5</v>
      </c>
      <c r="F13" s="243">
        <v>26.4</v>
      </c>
    </row>
    <row r="14" spans="1:6" ht="8.25" customHeight="1">
      <c r="A14" s="242" t="s">
        <v>92</v>
      </c>
      <c r="B14" s="243">
        <v>23.5</v>
      </c>
      <c r="C14" s="243">
        <v>22.3</v>
      </c>
      <c r="D14" s="243">
        <v>23.8</v>
      </c>
      <c r="E14" s="243">
        <v>24.4</v>
      </c>
      <c r="F14" s="253">
        <v>22</v>
      </c>
    </row>
    <row r="15" spans="1:6" ht="8.25" customHeight="1">
      <c r="A15" s="242" t="s">
        <v>93</v>
      </c>
      <c r="B15" s="243">
        <v>21.7</v>
      </c>
      <c r="C15" s="243">
        <v>22.2</v>
      </c>
      <c r="D15" s="243">
        <v>27.2</v>
      </c>
      <c r="E15" s="243">
        <v>24.8</v>
      </c>
      <c r="F15" s="243">
        <v>22.7</v>
      </c>
    </row>
    <row r="16" spans="1:6" ht="8.25" customHeight="1">
      <c r="A16" s="242" t="s">
        <v>94</v>
      </c>
      <c r="B16" s="253">
        <v>20</v>
      </c>
      <c r="C16" s="253">
        <v>19.5</v>
      </c>
      <c r="D16" s="253">
        <v>20</v>
      </c>
      <c r="E16" s="253">
        <v>20</v>
      </c>
      <c r="F16" s="253">
        <v>18.9</v>
      </c>
    </row>
    <row r="17" spans="1:6" ht="8.25" customHeight="1">
      <c r="A17" s="242" t="s">
        <v>95</v>
      </c>
      <c r="B17" s="243">
        <v>20.2</v>
      </c>
      <c r="C17" s="243">
        <v>21.3</v>
      </c>
      <c r="D17" s="243">
        <v>21.1</v>
      </c>
      <c r="E17" s="243">
        <v>22.5</v>
      </c>
      <c r="F17" s="243">
        <v>19.5</v>
      </c>
    </row>
    <row r="18" spans="1:6" ht="8.25" customHeight="1">
      <c r="A18" s="242" t="s">
        <v>96</v>
      </c>
      <c r="B18" s="243">
        <v>18.7</v>
      </c>
      <c r="C18" s="243">
        <v>18.7</v>
      </c>
      <c r="D18" s="253">
        <v>21</v>
      </c>
      <c r="E18" s="243">
        <v>20.4</v>
      </c>
      <c r="F18" s="243">
        <v>20.4</v>
      </c>
    </row>
    <row r="19" spans="1:6" ht="8.25" customHeight="1">
      <c r="A19" s="242" t="s">
        <v>97</v>
      </c>
      <c r="B19" s="243">
        <v>18.6</v>
      </c>
      <c r="C19" s="243">
        <v>19.9</v>
      </c>
      <c r="D19" s="243">
        <v>20.4</v>
      </c>
      <c r="E19" s="243">
        <v>20.1</v>
      </c>
      <c r="F19" s="243">
        <v>20.1</v>
      </c>
    </row>
    <row r="20" spans="1:6" ht="8.25" customHeight="1">
      <c r="A20" s="242" t="s">
        <v>98</v>
      </c>
      <c r="B20" s="243">
        <v>14.4</v>
      </c>
      <c r="C20" s="243">
        <v>17.7</v>
      </c>
      <c r="D20" s="243">
        <v>19.2</v>
      </c>
      <c r="E20" s="243">
        <v>19.3</v>
      </c>
      <c r="F20" s="253">
        <v>20</v>
      </c>
    </row>
    <row r="21" spans="1:6" ht="8.25" customHeight="1">
      <c r="A21" s="242" t="s">
        <v>99</v>
      </c>
      <c r="B21" s="243">
        <v>12.5</v>
      </c>
      <c r="C21" s="243">
        <v>13.1</v>
      </c>
      <c r="D21" s="243">
        <v>16.5</v>
      </c>
      <c r="E21" s="243">
        <v>15.8</v>
      </c>
      <c r="F21" s="243">
        <v>15.6</v>
      </c>
    </row>
    <row r="22" spans="1:6" ht="8.25" customHeight="1">
      <c r="A22" s="242" t="s">
        <v>100</v>
      </c>
      <c r="B22" s="243">
        <v>7.7</v>
      </c>
      <c r="C22" s="243">
        <v>8.5</v>
      </c>
      <c r="D22" s="243">
        <v>10.6</v>
      </c>
      <c r="E22" s="253">
        <v>11</v>
      </c>
      <c r="F22" s="253">
        <v>11</v>
      </c>
    </row>
    <row r="23" spans="1:6" ht="8.25" customHeight="1">
      <c r="A23" s="242" t="s">
        <v>101</v>
      </c>
      <c r="B23" s="243">
        <v>3.7</v>
      </c>
      <c r="C23" s="243">
        <v>3.8</v>
      </c>
      <c r="D23" s="243">
        <v>4.7</v>
      </c>
      <c r="E23" s="243">
        <v>4.5</v>
      </c>
      <c r="F23" s="243">
        <v>4.4</v>
      </c>
    </row>
    <row r="24" spans="2:4" ht="5.25" customHeight="1">
      <c r="B24" s="248"/>
      <c r="C24" s="248"/>
      <c r="D24" s="248"/>
    </row>
    <row r="25" spans="1:5" ht="7.5" customHeight="1">
      <c r="A25" s="34" t="s">
        <v>148</v>
      </c>
      <c r="B25" s="241"/>
      <c r="C25" s="241"/>
      <c r="D25" s="241"/>
      <c r="E25" s="241"/>
    </row>
    <row r="26" spans="1:7" ht="7.5" customHeight="1">
      <c r="A26" s="317" t="s">
        <v>149</v>
      </c>
      <c r="B26" s="243">
        <v>45.4</v>
      </c>
      <c r="C26" s="243">
        <v>47.9</v>
      </c>
      <c r="D26" s="243">
        <v>49.7</v>
      </c>
      <c r="E26" s="243">
        <v>46.3</v>
      </c>
      <c r="F26" s="243">
        <v>44.7</v>
      </c>
      <c r="G26" s="253"/>
    </row>
    <row r="27" spans="1:7" ht="7.5" customHeight="1">
      <c r="A27" s="317" t="s">
        <v>150</v>
      </c>
      <c r="B27" s="243">
        <v>26.8</v>
      </c>
      <c r="C27" s="243">
        <v>27.8</v>
      </c>
      <c r="D27" s="243">
        <v>28.1</v>
      </c>
      <c r="E27" s="243">
        <v>28.1</v>
      </c>
      <c r="F27" s="253">
        <v>27</v>
      </c>
      <c r="G27" s="253"/>
    </row>
    <row r="28" spans="1:7" ht="7.5" customHeight="1">
      <c r="A28" s="317" t="s">
        <v>151</v>
      </c>
      <c r="B28" s="243">
        <v>13.9</v>
      </c>
      <c r="C28" s="243">
        <v>13.8</v>
      </c>
      <c r="D28" s="253">
        <v>15</v>
      </c>
      <c r="E28" s="243">
        <v>14.9</v>
      </c>
      <c r="F28" s="253">
        <v>14</v>
      </c>
      <c r="G28" s="253"/>
    </row>
    <row r="29" spans="1:7" ht="7.5" customHeight="1">
      <c r="A29" s="317" t="s">
        <v>135</v>
      </c>
      <c r="B29" s="243">
        <v>8.3</v>
      </c>
      <c r="C29" s="243">
        <v>8.2</v>
      </c>
      <c r="D29" s="243">
        <v>10.2</v>
      </c>
      <c r="E29" s="243">
        <v>10.3</v>
      </c>
      <c r="F29" s="253">
        <v>10</v>
      </c>
      <c r="G29" s="253"/>
    </row>
    <row r="30" spans="6:7" ht="6" customHeight="1">
      <c r="F30" s="249"/>
      <c r="G30" s="253"/>
    </row>
    <row r="31" spans="1:7" ht="7.5" customHeight="1">
      <c r="A31" s="51" t="s">
        <v>102</v>
      </c>
      <c r="B31" s="51"/>
      <c r="C31" s="51"/>
      <c r="D31" s="51"/>
      <c r="E31" s="51" t="s">
        <v>103</v>
      </c>
      <c r="F31" s="51" t="s">
        <v>103</v>
      </c>
      <c r="G31" s="253"/>
    </row>
    <row r="32" spans="1:7" ht="7.5" customHeight="1">
      <c r="A32" s="51" t="s">
        <v>104</v>
      </c>
      <c r="B32" s="147">
        <v>15.6</v>
      </c>
      <c r="C32" s="147">
        <v>17.2</v>
      </c>
      <c r="D32" s="147">
        <v>17.8</v>
      </c>
      <c r="E32" s="147">
        <v>17.1</v>
      </c>
      <c r="F32" s="243">
        <v>18.4</v>
      </c>
      <c r="G32" s="253"/>
    </row>
    <row r="33" spans="1:7" ht="7.5" customHeight="1">
      <c r="A33" s="51" t="s">
        <v>105</v>
      </c>
      <c r="B33" s="147">
        <v>12.1</v>
      </c>
      <c r="C33" s="147">
        <v>9.8</v>
      </c>
      <c r="D33" s="147">
        <v>15.7</v>
      </c>
      <c r="E33" s="147">
        <v>16.5</v>
      </c>
      <c r="F33" s="243">
        <v>11.7</v>
      </c>
      <c r="G33" s="253"/>
    </row>
    <row r="34" spans="1:7" ht="7.5" customHeight="1">
      <c r="A34" s="51" t="s">
        <v>106</v>
      </c>
      <c r="B34" s="147">
        <v>21.8</v>
      </c>
      <c r="C34" s="147">
        <v>19.7</v>
      </c>
      <c r="D34" s="147">
        <v>22.8</v>
      </c>
      <c r="E34" s="147">
        <v>22.2</v>
      </c>
      <c r="F34" s="243">
        <v>20.2</v>
      </c>
      <c r="G34" s="253"/>
    </row>
    <row r="35" spans="1:7" ht="7.5" customHeight="1">
      <c r="A35" s="51" t="s">
        <v>107</v>
      </c>
      <c r="B35" s="147">
        <v>28.6</v>
      </c>
      <c r="C35" s="147">
        <v>24.7</v>
      </c>
      <c r="D35" s="147">
        <v>29.1</v>
      </c>
      <c r="E35" s="147">
        <v>32.2</v>
      </c>
      <c r="F35" s="243">
        <v>27.4</v>
      </c>
      <c r="G35" s="253"/>
    </row>
    <row r="36" spans="1:7" ht="7.5" customHeight="1">
      <c r="A36" s="250" t="s">
        <v>147</v>
      </c>
      <c r="B36" s="251">
        <v>35.2</v>
      </c>
      <c r="C36" s="251">
        <v>33.7</v>
      </c>
      <c r="D36" s="251">
        <v>34.7</v>
      </c>
      <c r="E36" s="251">
        <v>38.5</v>
      </c>
      <c r="F36" s="252">
        <v>34.4</v>
      </c>
      <c r="G36" s="253"/>
    </row>
    <row r="37" spans="1:7" ht="7.5" customHeight="1">
      <c r="A37" s="250" t="s">
        <v>108</v>
      </c>
      <c r="B37" s="251">
        <v>22.2</v>
      </c>
      <c r="C37" s="251">
        <v>16</v>
      </c>
      <c r="D37" s="251">
        <v>23.7</v>
      </c>
      <c r="E37" s="251">
        <v>26.2</v>
      </c>
      <c r="F37" s="252">
        <v>20.6</v>
      </c>
      <c r="G37" s="253"/>
    </row>
    <row r="38" spans="1:7" ht="7.5" customHeight="1">
      <c r="A38" s="51" t="s">
        <v>109</v>
      </c>
      <c r="B38" s="147">
        <v>16.4</v>
      </c>
      <c r="C38" s="147">
        <v>17.1</v>
      </c>
      <c r="D38" s="147">
        <v>18.5</v>
      </c>
      <c r="E38" s="147">
        <v>18.9</v>
      </c>
      <c r="F38" s="243">
        <v>17.9</v>
      </c>
      <c r="G38" s="253"/>
    </row>
    <row r="39" spans="1:7" ht="7.5" customHeight="1">
      <c r="A39" s="51" t="s">
        <v>110</v>
      </c>
      <c r="B39" s="147">
        <v>19.5</v>
      </c>
      <c r="C39" s="147">
        <v>21.6</v>
      </c>
      <c r="D39" s="147">
        <v>24</v>
      </c>
      <c r="E39" s="147">
        <v>19.9</v>
      </c>
      <c r="F39" s="243">
        <v>20.8</v>
      </c>
      <c r="G39" s="253"/>
    </row>
    <row r="40" spans="1:7" ht="7.5" customHeight="1">
      <c r="A40" s="51" t="s">
        <v>111</v>
      </c>
      <c r="B40" s="147">
        <v>18.9</v>
      </c>
      <c r="C40" s="147">
        <v>18.5</v>
      </c>
      <c r="D40" s="147">
        <v>21.1</v>
      </c>
      <c r="E40" s="147">
        <v>19.7</v>
      </c>
      <c r="F40" s="243">
        <v>18.8</v>
      </c>
      <c r="G40" s="253"/>
    </row>
    <row r="41" spans="1:7" ht="7.5" customHeight="1">
      <c r="A41" s="51" t="s">
        <v>112</v>
      </c>
      <c r="B41" s="147">
        <v>18</v>
      </c>
      <c r="C41" s="147">
        <v>18.9</v>
      </c>
      <c r="D41" s="147">
        <v>20.8</v>
      </c>
      <c r="E41" s="147">
        <v>21.5</v>
      </c>
      <c r="F41" s="243">
        <v>21.1</v>
      </c>
      <c r="G41" s="253"/>
    </row>
    <row r="42" spans="1:7" ht="7.5" customHeight="1">
      <c r="A42" s="51" t="s">
        <v>113</v>
      </c>
      <c r="B42" s="147">
        <v>15.3</v>
      </c>
      <c r="C42" s="147">
        <v>18.2</v>
      </c>
      <c r="D42" s="147">
        <v>17.6</v>
      </c>
      <c r="E42" s="147">
        <v>19.8</v>
      </c>
      <c r="F42" s="243">
        <v>20.3</v>
      </c>
      <c r="G42" s="253"/>
    </row>
    <row r="43" spans="1:7" ht="7.5" customHeight="1">
      <c r="A43" s="51" t="s">
        <v>114</v>
      </c>
      <c r="B43" s="147">
        <v>17.2</v>
      </c>
      <c r="C43" s="147">
        <v>18.5</v>
      </c>
      <c r="D43" s="147">
        <v>18.1</v>
      </c>
      <c r="E43" s="147">
        <v>15.9</v>
      </c>
      <c r="F43" s="243">
        <v>17.4</v>
      </c>
      <c r="G43" s="253"/>
    </row>
    <row r="44" spans="1:7" ht="7.5" customHeight="1">
      <c r="A44" s="51" t="s">
        <v>115</v>
      </c>
      <c r="B44" s="147">
        <v>15.5</v>
      </c>
      <c r="C44" s="147">
        <v>15.9</v>
      </c>
      <c r="D44" s="147">
        <v>15</v>
      </c>
      <c r="E44" s="147">
        <v>18.1</v>
      </c>
      <c r="F44" s="243">
        <v>17.5</v>
      </c>
      <c r="G44" s="253"/>
    </row>
    <row r="45" spans="1:7" ht="7.5" customHeight="1">
      <c r="A45" s="51" t="s">
        <v>116</v>
      </c>
      <c r="B45" s="147">
        <v>22</v>
      </c>
      <c r="C45" s="147">
        <v>24.5</v>
      </c>
      <c r="D45" s="147">
        <v>26</v>
      </c>
      <c r="E45" s="147">
        <v>24.6</v>
      </c>
      <c r="F45" s="243">
        <v>23.1</v>
      </c>
      <c r="G45" s="253"/>
    </row>
    <row r="46" spans="1:7" ht="7.5" customHeight="1">
      <c r="A46" s="51" t="s">
        <v>117</v>
      </c>
      <c r="B46" s="147">
        <v>12.8</v>
      </c>
      <c r="C46" s="147">
        <v>14</v>
      </c>
      <c r="D46" s="147">
        <v>13.4</v>
      </c>
      <c r="E46" s="147">
        <v>16.5</v>
      </c>
      <c r="F46" s="253">
        <v>18</v>
      </c>
      <c r="G46" s="253"/>
    </row>
    <row r="47" spans="1:7" ht="7.5" customHeight="1">
      <c r="A47" s="51" t="s">
        <v>118</v>
      </c>
      <c r="B47" s="147">
        <v>10.8</v>
      </c>
      <c r="C47" s="147">
        <v>11.7</v>
      </c>
      <c r="D47" s="147">
        <v>14.4</v>
      </c>
      <c r="E47" s="147">
        <v>12.1</v>
      </c>
      <c r="F47" s="253">
        <v>10.8</v>
      </c>
      <c r="G47" s="253"/>
    </row>
    <row r="48" spans="1:7" ht="7.5" customHeight="1">
      <c r="A48" s="51" t="s">
        <v>119</v>
      </c>
      <c r="B48" s="147">
        <v>13.7</v>
      </c>
      <c r="C48" s="147">
        <v>16.1</v>
      </c>
      <c r="D48" s="147">
        <v>17.3</v>
      </c>
      <c r="E48" s="147">
        <v>14.3</v>
      </c>
      <c r="F48" s="253">
        <v>17</v>
      </c>
      <c r="G48" s="253"/>
    </row>
    <row r="49" spans="1:7" ht="7.5" customHeight="1">
      <c r="A49" s="51" t="s">
        <v>120</v>
      </c>
      <c r="B49" s="147">
        <v>11.8</v>
      </c>
      <c r="C49" s="147">
        <v>10.6</v>
      </c>
      <c r="D49" s="147">
        <v>13.5</v>
      </c>
      <c r="E49" s="147">
        <v>13</v>
      </c>
      <c r="F49" s="253">
        <v>13</v>
      </c>
      <c r="G49" s="253"/>
    </row>
    <row r="50" spans="1:7" ht="7.5" customHeight="1">
      <c r="A50" s="51" t="s">
        <v>121</v>
      </c>
      <c r="B50" s="147">
        <v>11.1</v>
      </c>
      <c r="C50" s="147">
        <v>9.7</v>
      </c>
      <c r="D50" s="147">
        <v>13</v>
      </c>
      <c r="E50" s="147">
        <v>10.8</v>
      </c>
      <c r="F50" s="253">
        <v>11.7</v>
      </c>
      <c r="G50" s="253"/>
    </row>
    <row r="51" spans="1:7" ht="7.5" customHeight="1">
      <c r="A51" s="51" t="s">
        <v>122</v>
      </c>
      <c r="B51" s="147">
        <v>7.1</v>
      </c>
      <c r="C51" s="147">
        <v>7.8</v>
      </c>
      <c r="D51" s="147">
        <v>8.5</v>
      </c>
      <c r="E51" s="147">
        <v>12.6</v>
      </c>
      <c r="F51" s="253">
        <v>8.3</v>
      </c>
      <c r="G51" s="253"/>
    </row>
    <row r="52" spans="1:7" ht="7.5" customHeight="1">
      <c r="A52" s="51" t="s">
        <v>123</v>
      </c>
      <c r="B52" s="147">
        <v>15.3</v>
      </c>
      <c r="C52" s="147">
        <v>15.2</v>
      </c>
      <c r="D52" s="147">
        <v>15.5</v>
      </c>
      <c r="E52" s="147">
        <v>17.5</v>
      </c>
      <c r="F52" s="243">
        <v>14.4</v>
      </c>
      <c r="G52" s="253"/>
    </row>
    <row r="53" spans="1:7" ht="7.5" customHeight="1">
      <c r="A53" s="51" t="s">
        <v>124</v>
      </c>
      <c r="B53" s="147">
        <v>10.4</v>
      </c>
      <c r="C53" s="147">
        <v>11.4</v>
      </c>
      <c r="D53" s="147">
        <v>12.1</v>
      </c>
      <c r="E53" s="147">
        <v>12.3</v>
      </c>
      <c r="F53" s="243">
        <v>8.8</v>
      </c>
      <c r="G53" s="253"/>
    </row>
    <row r="54" spans="1:7" ht="7.5" customHeight="1">
      <c r="A54" s="254" t="s">
        <v>47</v>
      </c>
      <c r="B54" s="249">
        <v>16.7</v>
      </c>
      <c r="C54" s="249">
        <v>17.2</v>
      </c>
      <c r="D54" s="249">
        <v>18.7</v>
      </c>
      <c r="E54" s="249">
        <v>18.7</v>
      </c>
      <c r="F54" s="249">
        <v>17.9</v>
      </c>
      <c r="G54" s="253"/>
    </row>
    <row r="55" spans="1:7" ht="7.5" customHeight="1">
      <c r="A55" s="255" t="s">
        <v>138</v>
      </c>
      <c r="B55" s="249">
        <v>19.7</v>
      </c>
      <c r="C55" s="249">
        <v>18.8</v>
      </c>
      <c r="D55" s="249">
        <v>21.1</v>
      </c>
      <c r="E55" s="249">
        <v>20.5</v>
      </c>
      <c r="F55" s="249">
        <v>19.5</v>
      </c>
      <c r="G55" s="253"/>
    </row>
    <row r="56" spans="1:7" ht="7.5" customHeight="1">
      <c r="A56" s="255" t="s">
        <v>139</v>
      </c>
      <c r="B56" s="249">
        <v>18.4</v>
      </c>
      <c r="C56" s="249">
        <v>18.9</v>
      </c>
      <c r="D56" s="249">
        <v>20.9</v>
      </c>
      <c r="E56" s="249">
        <v>21.2</v>
      </c>
      <c r="F56" s="249">
        <v>20.2</v>
      </c>
      <c r="G56" s="253"/>
    </row>
    <row r="57" spans="1:7" ht="7.5" customHeight="1">
      <c r="A57" s="255" t="s">
        <v>66</v>
      </c>
      <c r="B57" s="249">
        <v>18.6</v>
      </c>
      <c r="C57" s="249">
        <v>20.9</v>
      </c>
      <c r="D57" s="249">
        <v>21.3</v>
      </c>
      <c r="E57" s="249">
        <v>21.6</v>
      </c>
      <c r="F57" s="249">
        <v>21</v>
      </c>
      <c r="G57" s="253"/>
    </row>
    <row r="58" spans="1:7" ht="7.5" customHeight="1">
      <c r="A58" s="255" t="s">
        <v>140</v>
      </c>
      <c r="B58" s="249">
        <v>11.9</v>
      </c>
      <c r="C58" s="249">
        <v>12.7</v>
      </c>
      <c r="D58" s="249">
        <v>14.3</v>
      </c>
      <c r="E58" s="249">
        <v>13.7</v>
      </c>
      <c r="F58" s="249">
        <v>14.3</v>
      </c>
      <c r="G58" s="253"/>
    </row>
    <row r="59" spans="1:7" ht="7.5" customHeight="1">
      <c r="A59" s="255" t="s">
        <v>141</v>
      </c>
      <c r="B59" s="249">
        <v>14.1</v>
      </c>
      <c r="C59" s="249">
        <v>14.3</v>
      </c>
      <c r="D59" s="249">
        <v>14.7</v>
      </c>
      <c r="E59" s="249">
        <v>16.2</v>
      </c>
      <c r="F59" s="249">
        <v>13</v>
      </c>
      <c r="G59" s="253"/>
    </row>
    <row r="60" spans="1:7" ht="4.5" customHeight="1">
      <c r="A60" s="51"/>
      <c r="B60" s="147"/>
      <c r="C60" s="147"/>
      <c r="D60" s="147" t="s">
        <v>103</v>
      </c>
      <c r="E60" s="147"/>
      <c r="F60" s="147"/>
      <c r="G60" s="253"/>
    </row>
    <row r="61" spans="1:7" ht="7.5" customHeight="1">
      <c r="A61" s="51" t="s">
        <v>125</v>
      </c>
      <c r="B61" s="147"/>
      <c r="C61" s="147"/>
      <c r="D61" s="147"/>
      <c r="E61" s="147" t="s">
        <v>103</v>
      </c>
      <c r="F61" s="147" t="s">
        <v>103</v>
      </c>
      <c r="G61" s="253"/>
    </row>
    <row r="62" spans="1:7" ht="7.5" customHeight="1">
      <c r="A62" s="51" t="s">
        <v>126</v>
      </c>
      <c r="B62" s="147">
        <v>25.2</v>
      </c>
      <c r="C62" s="147">
        <v>25.8</v>
      </c>
      <c r="D62" s="147">
        <v>26.6</v>
      </c>
      <c r="E62" s="147">
        <v>24.7</v>
      </c>
      <c r="F62" s="147">
        <v>25.5</v>
      </c>
      <c r="G62" s="253"/>
    </row>
    <row r="63" spans="1:7" ht="7.5" customHeight="1">
      <c r="A63" s="51" t="s">
        <v>127</v>
      </c>
      <c r="B63" s="147">
        <v>16.6</v>
      </c>
      <c r="C63" s="147">
        <v>20.2</v>
      </c>
      <c r="D63" s="147">
        <v>23.3</v>
      </c>
      <c r="E63" s="147">
        <v>20.7</v>
      </c>
      <c r="F63" s="147">
        <v>20</v>
      </c>
      <c r="G63" s="253"/>
    </row>
    <row r="64" spans="1:7" ht="7.5" customHeight="1">
      <c r="A64" s="51" t="s">
        <v>128</v>
      </c>
      <c r="B64" s="147">
        <v>10.5</v>
      </c>
      <c r="C64" s="147">
        <v>8.7</v>
      </c>
      <c r="D64" s="147">
        <v>11</v>
      </c>
      <c r="E64" s="147">
        <v>11.9</v>
      </c>
      <c r="F64" s="147">
        <v>10.4</v>
      </c>
      <c r="G64" s="253"/>
    </row>
    <row r="65" spans="1:7" ht="7.5" customHeight="1">
      <c r="A65" s="51" t="s">
        <v>129</v>
      </c>
      <c r="B65" s="147">
        <v>13.4</v>
      </c>
      <c r="C65" s="147">
        <v>12.9</v>
      </c>
      <c r="D65" s="147">
        <v>13.8</v>
      </c>
      <c r="E65" s="147">
        <v>14.3</v>
      </c>
      <c r="F65" s="147">
        <v>13.8</v>
      </c>
      <c r="G65" s="253"/>
    </row>
    <row r="66" spans="1:7" ht="7.5" customHeight="1">
      <c r="A66" s="51" t="s">
        <v>130</v>
      </c>
      <c r="B66" s="147">
        <v>15.2</v>
      </c>
      <c r="C66" s="147">
        <v>15.4</v>
      </c>
      <c r="D66" s="147">
        <v>16.9</v>
      </c>
      <c r="E66" s="147">
        <v>17.9</v>
      </c>
      <c r="F66" s="147">
        <v>16.8</v>
      </c>
      <c r="G66" s="253"/>
    </row>
    <row r="67" spans="1:7" ht="7.5" customHeight="1">
      <c r="A67" s="51" t="s">
        <v>131</v>
      </c>
      <c r="B67" s="147">
        <v>18.2</v>
      </c>
      <c r="C67" s="147">
        <v>19.2</v>
      </c>
      <c r="D67" s="147">
        <v>20.8</v>
      </c>
      <c r="E67" s="147">
        <v>21.8</v>
      </c>
      <c r="F67" s="147">
        <v>20</v>
      </c>
      <c r="G67" s="253"/>
    </row>
    <row r="68" spans="1:7" ht="3" customHeight="1">
      <c r="A68" s="51"/>
      <c r="B68" s="147"/>
      <c r="C68" s="147"/>
      <c r="D68" s="147"/>
      <c r="E68" s="147"/>
      <c r="G68" s="253"/>
    </row>
    <row r="69" spans="1:7" ht="8.25" customHeight="1">
      <c r="A69" s="256" t="s">
        <v>12</v>
      </c>
      <c r="B69" s="249">
        <v>16.7</v>
      </c>
      <c r="C69" s="249">
        <v>17.2</v>
      </c>
      <c r="D69" s="249">
        <v>18.7</v>
      </c>
      <c r="E69" s="249">
        <v>18.7</v>
      </c>
      <c r="F69" s="249">
        <v>17.9</v>
      </c>
      <c r="G69" s="253"/>
    </row>
    <row r="70" spans="1:6" ht="3" customHeight="1">
      <c r="A70" s="79"/>
      <c r="B70" s="79"/>
      <c r="C70" s="79"/>
      <c r="D70" s="79"/>
      <c r="E70" s="79"/>
      <c r="F70" s="79"/>
    </row>
    <row r="71" spans="1:6" ht="4.5" customHeight="1">
      <c r="A71" s="51"/>
      <c r="B71" s="51"/>
      <c r="C71" s="51"/>
      <c r="D71" s="51"/>
      <c r="E71" s="51"/>
      <c r="F71" s="51"/>
    </row>
    <row r="72" ht="7.5" customHeight="1">
      <c r="A72" s="257" t="s">
        <v>155</v>
      </c>
    </row>
    <row r="73" ht="9">
      <c r="A73" s="317" t="s">
        <v>152</v>
      </c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F66" sqref="F66"/>
    </sheetView>
  </sheetViews>
  <sheetFormatPr defaultColWidth="9.59765625" defaultRowHeight="10.5"/>
  <cols>
    <col min="1" max="1" width="39.19921875" style="272" customWidth="1"/>
    <col min="2" max="2" width="16.3984375" style="80" customWidth="1"/>
    <col min="3" max="4" width="16.3984375" style="265" customWidth="1"/>
    <col min="5" max="5" width="16.3984375" style="267" customWidth="1"/>
    <col min="6" max="6" width="16.3984375" style="265" customWidth="1"/>
    <col min="7" max="16384" width="12.796875" style="265" customWidth="1"/>
  </cols>
  <sheetData>
    <row r="1" spans="1:5" s="258" customFormat="1" ht="12">
      <c r="A1" s="258" t="s">
        <v>132</v>
      </c>
      <c r="B1" s="232"/>
      <c r="E1" s="259" t="s">
        <v>50</v>
      </c>
    </row>
    <row r="2" spans="2:5" s="260" customFormat="1" ht="9.75" customHeight="1">
      <c r="B2" s="261"/>
      <c r="E2" s="259" t="s">
        <v>133</v>
      </c>
    </row>
    <row r="3" spans="2:5" s="260" customFormat="1" ht="7.5" customHeight="1">
      <c r="B3" s="261"/>
      <c r="E3" s="259"/>
    </row>
    <row r="4" spans="1:5" ht="9" customHeight="1">
      <c r="A4" s="262"/>
      <c r="B4" s="263"/>
      <c r="C4" s="264"/>
      <c r="D4" s="264"/>
      <c r="E4" s="262"/>
    </row>
    <row r="5" spans="1:6" s="267" customFormat="1" ht="11.25" customHeight="1">
      <c r="A5" s="237"/>
      <c r="B5" s="266">
        <v>1999</v>
      </c>
      <c r="C5" s="266">
        <v>2000</v>
      </c>
      <c r="D5" s="266">
        <v>2001</v>
      </c>
      <c r="E5" s="266">
        <v>2002</v>
      </c>
      <c r="F5" s="266">
        <v>2003</v>
      </c>
    </row>
    <row r="6" spans="1:5" s="267" customFormat="1" ht="4.5" customHeight="1">
      <c r="A6" s="268"/>
      <c r="B6" s="269"/>
      <c r="C6" s="270"/>
      <c r="D6" s="269"/>
      <c r="E6" s="269"/>
    </row>
    <row r="7" spans="1:5" s="267" customFormat="1" ht="7.5" customHeight="1">
      <c r="A7" s="271" t="s">
        <v>86</v>
      </c>
      <c r="B7" s="271"/>
      <c r="C7" s="271"/>
      <c r="D7" s="271"/>
      <c r="E7" s="271"/>
    </row>
    <row r="8" spans="1:7" ht="7.5" customHeight="1">
      <c r="A8" s="272" t="s">
        <v>87</v>
      </c>
      <c r="B8" s="194">
        <v>9</v>
      </c>
      <c r="C8" s="51">
        <v>8.7</v>
      </c>
      <c r="D8" s="267">
        <v>8.9</v>
      </c>
      <c r="E8" s="147">
        <v>9</v>
      </c>
      <c r="F8" s="265">
        <v>8.7</v>
      </c>
      <c r="G8" s="278"/>
    </row>
    <row r="9" spans="1:7" ht="7.5" customHeight="1">
      <c r="A9" s="272" t="s">
        <v>88</v>
      </c>
      <c r="B9" s="194">
        <v>8.8</v>
      </c>
      <c r="C9" s="51">
        <v>8.4</v>
      </c>
      <c r="D9" s="267">
        <v>9.2</v>
      </c>
      <c r="E9" s="147">
        <v>9</v>
      </c>
      <c r="F9" s="265">
        <v>8.8</v>
      </c>
      <c r="G9" s="278"/>
    </row>
    <row r="10" spans="2:7" ht="4.5" customHeight="1">
      <c r="B10" s="273"/>
      <c r="C10" s="274"/>
      <c r="D10" s="267"/>
      <c r="E10" s="265"/>
      <c r="G10" s="278"/>
    </row>
    <row r="11" spans="1:7" ht="7.5" customHeight="1">
      <c r="A11" s="275" t="s">
        <v>89</v>
      </c>
      <c r="B11" s="275"/>
      <c r="C11" s="275"/>
      <c r="D11" s="275"/>
      <c r="E11" s="265"/>
      <c r="G11" s="278"/>
    </row>
    <row r="12" spans="1:7" ht="7.5" customHeight="1">
      <c r="A12" s="276" t="s">
        <v>90</v>
      </c>
      <c r="B12" s="194">
        <v>4.2</v>
      </c>
      <c r="C12" s="51">
        <v>3.6</v>
      </c>
      <c r="D12" s="277">
        <v>4</v>
      </c>
      <c r="E12" s="147">
        <v>3.7</v>
      </c>
      <c r="F12" s="265">
        <v>4.3</v>
      </c>
      <c r="G12" s="278"/>
    </row>
    <row r="13" spans="1:7" ht="7.5" customHeight="1">
      <c r="A13" s="276" t="s">
        <v>91</v>
      </c>
      <c r="B13" s="194">
        <v>7.2</v>
      </c>
      <c r="C13" s="51">
        <v>7.2</v>
      </c>
      <c r="D13" s="267">
        <v>8.1</v>
      </c>
      <c r="E13" s="147">
        <v>7.4</v>
      </c>
      <c r="F13" s="265">
        <v>7.5</v>
      </c>
      <c r="G13" s="278"/>
    </row>
    <row r="14" spans="1:7" ht="7.5" customHeight="1">
      <c r="A14" s="272" t="s">
        <v>92</v>
      </c>
      <c r="B14" s="194">
        <v>10.3</v>
      </c>
      <c r="C14" s="51">
        <v>9.5</v>
      </c>
      <c r="D14" s="267">
        <v>8.6</v>
      </c>
      <c r="E14" s="147">
        <v>10.5</v>
      </c>
      <c r="F14" s="265">
        <v>8.3</v>
      </c>
      <c r="G14" s="278"/>
    </row>
    <row r="15" spans="1:7" ht="7.5" customHeight="1">
      <c r="A15" s="272" t="s">
        <v>93</v>
      </c>
      <c r="B15" s="194">
        <v>11.3</v>
      </c>
      <c r="C15" s="51">
        <v>12.8</v>
      </c>
      <c r="D15" s="267">
        <v>12.7</v>
      </c>
      <c r="E15" s="147">
        <v>12.2</v>
      </c>
      <c r="F15" s="265">
        <v>10.9</v>
      </c>
      <c r="G15" s="278"/>
    </row>
    <row r="16" spans="1:7" ht="7.5" customHeight="1">
      <c r="A16" s="272" t="s">
        <v>94</v>
      </c>
      <c r="B16" s="194">
        <v>11.9</v>
      </c>
      <c r="C16" s="51">
        <v>12.2</v>
      </c>
      <c r="D16" s="267">
        <v>13.1</v>
      </c>
      <c r="E16" s="147">
        <v>12.9</v>
      </c>
      <c r="F16" s="265">
        <v>12.1</v>
      </c>
      <c r="G16" s="278"/>
    </row>
    <row r="17" spans="1:7" ht="7.5" customHeight="1">
      <c r="A17" s="272" t="s">
        <v>95</v>
      </c>
      <c r="B17" s="194">
        <v>11.4</v>
      </c>
      <c r="C17" s="51">
        <v>11.1</v>
      </c>
      <c r="D17" s="267">
        <v>10.8</v>
      </c>
      <c r="E17" s="147">
        <v>11.6</v>
      </c>
      <c r="F17" s="265">
        <v>10.6</v>
      </c>
      <c r="G17" s="278"/>
    </row>
    <row r="18" spans="1:7" ht="7.5" customHeight="1">
      <c r="A18" s="272" t="s">
        <v>96</v>
      </c>
      <c r="B18" s="194">
        <v>10.4</v>
      </c>
      <c r="C18" s="51">
        <v>8.7</v>
      </c>
      <c r="D18" s="267">
        <v>9.9</v>
      </c>
      <c r="E18" s="147">
        <v>9.3</v>
      </c>
      <c r="F18" s="265">
        <v>9.2</v>
      </c>
      <c r="G18" s="278"/>
    </row>
    <row r="19" spans="1:7" ht="7.5" customHeight="1">
      <c r="A19" s="272" t="s">
        <v>97</v>
      </c>
      <c r="B19" s="194">
        <v>10.2</v>
      </c>
      <c r="C19" s="51">
        <v>10.3</v>
      </c>
      <c r="D19" s="267">
        <v>10.9</v>
      </c>
      <c r="E19" s="147">
        <v>10.1</v>
      </c>
      <c r="F19" s="278">
        <v>11</v>
      </c>
      <c r="G19" s="278"/>
    </row>
    <row r="20" spans="1:7" ht="7.5" customHeight="1">
      <c r="A20" s="272" t="s">
        <v>98</v>
      </c>
      <c r="B20" s="194">
        <v>8.8</v>
      </c>
      <c r="C20" s="51">
        <v>9.2</v>
      </c>
      <c r="D20" s="277">
        <v>10</v>
      </c>
      <c r="E20" s="147">
        <v>9.9</v>
      </c>
      <c r="F20" s="265">
        <v>9.8</v>
      </c>
      <c r="G20" s="278"/>
    </row>
    <row r="21" spans="1:7" ht="7.5" customHeight="1">
      <c r="A21" s="272" t="s">
        <v>99</v>
      </c>
      <c r="B21" s="194">
        <v>8.9</v>
      </c>
      <c r="C21" s="51">
        <v>8.3</v>
      </c>
      <c r="D21" s="267">
        <v>9.1</v>
      </c>
      <c r="E21" s="147">
        <v>8.8</v>
      </c>
      <c r="F21" s="265">
        <v>8.8</v>
      </c>
      <c r="G21" s="278"/>
    </row>
    <row r="22" spans="1:7" ht="7.5" customHeight="1">
      <c r="A22" s="272" t="s">
        <v>100</v>
      </c>
      <c r="B22" s="194">
        <v>4.9</v>
      </c>
      <c r="C22" s="51">
        <v>5.7</v>
      </c>
      <c r="D22" s="277">
        <v>7</v>
      </c>
      <c r="E22" s="147">
        <v>7.1</v>
      </c>
      <c r="F22" s="265">
        <v>6.6</v>
      </c>
      <c r="G22" s="278"/>
    </row>
    <row r="23" spans="1:7" ht="7.5" customHeight="1">
      <c r="A23" s="272" t="s">
        <v>134</v>
      </c>
      <c r="B23" s="194">
        <v>3.2</v>
      </c>
      <c r="C23" s="51">
        <v>2.9</v>
      </c>
      <c r="D23" s="267">
        <v>2.7</v>
      </c>
      <c r="E23" s="147">
        <v>3.4</v>
      </c>
      <c r="F23" s="265">
        <v>2.9</v>
      </c>
      <c r="G23" s="278"/>
    </row>
    <row r="24" spans="2:7" ht="3.75" customHeight="1">
      <c r="B24" s="194"/>
      <c r="C24" s="246"/>
      <c r="D24" s="274"/>
      <c r="F24" s="249"/>
      <c r="G24" s="278"/>
    </row>
    <row r="25" spans="1:7" s="292" customFormat="1" ht="7.5" customHeight="1">
      <c r="A25" s="34" t="s">
        <v>148</v>
      </c>
      <c r="B25" s="194"/>
      <c r="C25" s="290"/>
      <c r="D25" s="290"/>
      <c r="E25" s="290"/>
      <c r="F25" s="291"/>
      <c r="G25" s="278"/>
    </row>
    <row r="26" spans="1:7" s="292" customFormat="1" ht="7.5" customHeight="1">
      <c r="A26" s="317" t="s">
        <v>149</v>
      </c>
      <c r="B26" s="194">
        <v>28</v>
      </c>
      <c r="C26" s="191">
        <v>27.1</v>
      </c>
      <c r="D26" s="290">
        <v>26.6</v>
      </c>
      <c r="E26" s="194">
        <v>26.2</v>
      </c>
      <c r="F26" s="194">
        <v>24.9</v>
      </c>
      <c r="G26" s="278"/>
    </row>
    <row r="27" spans="1:7" s="292" customFormat="1" ht="7.5" customHeight="1">
      <c r="A27" s="317" t="s">
        <v>150</v>
      </c>
      <c r="B27" s="194">
        <v>15.4</v>
      </c>
      <c r="C27" s="191">
        <v>14.4</v>
      </c>
      <c r="D27" s="290">
        <v>15.1</v>
      </c>
      <c r="E27" s="194">
        <v>14.2</v>
      </c>
      <c r="F27" s="194">
        <v>13.8</v>
      </c>
      <c r="G27" s="278"/>
    </row>
    <row r="28" spans="1:7" s="292" customFormat="1" ht="7.5" customHeight="1">
      <c r="A28" s="317" t="s">
        <v>151</v>
      </c>
      <c r="B28" s="194">
        <v>7.2</v>
      </c>
      <c r="C28" s="194">
        <v>7.3</v>
      </c>
      <c r="D28" s="290">
        <v>7.2</v>
      </c>
      <c r="E28" s="194">
        <v>7.6</v>
      </c>
      <c r="F28" s="194">
        <v>7.2</v>
      </c>
      <c r="G28" s="278"/>
    </row>
    <row r="29" spans="1:7" s="292" customFormat="1" ht="7.5" customHeight="1">
      <c r="A29" s="317" t="s">
        <v>135</v>
      </c>
      <c r="B29" s="194">
        <v>3.1</v>
      </c>
      <c r="C29" s="191">
        <v>2.7</v>
      </c>
      <c r="D29" s="290">
        <v>3.5</v>
      </c>
      <c r="E29" s="194">
        <v>3.4</v>
      </c>
      <c r="F29" s="194">
        <v>3.4</v>
      </c>
      <c r="G29" s="278"/>
    </row>
    <row r="30" spans="6:7" s="267" customFormat="1" ht="5.25" customHeight="1">
      <c r="F30" s="249"/>
      <c r="G30" s="278"/>
    </row>
    <row r="31" spans="1:7" s="292" customFormat="1" ht="7.5" customHeight="1">
      <c r="A31" s="290" t="s">
        <v>102</v>
      </c>
      <c r="B31" s="290"/>
      <c r="C31" s="290"/>
      <c r="D31" s="290" t="s">
        <v>103</v>
      </c>
      <c r="E31" s="290" t="s">
        <v>103</v>
      </c>
      <c r="F31" s="291"/>
      <c r="G31" s="278"/>
    </row>
    <row r="32" spans="1:7" s="292" customFormat="1" ht="7.5" customHeight="1">
      <c r="A32" s="293" t="s">
        <v>104</v>
      </c>
      <c r="B32" s="194">
        <v>9</v>
      </c>
      <c r="C32" s="194">
        <v>8.4</v>
      </c>
      <c r="D32" s="194">
        <v>9.4</v>
      </c>
      <c r="E32" s="194">
        <v>8.4</v>
      </c>
      <c r="F32" s="194">
        <v>8.5</v>
      </c>
      <c r="G32" s="278"/>
    </row>
    <row r="33" spans="1:7" s="292" customFormat="1" ht="7.5" customHeight="1">
      <c r="A33" s="293" t="s">
        <v>105</v>
      </c>
      <c r="B33" s="194">
        <v>7.2</v>
      </c>
      <c r="C33" s="194">
        <v>8.9</v>
      </c>
      <c r="D33" s="194">
        <v>10</v>
      </c>
      <c r="E33" s="194">
        <v>12.6</v>
      </c>
      <c r="F33" s="194">
        <v>9.5</v>
      </c>
      <c r="G33" s="278"/>
    </row>
    <row r="34" spans="1:7" s="292" customFormat="1" ht="7.5" customHeight="1">
      <c r="A34" s="293" t="s">
        <v>106</v>
      </c>
      <c r="B34" s="194">
        <v>10.6</v>
      </c>
      <c r="C34" s="194">
        <v>8.8</v>
      </c>
      <c r="D34" s="194">
        <v>10</v>
      </c>
      <c r="E34" s="194">
        <v>10.3</v>
      </c>
      <c r="F34" s="194">
        <v>9.3</v>
      </c>
      <c r="G34" s="278"/>
    </row>
    <row r="35" spans="1:7" s="292" customFormat="1" ht="7.5" customHeight="1">
      <c r="A35" s="294" t="s">
        <v>107</v>
      </c>
      <c r="B35" s="194">
        <v>13.6</v>
      </c>
      <c r="C35" s="194">
        <v>13.3</v>
      </c>
      <c r="D35" s="194">
        <v>14</v>
      </c>
      <c r="E35" s="194">
        <v>17.5</v>
      </c>
      <c r="F35" s="194">
        <v>13.5</v>
      </c>
      <c r="G35" s="278"/>
    </row>
    <row r="36" spans="1:7" s="292" customFormat="1" ht="7.5" customHeight="1">
      <c r="A36" s="300" t="s">
        <v>147</v>
      </c>
      <c r="B36" s="299">
        <v>15.8</v>
      </c>
      <c r="C36" s="299">
        <v>16.6</v>
      </c>
      <c r="D36" s="299">
        <v>17.4</v>
      </c>
      <c r="E36" s="299">
        <v>22.2</v>
      </c>
      <c r="F36" s="299">
        <v>15.9</v>
      </c>
      <c r="G36" s="278"/>
    </row>
    <row r="37" spans="1:7" s="292" customFormat="1" ht="7.5" customHeight="1">
      <c r="A37" s="301" t="s">
        <v>108</v>
      </c>
      <c r="B37" s="299">
        <v>11.4</v>
      </c>
      <c r="C37" s="299">
        <v>10.1</v>
      </c>
      <c r="D37" s="299">
        <v>10.8</v>
      </c>
      <c r="E37" s="299">
        <v>12.9</v>
      </c>
      <c r="F37" s="299">
        <v>11.2</v>
      </c>
      <c r="G37" s="278"/>
    </row>
    <row r="38" spans="1:7" s="292" customFormat="1" ht="7.5" customHeight="1">
      <c r="A38" s="293" t="s">
        <v>109</v>
      </c>
      <c r="B38" s="194">
        <v>11.6</v>
      </c>
      <c r="C38" s="194">
        <v>10.2</v>
      </c>
      <c r="D38" s="194">
        <v>10.4</v>
      </c>
      <c r="E38" s="194">
        <v>11.5</v>
      </c>
      <c r="F38" s="194">
        <v>10.3</v>
      </c>
      <c r="G38" s="278"/>
    </row>
    <row r="39" spans="1:7" s="292" customFormat="1" ht="7.5" customHeight="1">
      <c r="A39" s="293" t="s">
        <v>110</v>
      </c>
      <c r="B39" s="194">
        <v>10.6</v>
      </c>
      <c r="C39" s="194">
        <v>11.6</v>
      </c>
      <c r="D39" s="194">
        <v>12.9</v>
      </c>
      <c r="E39" s="194">
        <v>9.8</v>
      </c>
      <c r="F39" s="194">
        <v>9.7</v>
      </c>
      <c r="G39" s="278"/>
    </row>
    <row r="40" spans="1:7" s="292" customFormat="1" ht="7.5" customHeight="1">
      <c r="A40" s="294" t="s">
        <v>111</v>
      </c>
      <c r="B40" s="194">
        <v>9.8</v>
      </c>
      <c r="C40" s="194">
        <v>8.1</v>
      </c>
      <c r="D40" s="194">
        <v>8.1</v>
      </c>
      <c r="E40" s="194">
        <v>9.2</v>
      </c>
      <c r="F40" s="194">
        <v>8.6</v>
      </c>
      <c r="G40" s="278"/>
    </row>
    <row r="41" spans="1:7" s="292" customFormat="1" ht="7.5" customHeight="1">
      <c r="A41" s="290" t="s">
        <v>112</v>
      </c>
      <c r="B41" s="194">
        <v>9.6</v>
      </c>
      <c r="C41" s="194">
        <v>9.1</v>
      </c>
      <c r="D41" s="194">
        <v>9.2</v>
      </c>
      <c r="E41" s="194">
        <v>8.4</v>
      </c>
      <c r="F41" s="194">
        <v>8.7</v>
      </c>
      <c r="G41" s="278"/>
    </row>
    <row r="42" spans="1:7" s="292" customFormat="1" ht="7.5" customHeight="1">
      <c r="A42" s="293" t="s">
        <v>113</v>
      </c>
      <c r="B42" s="194">
        <v>7.7</v>
      </c>
      <c r="C42" s="194">
        <v>9.1</v>
      </c>
      <c r="D42" s="194">
        <v>10.9</v>
      </c>
      <c r="E42" s="194">
        <v>9.7</v>
      </c>
      <c r="F42" s="194">
        <v>10.6</v>
      </c>
      <c r="G42" s="278"/>
    </row>
    <row r="43" spans="1:7" s="292" customFormat="1" ht="7.5" customHeight="1">
      <c r="A43" s="293" t="s">
        <v>114</v>
      </c>
      <c r="B43" s="194">
        <v>9.4</v>
      </c>
      <c r="C43" s="194">
        <v>9.6</v>
      </c>
      <c r="D43" s="194">
        <v>8.3</v>
      </c>
      <c r="E43" s="194">
        <v>8.3</v>
      </c>
      <c r="F43" s="194">
        <v>7.4</v>
      </c>
      <c r="G43" s="278"/>
    </row>
    <row r="44" spans="1:7" s="292" customFormat="1" ht="7.5" customHeight="1">
      <c r="A44" s="293" t="s">
        <v>115</v>
      </c>
      <c r="B44" s="194">
        <v>9.5</v>
      </c>
      <c r="C44" s="194">
        <v>8.9</v>
      </c>
      <c r="D44" s="194">
        <v>7.9</v>
      </c>
      <c r="E44" s="194">
        <v>9.1</v>
      </c>
      <c r="F44" s="194">
        <v>10.1</v>
      </c>
      <c r="G44" s="278"/>
    </row>
    <row r="45" spans="1:7" s="292" customFormat="1" ht="7.5" customHeight="1">
      <c r="A45" s="294" t="s">
        <v>116</v>
      </c>
      <c r="B45" s="194">
        <v>8.5</v>
      </c>
      <c r="C45" s="194">
        <v>10.2</v>
      </c>
      <c r="D45" s="194">
        <v>8.3</v>
      </c>
      <c r="E45" s="194">
        <v>10.7</v>
      </c>
      <c r="F45" s="194">
        <v>9.9</v>
      </c>
      <c r="G45" s="278"/>
    </row>
    <row r="46" spans="1:7" s="292" customFormat="1" ht="7.5" customHeight="1">
      <c r="A46" s="290" t="s">
        <v>117</v>
      </c>
      <c r="B46" s="194">
        <v>8.6</v>
      </c>
      <c r="C46" s="194">
        <v>5.9</v>
      </c>
      <c r="D46" s="194">
        <v>8.7</v>
      </c>
      <c r="E46" s="194">
        <v>8.1</v>
      </c>
      <c r="F46" s="194">
        <v>9</v>
      </c>
      <c r="G46" s="278"/>
    </row>
    <row r="47" spans="1:7" s="292" customFormat="1" ht="7.5" customHeight="1">
      <c r="A47" s="293" t="s">
        <v>118</v>
      </c>
      <c r="B47" s="194">
        <v>7.1</v>
      </c>
      <c r="C47" s="194">
        <v>7.3</v>
      </c>
      <c r="D47" s="194">
        <v>10</v>
      </c>
      <c r="E47" s="194">
        <v>7.9</v>
      </c>
      <c r="F47" s="194">
        <v>6.3</v>
      </c>
      <c r="G47" s="278"/>
    </row>
    <row r="48" spans="1:7" s="292" customFormat="1" ht="7.5" customHeight="1">
      <c r="A48" s="293" t="s">
        <v>119</v>
      </c>
      <c r="B48" s="194">
        <v>6.2</v>
      </c>
      <c r="C48" s="194">
        <v>5.9</v>
      </c>
      <c r="D48" s="194">
        <v>7.2</v>
      </c>
      <c r="E48" s="194">
        <v>5.1</v>
      </c>
      <c r="F48" s="194">
        <v>7.5</v>
      </c>
      <c r="G48" s="278"/>
    </row>
    <row r="49" spans="1:7" s="292" customFormat="1" ht="7.5" customHeight="1">
      <c r="A49" s="293" t="s">
        <v>120</v>
      </c>
      <c r="B49" s="194">
        <v>7.3</v>
      </c>
      <c r="C49" s="194">
        <v>7.1</v>
      </c>
      <c r="D49" s="194">
        <v>8.4</v>
      </c>
      <c r="E49" s="194">
        <v>8.6</v>
      </c>
      <c r="F49" s="194">
        <v>7.5</v>
      </c>
      <c r="G49" s="278"/>
    </row>
    <row r="50" spans="1:7" s="292" customFormat="1" ht="7.5" customHeight="1">
      <c r="A50" s="294" t="s">
        <v>121</v>
      </c>
      <c r="B50" s="194">
        <v>7.4</v>
      </c>
      <c r="C50" s="194">
        <v>5.6</v>
      </c>
      <c r="D50" s="194">
        <v>8.7</v>
      </c>
      <c r="E50" s="194">
        <v>7.7</v>
      </c>
      <c r="F50" s="194">
        <v>7.7</v>
      </c>
      <c r="G50" s="278"/>
    </row>
    <row r="51" spans="1:7" s="292" customFormat="1" ht="7.5" customHeight="1">
      <c r="A51" s="290" t="s">
        <v>122</v>
      </c>
      <c r="B51" s="194">
        <v>6.1</v>
      </c>
      <c r="C51" s="194">
        <v>8.1</v>
      </c>
      <c r="D51" s="194">
        <v>8.4</v>
      </c>
      <c r="E51" s="194">
        <v>6.9</v>
      </c>
      <c r="F51" s="194">
        <v>5.9</v>
      </c>
      <c r="G51" s="278"/>
    </row>
    <row r="52" spans="1:7" s="292" customFormat="1" ht="7.5" customHeight="1">
      <c r="A52" s="293" t="s">
        <v>123</v>
      </c>
      <c r="B52" s="194">
        <v>7.6</v>
      </c>
      <c r="C52" s="194">
        <v>7.9</v>
      </c>
      <c r="D52" s="194">
        <v>7</v>
      </c>
      <c r="E52" s="194">
        <v>7.5</v>
      </c>
      <c r="F52" s="194">
        <v>7.1</v>
      </c>
      <c r="G52" s="278"/>
    </row>
    <row r="53" spans="1:7" s="292" customFormat="1" ht="7.5" customHeight="1">
      <c r="A53" s="293" t="s">
        <v>124</v>
      </c>
      <c r="B53" s="194">
        <v>9.4</v>
      </c>
      <c r="C53" s="194">
        <v>8.5</v>
      </c>
      <c r="D53" s="194">
        <v>9.9</v>
      </c>
      <c r="E53" s="194">
        <v>8.6</v>
      </c>
      <c r="F53" s="194">
        <v>6.9</v>
      </c>
      <c r="G53" s="278"/>
    </row>
    <row r="54" spans="1:7" s="290" customFormat="1" ht="7.5" customHeight="1">
      <c r="A54" s="295" t="s">
        <v>47</v>
      </c>
      <c r="B54" s="296">
        <v>8.9</v>
      </c>
      <c r="C54" s="296">
        <v>8.5</v>
      </c>
      <c r="D54" s="296">
        <v>9.1</v>
      </c>
      <c r="E54" s="296">
        <v>9</v>
      </c>
      <c r="F54" s="296">
        <v>8.8</v>
      </c>
      <c r="G54" s="278"/>
    </row>
    <row r="55" spans="1:7" s="290" customFormat="1" ht="7.5" customHeight="1">
      <c r="A55" s="297" t="s">
        <v>142</v>
      </c>
      <c r="B55" s="296">
        <v>10</v>
      </c>
      <c r="C55" s="296">
        <v>8.6</v>
      </c>
      <c r="D55" s="296">
        <v>9.6</v>
      </c>
      <c r="E55" s="296">
        <v>9.7</v>
      </c>
      <c r="F55" s="296">
        <v>9</v>
      </c>
      <c r="G55" s="278"/>
    </row>
    <row r="56" spans="1:7" s="290" customFormat="1" ht="7.5" customHeight="1">
      <c r="A56" s="297" t="s">
        <v>143</v>
      </c>
      <c r="B56" s="296">
        <v>10.9</v>
      </c>
      <c r="C56" s="296">
        <v>10.2</v>
      </c>
      <c r="D56" s="296">
        <v>10.5</v>
      </c>
      <c r="E56" s="296">
        <v>10.6</v>
      </c>
      <c r="F56" s="296">
        <v>9.9</v>
      </c>
      <c r="G56" s="278"/>
    </row>
    <row r="57" spans="1:7" s="290" customFormat="1" ht="7.5" customHeight="1">
      <c r="A57" s="297" t="s">
        <v>66</v>
      </c>
      <c r="B57" s="296">
        <v>8.5</v>
      </c>
      <c r="C57" s="296">
        <v>9.6</v>
      </c>
      <c r="D57" s="296">
        <v>9.1</v>
      </c>
      <c r="E57" s="296">
        <v>10</v>
      </c>
      <c r="F57" s="296">
        <v>10</v>
      </c>
      <c r="G57" s="278"/>
    </row>
    <row r="58" spans="1:7" s="290" customFormat="1" ht="7.5" customHeight="1">
      <c r="A58" s="297" t="s">
        <v>140</v>
      </c>
      <c r="B58" s="296">
        <v>6.8</v>
      </c>
      <c r="C58" s="296">
        <v>6.6</v>
      </c>
      <c r="D58" s="296">
        <v>8</v>
      </c>
      <c r="E58" s="296">
        <v>6.8</v>
      </c>
      <c r="F58" s="296">
        <v>7.4</v>
      </c>
      <c r="G58" s="278"/>
    </row>
    <row r="59" spans="1:7" s="290" customFormat="1" ht="7.5" customHeight="1">
      <c r="A59" s="297" t="s">
        <v>141</v>
      </c>
      <c r="B59" s="296">
        <v>8</v>
      </c>
      <c r="C59" s="296">
        <v>8.1</v>
      </c>
      <c r="D59" s="296">
        <v>7.7</v>
      </c>
      <c r="E59" s="296">
        <v>7.8</v>
      </c>
      <c r="F59" s="296">
        <v>7</v>
      </c>
      <c r="G59" s="278"/>
    </row>
    <row r="60" spans="1:7" s="267" customFormat="1" ht="6" customHeight="1">
      <c r="A60" s="51"/>
      <c r="B60" s="147"/>
      <c r="C60" s="147"/>
      <c r="D60" s="147"/>
      <c r="E60" s="147"/>
      <c r="G60" s="278"/>
    </row>
    <row r="61" spans="1:7" s="290" customFormat="1" ht="7.5" customHeight="1">
      <c r="A61" s="191" t="s">
        <v>125</v>
      </c>
      <c r="B61" s="194"/>
      <c r="C61" s="194"/>
      <c r="D61" s="194" t="s">
        <v>103</v>
      </c>
      <c r="E61" s="194" t="s">
        <v>103</v>
      </c>
      <c r="G61" s="278"/>
    </row>
    <row r="62" spans="1:7" s="290" customFormat="1" ht="7.5" customHeight="1">
      <c r="A62" s="191" t="s">
        <v>126</v>
      </c>
      <c r="B62" s="194">
        <v>10.5</v>
      </c>
      <c r="C62" s="194">
        <v>10.8</v>
      </c>
      <c r="D62" s="194">
        <v>10.6</v>
      </c>
      <c r="E62" s="194">
        <v>11</v>
      </c>
      <c r="F62" s="194">
        <v>10.1</v>
      </c>
      <c r="G62" s="278"/>
    </row>
    <row r="63" spans="1:7" s="290" customFormat="1" ht="7.5" customHeight="1">
      <c r="A63" s="191" t="s">
        <v>127</v>
      </c>
      <c r="B63" s="194">
        <v>8.2</v>
      </c>
      <c r="C63" s="194">
        <v>7.9</v>
      </c>
      <c r="D63" s="194">
        <v>8.4</v>
      </c>
      <c r="E63" s="194">
        <v>8.1</v>
      </c>
      <c r="F63" s="194">
        <v>7.2</v>
      </c>
      <c r="G63" s="278"/>
    </row>
    <row r="64" spans="1:7" s="290" customFormat="1" ht="7.5" customHeight="1">
      <c r="A64" s="191" t="s">
        <v>128</v>
      </c>
      <c r="B64" s="194">
        <v>6.5</v>
      </c>
      <c r="C64" s="194">
        <v>5.1</v>
      </c>
      <c r="D64" s="194">
        <v>7.5</v>
      </c>
      <c r="E64" s="194">
        <v>7.6</v>
      </c>
      <c r="F64" s="194">
        <v>7</v>
      </c>
      <c r="G64" s="278"/>
    </row>
    <row r="65" spans="1:7" s="290" customFormat="1" ht="7.5" customHeight="1">
      <c r="A65" s="191" t="s">
        <v>129</v>
      </c>
      <c r="B65" s="194">
        <v>8.2</v>
      </c>
      <c r="C65" s="194">
        <v>7.4</v>
      </c>
      <c r="D65" s="194">
        <v>8.3</v>
      </c>
      <c r="E65" s="194">
        <v>7.9</v>
      </c>
      <c r="F65" s="194">
        <v>8.4</v>
      </c>
      <c r="G65" s="278"/>
    </row>
    <row r="66" spans="1:7" s="290" customFormat="1" ht="7.5" customHeight="1">
      <c r="A66" s="191" t="s">
        <v>130</v>
      </c>
      <c r="B66" s="194">
        <v>8.6</v>
      </c>
      <c r="C66" s="194">
        <v>8.4</v>
      </c>
      <c r="D66" s="194">
        <v>8.9</v>
      </c>
      <c r="E66" s="194">
        <v>9.2</v>
      </c>
      <c r="F66" s="194">
        <v>9.2</v>
      </c>
      <c r="G66" s="278"/>
    </row>
    <row r="67" spans="1:7" s="290" customFormat="1" ht="7.5" customHeight="1">
      <c r="A67" s="191" t="s">
        <v>131</v>
      </c>
      <c r="B67" s="194">
        <v>9.9</v>
      </c>
      <c r="C67" s="194">
        <v>10</v>
      </c>
      <c r="D67" s="194">
        <v>10.2</v>
      </c>
      <c r="E67" s="194">
        <v>9.6</v>
      </c>
      <c r="F67" s="194">
        <v>9.2</v>
      </c>
      <c r="G67" s="278"/>
    </row>
    <row r="68" spans="1:7" s="267" customFormat="1" ht="3" customHeight="1">
      <c r="A68" s="51"/>
      <c r="B68" s="147"/>
      <c r="C68" s="147"/>
      <c r="D68" s="147"/>
      <c r="E68" s="147"/>
      <c r="G68" s="278"/>
    </row>
    <row r="69" spans="1:7" s="290" customFormat="1" ht="7.5" customHeight="1">
      <c r="A69" s="295" t="s">
        <v>12</v>
      </c>
      <c r="B69" s="296">
        <v>8.9</v>
      </c>
      <c r="C69" s="296">
        <v>8.5</v>
      </c>
      <c r="D69" s="296">
        <v>9.1</v>
      </c>
      <c r="E69" s="296">
        <v>9</v>
      </c>
      <c r="F69" s="296">
        <v>8.8</v>
      </c>
      <c r="G69" s="278"/>
    </row>
    <row r="70" spans="1:7" s="267" customFormat="1" ht="3.75" customHeight="1">
      <c r="A70" s="79"/>
      <c r="B70" s="79"/>
      <c r="C70" s="79"/>
      <c r="D70" s="79"/>
      <c r="E70" s="79"/>
      <c r="F70" s="79"/>
      <c r="G70" s="278"/>
    </row>
    <row r="71" spans="1:6" s="267" customFormat="1" ht="3.75" customHeight="1">
      <c r="A71" s="57"/>
      <c r="B71" s="57"/>
      <c r="C71" s="57"/>
      <c r="D71" s="57"/>
      <c r="E71" s="57"/>
      <c r="F71" s="57"/>
    </row>
    <row r="72" spans="1:2" s="290" customFormat="1" ht="9" customHeight="1">
      <c r="A72" s="298" t="s">
        <v>155</v>
      </c>
      <c r="B72" s="291"/>
    </row>
    <row r="73" spans="1:2" s="267" customFormat="1" ht="7.5" customHeight="1">
      <c r="A73" s="317" t="s">
        <v>152</v>
      </c>
      <c r="B73" s="279"/>
    </row>
    <row r="74" spans="1:2" s="267" customFormat="1" ht="7.5" customHeight="1">
      <c r="A74" s="51"/>
      <c r="B74" s="279"/>
    </row>
    <row r="75" spans="1:2" s="267" customFormat="1" ht="9">
      <c r="A75" s="280"/>
      <c r="B75" s="279"/>
    </row>
    <row r="76" spans="1:2" s="267" customFormat="1" ht="9">
      <c r="A76" s="280"/>
      <c r="B76" s="279"/>
    </row>
    <row r="77" spans="1:2" s="267" customFormat="1" ht="9">
      <c r="A77" s="280"/>
      <c r="B77" s="279"/>
    </row>
    <row r="78" spans="1:2" s="267" customFormat="1" ht="9">
      <c r="A78" s="280"/>
      <c r="B78" s="279"/>
    </row>
    <row r="79" spans="1:2" s="267" customFormat="1" ht="9">
      <c r="A79" s="280"/>
      <c r="B79" s="279"/>
    </row>
    <row r="80" spans="1:2" s="267" customFormat="1" ht="9">
      <c r="A80" s="280"/>
      <c r="B80" s="279"/>
    </row>
    <row r="81" spans="1:2" s="267" customFormat="1" ht="9">
      <c r="A81" s="280"/>
      <c r="B81" s="279"/>
    </row>
    <row r="82" spans="1:2" s="267" customFormat="1" ht="9">
      <c r="A82" s="280"/>
      <c r="B82" s="279"/>
    </row>
    <row r="83" spans="1:2" s="267" customFormat="1" ht="9">
      <c r="A83" s="280"/>
      <c r="B83" s="279"/>
    </row>
    <row r="84" spans="1:2" s="267" customFormat="1" ht="9">
      <c r="A84" s="280"/>
      <c r="B84" s="279"/>
    </row>
    <row r="85" spans="1:2" s="267" customFormat="1" ht="9">
      <c r="A85" s="280"/>
      <c r="B85" s="279"/>
    </row>
    <row r="86" spans="1:2" s="267" customFormat="1" ht="9">
      <c r="A86" s="280"/>
      <c r="B86" s="279"/>
    </row>
    <row r="87" spans="1:2" s="267" customFormat="1" ht="9">
      <c r="A87" s="280"/>
      <c r="B87" s="279"/>
    </row>
    <row r="88" spans="1:2" s="267" customFormat="1" ht="9">
      <c r="A88" s="280"/>
      <c r="B88" s="279"/>
    </row>
    <row r="89" spans="1:2" s="267" customFormat="1" ht="9">
      <c r="A89" s="280"/>
      <c r="B89" s="279"/>
    </row>
    <row r="90" spans="1:2" s="267" customFormat="1" ht="9">
      <c r="A90" s="280"/>
      <c r="B90" s="279"/>
    </row>
    <row r="91" spans="1:2" s="267" customFormat="1" ht="9">
      <c r="A91" s="280"/>
      <c r="B91" s="279"/>
    </row>
    <row r="92" spans="1:2" s="267" customFormat="1" ht="9">
      <c r="A92" s="280"/>
      <c r="B92" s="279"/>
    </row>
    <row r="93" spans="1:2" s="267" customFormat="1" ht="9">
      <c r="A93" s="280"/>
      <c r="B93" s="279"/>
    </row>
    <row r="94" spans="1:2" s="267" customFormat="1" ht="9">
      <c r="A94" s="280"/>
      <c r="B94" s="279"/>
    </row>
    <row r="95" spans="1:2" s="267" customFormat="1" ht="9">
      <c r="A95" s="280"/>
      <c r="B95" s="279"/>
    </row>
    <row r="96" spans="1:2" s="267" customFormat="1" ht="9">
      <c r="A96" s="280"/>
      <c r="B96" s="279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F66" sqref="F66"/>
    </sheetView>
  </sheetViews>
  <sheetFormatPr defaultColWidth="9.59765625" defaultRowHeight="10.5"/>
  <cols>
    <col min="1" max="1" width="40.796875" style="289" customWidth="1"/>
    <col min="2" max="2" width="14.3984375" style="286" customWidth="1"/>
    <col min="3" max="3" width="16.3984375" style="286" customWidth="1"/>
    <col min="4" max="4" width="17.19921875" style="286" customWidth="1"/>
    <col min="5" max="5" width="17.3984375" style="286" customWidth="1"/>
    <col min="6" max="6" width="15.3984375" style="286" customWidth="1"/>
    <col min="7" max="16384" width="12.796875" style="286" customWidth="1"/>
  </cols>
  <sheetData>
    <row r="1" spans="1:5" s="281" customFormat="1" ht="12">
      <c r="A1" s="282" t="s">
        <v>136</v>
      </c>
      <c r="E1" s="282"/>
    </row>
    <row r="2" spans="1:5" s="283" customFormat="1" ht="9" customHeight="1">
      <c r="A2" s="282"/>
      <c r="E2" s="282" t="s">
        <v>133</v>
      </c>
    </row>
    <row r="3" spans="1:5" s="283" customFormat="1" ht="10.5" customHeight="1">
      <c r="A3" s="282"/>
      <c r="E3" s="282"/>
    </row>
    <row r="4" spans="1:5" ht="9" customHeight="1">
      <c r="A4" s="284"/>
      <c r="B4" s="285"/>
      <c r="C4" s="285"/>
      <c r="D4" s="285"/>
      <c r="E4" s="285"/>
    </row>
    <row r="5" spans="1:6" s="288" customFormat="1" ht="11.25" customHeight="1">
      <c r="A5" s="237"/>
      <c r="B5" s="287">
        <v>1999</v>
      </c>
      <c r="C5" s="287">
        <v>2000</v>
      </c>
      <c r="D5" s="287">
        <v>2001</v>
      </c>
      <c r="E5" s="287">
        <v>2002</v>
      </c>
      <c r="F5" s="287">
        <v>2003</v>
      </c>
    </row>
    <row r="6" spans="1:4" s="304" customFormat="1" ht="4.5" customHeight="1">
      <c r="A6" s="302"/>
      <c r="B6" s="303"/>
      <c r="C6" s="303"/>
      <c r="D6" s="303"/>
    </row>
    <row r="7" s="304" customFormat="1" ht="7.5" customHeight="1">
      <c r="A7" s="304" t="s">
        <v>86</v>
      </c>
    </row>
    <row r="8" spans="1:6" s="307" customFormat="1" ht="7.5" customHeight="1">
      <c r="A8" s="305" t="s">
        <v>87</v>
      </c>
      <c r="B8" s="191">
        <v>19.2</v>
      </c>
      <c r="C8" s="191">
        <v>19.9</v>
      </c>
      <c r="D8" s="307">
        <v>20.7</v>
      </c>
      <c r="E8" s="194">
        <v>21</v>
      </c>
      <c r="F8" s="307">
        <v>22.1</v>
      </c>
    </row>
    <row r="9" spans="1:6" s="307" customFormat="1" ht="7.5" customHeight="1">
      <c r="A9" s="305" t="s">
        <v>88</v>
      </c>
      <c r="B9" s="191">
        <v>15.6</v>
      </c>
      <c r="C9" s="191">
        <v>16.8</v>
      </c>
      <c r="D9" s="307">
        <v>17.3</v>
      </c>
      <c r="E9" s="194">
        <v>17.8</v>
      </c>
      <c r="F9" s="307">
        <v>18.9</v>
      </c>
    </row>
    <row r="10" spans="1:4" s="307" customFormat="1" ht="5.25" customHeight="1">
      <c r="A10" s="305"/>
      <c r="B10" s="308"/>
      <c r="C10" s="308"/>
      <c r="D10" s="306"/>
    </row>
    <row r="11" spans="1:5" s="307" customFormat="1" ht="7.5" customHeight="1">
      <c r="A11" s="337" t="s">
        <v>89</v>
      </c>
      <c r="B11" s="337"/>
      <c r="C11" s="337"/>
      <c r="D11" s="337"/>
      <c r="E11" s="337"/>
    </row>
    <row r="12" spans="1:7" s="307" customFormat="1" ht="7.5" customHeight="1">
      <c r="A12" s="309" t="s">
        <v>90</v>
      </c>
      <c r="B12" s="191">
        <v>8.6</v>
      </c>
      <c r="C12" s="191">
        <v>8.7</v>
      </c>
      <c r="D12" s="307">
        <v>9.1</v>
      </c>
      <c r="E12" s="194">
        <v>9.4</v>
      </c>
      <c r="F12" s="307">
        <v>10.2</v>
      </c>
      <c r="G12" s="310"/>
    </row>
    <row r="13" spans="1:7" s="307" customFormat="1" ht="7.5" customHeight="1">
      <c r="A13" s="305" t="s">
        <v>91</v>
      </c>
      <c r="B13" s="191">
        <v>17.4</v>
      </c>
      <c r="C13" s="191">
        <v>18.8</v>
      </c>
      <c r="D13" s="307">
        <v>19.6</v>
      </c>
      <c r="E13" s="194">
        <v>18.8</v>
      </c>
      <c r="F13" s="307">
        <v>20.7</v>
      </c>
      <c r="G13" s="310"/>
    </row>
    <row r="14" spans="1:7" s="307" customFormat="1" ht="7.5" customHeight="1">
      <c r="A14" s="305" t="s">
        <v>92</v>
      </c>
      <c r="B14" s="191">
        <v>35.2</v>
      </c>
      <c r="C14" s="191">
        <v>35.4</v>
      </c>
      <c r="D14" s="307">
        <v>35.5</v>
      </c>
      <c r="E14" s="194">
        <v>39.5</v>
      </c>
      <c r="F14" s="307">
        <v>36.7</v>
      </c>
      <c r="G14" s="310"/>
    </row>
    <row r="15" spans="1:7" s="307" customFormat="1" ht="7.5" customHeight="1">
      <c r="A15" s="305" t="s">
        <v>93</v>
      </c>
      <c r="B15" s="191">
        <v>44.3</v>
      </c>
      <c r="C15" s="191">
        <v>46.7</v>
      </c>
      <c r="D15" s="307">
        <v>46.3</v>
      </c>
      <c r="E15" s="194">
        <v>46.7</v>
      </c>
      <c r="F15" s="307">
        <v>46.6</v>
      </c>
      <c r="G15" s="310"/>
    </row>
    <row r="16" spans="1:7" s="307" customFormat="1" ht="7.5" customHeight="1">
      <c r="A16" s="305" t="s">
        <v>94</v>
      </c>
      <c r="B16" s="191">
        <v>44.9</v>
      </c>
      <c r="C16" s="191">
        <v>47.3</v>
      </c>
      <c r="D16" s="310">
        <v>46</v>
      </c>
      <c r="E16" s="194">
        <v>48</v>
      </c>
      <c r="F16" s="310">
        <v>48</v>
      </c>
      <c r="G16" s="310"/>
    </row>
    <row r="17" spans="1:7" s="307" customFormat="1" ht="7.5" customHeight="1">
      <c r="A17" s="305" t="s">
        <v>95</v>
      </c>
      <c r="B17" s="191">
        <v>29.6</v>
      </c>
      <c r="C17" s="191">
        <v>32.8</v>
      </c>
      <c r="D17" s="307">
        <v>31.8</v>
      </c>
      <c r="E17" s="194">
        <v>33.6</v>
      </c>
      <c r="F17" s="307">
        <v>35.8</v>
      </c>
      <c r="G17" s="310"/>
    </row>
    <row r="18" spans="1:7" s="307" customFormat="1" ht="7.5" customHeight="1">
      <c r="A18" s="305" t="s">
        <v>96</v>
      </c>
      <c r="B18" s="191">
        <v>18</v>
      </c>
      <c r="C18" s="191">
        <v>18.2</v>
      </c>
      <c r="D18" s="307">
        <v>20.6</v>
      </c>
      <c r="E18" s="194">
        <v>20.5</v>
      </c>
      <c r="F18" s="307">
        <v>21.9</v>
      </c>
      <c r="G18" s="310"/>
    </row>
    <row r="19" spans="1:7" s="307" customFormat="1" ht="7.5" customHeight="1">
      <c r="A19" s="305" t="s">
        <v>97</v>
      </c>
      <c r="B19" s="191">
        <v>12</v>
      </c>
      <c r="C19" s="194">
        <v>13</v>
      </c>
      <c r="D19" s="307">
        <v>15.4</v>
      </c>
      <c r="E19" s="194">
        <v>15.4</v>
      </c>
      <c r="F19" s="307">
        <v>17.1</v>
      </c>
      <c r="G19" s="310"/>
    </row>
    <row r="20" spans="1:7" s="307" customFormat="1" ht="7.5" customHeight="1">
      <c r="A20" s="305" t="s">
        <v>98</v>
      </c>
      <c r="B20" s="191">
        <v>7.4</v>
      </c>
      <c r="C20" s="191">
        <v>8.5</v>
      </c>
      <c r="D20" s="307">
        <v>8.7</v>
      </c>
      <c r="E20" s="194">
        <v>10</v>
      </c>
      <c r="F20" s="307">
        <v>12.8</v>
      </c>
      <c r="G20" s="310"/>
    </row>
    <row r="21" spans="1:7" s="307" customFormat="1" ht="7.5" customHeight="1">
      <c r="A21" s="305" t="s">
        <v>99</v>
      </c>
      <c r="B21" s="191">
        <v>6.1</v>
      </c>
      <c r="C21" s="191">
        <v>6.6</v>
      </c>
      <c r="D21" s="307">
        <v>7.7</v>
      </c>
      <c r="E21" s="194">
        <v>7.7</v>
      </c>
      <c r="F21" s="310">
        <v>8</v>
      </c>
      <c r="G21" s="310"/>
    </row>
    <row r="22" spans="1:7" s="307" customFormat="1" ht="7.5" customHeight="1">
      <c r="A22" s="305" t="s">
        <v>100</v>
      </c>
      <c r="B22" s="191">
        <v>3.6</v>
      </c>
      <c r="C22" s="191">
        <v>4.4</v>
      </c>
      <c r="D22" s="307">
        <v>5.5</v>
      </c>
      <c r="E22" s="194">
        <v>4.5</v>
      </c>
      <c r="F22" s="307">
        <v>5.3</v>
      </c>
      <c r="G22" s="310"/>
    </row>
    <row r="23" spans="1:7" s="307" customFormat="1" ht="7.5" customHeight="1">
      <c r="A23" s="305" t="s">
        <v>137</v>
      </c>
      <c r="B23" s="191">
        <v>1.5</v>
      </c>
      <c r="C23" s="191">
        <v>1.6</v>
      </c>
      <c r="D23" s="307">
        <v>2.2</v>
      </c>
      <c r="E23" s="194">
        <v>2</v>
      </c>
      <c r="F23" s="307">
        <v>1.9</v>
      </c>
      <c r="G23" s="310"/>
    </row>
    <row r="24" spans="1:7" s="307" customFormat="1" ht="4.5" customHeight="1">
      <c r="A24" s="305"/>
      <c r="B24" s="306"/>
      <c r="C24" s="306"/>
      <c r="D24" s="191"/>
      <c r="G24" s="310"/>
    </row>
    <row r="25" spans="1:7" s="307" customFormat="1" ht="7.5" customHeight="1">
      <c r="A25" s="34" t="s">
        <v>148</v>
      </c>
      <c r="B25" s="304"/>
      <c r="C25" s="304"/>
      <c r="D25" s="304"/>
      <c r="E25" s="304"/>
      <c r="G25" s="310"/>
    </row>
    <row r="26" spans="1:7" s="307" customFormat="1" ht="7.5" customHeight="1">
      <c r="A26" s="317" t="s">
        <v>149</v>
      </c>
      <c r="B26" s="191">
        <v>27.5</v>
      </c>
      <c r="C26" s="191">
        <v>28.2</v>
      </c>
      <c r="D26" s="307">
        <v>32.4</v>
      </c>
      <c r="E26" s="194">
        <v>30.6</v>
      </c>
      <c r="F26" s="194">
        <v>32.5</v>
      </c>
      <c r="G26" s="310"/>
    </row>
    <row r="27" spans="1:7" s="307" customFormat="1" ht="7.5" customHeight="1">
      <c r="A27" s="317" t="s">
        <v>150</v>
      </c>
      <c r="B27" s="191">
        <v>30.2</v>
      </c>
      <c r="C27" s="191">
        <v>31.9</v>
      </c>
      <c r="D27" s="307">
        <v>31.5</v>
      </c>
      <c r="E27" s="194">
        <v>32.3</v>
      </c>
      <c r="F27" s="194">
        <v>33.3</v>
      </c>
      <c r="G27" s="310"/>
    </row>
    <row r="28" spans="1:7" s="307" customFormat="1" ht="7.5" customHeight="1">
      <c r="A28" s="317" t="s">
        <v>151</v>
      </c>
      <c r="B28" s="191">
        <v>19.5</v>
      </c>
      <c r="C28" s="191">
        <v>20.4</v>
      </c>
      <c r="D28" s="307">
        <v>20.4</v>
      </c>
      <c r="E28" s="194">
        <v>20.9</v>
      </c>
      <c r="F28" s="194">
        <v>21.6</v>
      </c>
      <c r="G28" s="310"/>
    </row>
    <row r="29" spans="1:7" s="307" customFormat="1" ht="7.5" customHeight="1">
      <c r="A29" s="317" t="s">
        <v>135</v>
      </c>
      <c r="B29" s="191">
        <v>5.5</v>
      </c>
      <c r="C29" s="191">
        <v>5.7</v>
      </c>
      <c r="D29" s="307">
        <v>6.4</v>
      </c>
      <c r="E29" s="194">
        <v>6.2</v>
      </c>
      <c r="F29" s="194">
        <v>7.1</v>
      </c>
      <c r="G29" s="310"/>
    </row>
    <row r="30" spans="1:7" s="307" customFormat="1" ht="6" customHeight="1">
      <c r="A30" s="305"/>
      <c r="B30" s="191"/>
      <c r="C30" s="306"/>
      <c r="G30" s="296"/>
    </row>
    <row r="31" spans="1:6" s="307" customFormat="1" ht="7.5" customHeight="1">
      <c r="A31" s="191" t="s">
        <v>102</v>
      </c>
      <c r="B31" s="191"/>
      <c r="C31" s="191"/>
      <c r="D31" s="191"/>
      <c r="E31" s="191"/>
      <c r="F31" s="191" t="s">
        <v>103</v>
      </c>
    </row>
    <row r="32" spans="1:7" s="307" customFormat="1" ht="7.5" customHeight="1">
      <c r="A32" s="191" t="s">
        <v>104</v>
      </c>
      <c r="B32" s="191">
        <v>16.7</v>
      </c>
      <c r="C32" s="311">
        <v>16.6</v>
      </c>
      <c r="D32" s="311">
        <v>16.9</v>
      </c>
      <c r="E32" s="311">
        <v>18.1</v>
      </c>
      <c r="F32" s="311">
        <v>19.6</v>
      </c>
      <c r="G32" s="310"/>
    </row>
    <row r="33" spans="1:7" s="307" customFormat="1" ht="7.5" customHeight="1">
      <c r="A33" s="191" t="s">
        <v>105</v>
      </c>
      <c r="B33" s="191">
        <v>19.3</v>
      </c>
      <c r="C33" s="311">
        <v>20.9</v>
      </c>
      <c r="D33" s="311">
        <v>20</v>
      </c>
      <c r="E33" s="311">
        <v>21.4</v>
      </c>
      <c r="F33" s="311">
        <v>22.7</v>
      </c>
      <c r="G33" s="310"/>
    </row>
    <row r="34" spans="1:7" s="307" customFormat="1" ht="7.5" customHeight="1">
      <c r="A34" s="191" t="s">
        <v>106</v>
      </c>
      <c r="B34" s="191">
        <v>17.1</v>
      </c>
      <c r="C34" s="311">
        <v>17.7</v>
      </c>
      <c r="D34" s="311">
        <v>19.3</v>
      </c>
      <c r="E34" s="311">
        <v>17.5</v>
      </c>
      <c r="F34" s="311">
        <v>19</v>
      </c>
      <c r="G34" s="310"/>
    </row>
    <row r="35" spans="1:7" s="307" customFormat="1" ht="7.5" customHeight="1">
      <c r="A35" s="191" t="s">
        <v>107</v>
      </c>
      <c r="B35" s="191">
        <v>29.3</v>
      </c>
      <c r="C35" s="311">
        <v>27.3</v>
      </c>
      <c r="D35" s="311">
        <v>30.5</v>
      </c>
      <c r="E35" s="311">
        <v>31.5</v>
      </c>
      <c r="F35" s="311">
        <v>29.8</v>
      </c>
      <c r="G35" s="310"/>
    </row>
    <row r="36" spans="1:7" s="307" customFormat="1" ht="7.5" customHeight="1">
      <c r="A36" s="312" t="s">
        <v>147</v>
      </c>
      <c r="B36" s="316">
        <v>36.5</v>
      </c>
      <c r="C36" s="313">
        <v>34.7</v>
      </c>
      <c r="D36" s="313">
        <v>36.1</v>
      </c>
      <c r="E36" s="313">
        <v>40.8</v>
      </c>
      <c r="F36" s="313">
        <v>38.8</v>
      </c>
      <c r="G36" s="310"/>
    </row>
    <row r="37" spans="1:7" s="307" customFormat="1" ht="7.5" customHeight="1">
      <c r="A37" s="312" t="s">
        <v>108</v>
      </c>
      <c r="B37" s="316">
        <v>22.4</v>
      </c>
      <c r="C37" s="313">
        <v>20.1</v>
      </c>
      <c r="D37" s="313">
        <v>25.1</v>
      </c>
      <c r="E37" s="313">
        <v>22.5</v>
      </c>
      <c r="F37" s="313">
        <v>21.1</v>
      </c>
      <c r="G37" s="310"/>
    </row>
    <row r="38" spans="1:7" s="307" customFormat="1" ht="7.5" customHeight="1">
      <c r="A38" s="191" t="s">
        <v>109</v>
      </c>
      <c r="B38" s="311">
        <v>18.2</v>
      </c>
      <c r="C38" s="311">
        <v>17</v>
      </c>
      <c r="D38" s="311">
        <v>18.9</v>
      </c>
      <c r="E38" s="311">
        <v>18.1</v>
      </c>
      <c r="F38" s="311">
        <v>20.6</v>
      </c>
      <c r="G38" s="310"/>
    </row>
    <row r="39" spans="1:7" s="307" customFormat="1" ht="7.5" customHeight="1">
      <c r="A39" s="191" t="s">
        <v>110</v>
      </c>
      <c r="B39" s="311">
        <v>18.3</v>
      </c>
      <c r="C39" s="311">
        <v>20</v>
      </c>
      <c r="D39" s="311">
        <v>20.5</v>
      </c>
      <c r="E39" s="311">
        <v>18.3</v>
      </c>
      <c r="F39" s="311">
        <v>21.2</v>
      </c>
      <c r="G39" s="310"/>
    </row>
    <row r="40" spans="1:7" s="307" customFormat="1" ht="7.5" customHeight="1">
      <c r="A40" s="191" t="s">
        <v>111</v>
      </c>
      <c r="B40" s="311">
        <v>16.4</v>
      </c>
      <c r="C40" s="311">
        <v>16.4</v>
      </c>
      <c r="D40" s="311">
        <v>17.1</v>
      </c>
      <c r="E40" s="311">
        <v>17.2</v>
      </c>
      <c r="F40" s="311">
        <v>16</v>
      </c>
      <c r="G40" s="310"/>
    </row>
    <row r="41" spans="1:7" s="307" customFormat="1" ht="7.5" customHeight="1">
      <c r="A41" s="191" t="s">
        <v>112</v>
      </c>
      <c r="B41" s="311">
        <v>17.8</v>
      </c>
      <c r="C41" s="311">
        <v>18.3</v>
      </c>
      <c r="D41" s="311">
        <v>19.5</v>
      </c>
      <c r="E41" s="311">
        <v>18.9</v>
      </c>
      <c r="F41" s="311">
        <v>20.7</v>
      </c>
      <c r="G41" s="310"/>
    </row>
    <row r="42" spans="1:7" s="307" customFormat="1" ht="7.5" customHeight="1">
      <c r="A42" s="191" t="s">
        <v>113</v>
      </c>
      <c r="B42" s="311">
        <v>14.5</v>
      </c>
      <c r="C42" s="311">
        <v>15.9</v>
      </c>
      <c r="D42" s="311">
        <v>16.8</v>
      </c>
      <c r="E42" s="311">
        <v>19.9</v>
      </c>
      <c r="F42" s="311">
        <v>17.6</v>
      </c>
      <c r="G42" s="310"/>
    </row>
    <row r="43" spans="1:7" s="307" customFormat="1" ht="7.5" customHeight="1">
      <c r="A43" s="191" t="s">
        <v>114</v>
      </c>
      <c r="B43" s="311">
        <v>15.6</v>
      </c>
      <c r="C43" s="311">
        <v>19.2</v>
      </c>
      <c r="D43" s="311">
        <v>19.6</v>
      </c>
      <c r="E43" s="311">
        <v>17.2</v>
      </c>
      <c r="F43" s="311">
        <v>20.5</v>
      </c>
      <c r="G43" s="310"/>
    </row>
    <row r="44" spans="1:7" s="307" customFormat="1" ht="7.5" customHeight="1">
      <c r="A44" s="191" t="s">
        <v>115</v>
      </c>
      <c r="B44" s="311">
        <v>19.4</v>
      </c>
      <c r="C44" s="311">
        <v>19</v>
      </c>
      <c r="D44" s="311">
        <v>19.8</v>
      </c>
      <c r="E44" s="311">
        <v>20.9</v>
      </c>
      <c r="F44" s="311">
        <v>21.8</v>
      </c>
      <c r="G44" s="310"/>
    </row>
    <row r="45" spans="1:7" s="307" customFormat="1" ht="7.5" customHeight="1">
      <c r="A45" s="191" t="s">
        <v>116</v>
      </c>
      <c r="B45" s="311">
        <v>17.8</v>
      </c>
      <c r="C45" s="311">
        <v>17.2</v>
      </c>
      <c r="D45" s="311">
        <v>19.2</v>
      </c>
      <c r="E45" s="311">
        <v>19.5</v>
      </c>
      <c r="F45" s="311">
        <v>19</v>
      </c>
      <c r="G45" s="310"/>
    </row>
    <row r="46" spans="1:7" s="307" customFormat="1" ht="7.5" customHeight="1">
      <c r="A46" s="191" t="s">
        <v>117</v>
      </c>
      <c r="B46" s="311">
        <v>19.5</v>
      </c>
      <c r="C46" s="311">
        <v>22.4</v>
      </c>
      <c r="D46" s="311">
        <v>22.5</v>
      </c>
      <c r="E46" s="311">
        <v>23.9</v>
      </c>
      <c r="F46" s="311">
        <v>26.4</v>
      </c>
      <c r="G46" s="310"/>
    </row>
    <row r="47" spans="1:7" s="307" customFormat="1" ht="7.5" customHeight="1">
      <c r="A47" s="191" t="s">
        <v>118</v>
      </c>
      <c r="B47" s="311">
        <v>15.4</v>
      </c>
      <c r="C47" s="311">
        <v>19.5</v>
      </c>
      <c r="D47" s="311">
        <v>22.5</v>
      </c>
      <c r="E47" s="311">
        <v>19.1</v>
      </c>
      <c r="F47" s="311">
        <v>20.9</v>
      </c>
      <c r="G47" s="310"/>
    </row>
    <row r="48" spans="1:7" s="307" customFormat="1" ht="7.5" customHeight="1">
      <c r="A48" s="191" t="s">
        <v>119</v>
      </c>
      <c r="B48" s="311">
        <v>14.7</v>
      </c>
      <c r="C48" s="311">
        <v>17.3</v>
      </c>
      <c r="D48" s="311">
        <v>16.8</v>
      </c>
      <c r="E48" s="311">
        <v>16.3</v>
      </c>
      <c r="F48" s="311">
        <v>17.1</v>
      </c>
      <c r="G48" s="310"/>
    </row>
    <row r="49" spans="1:7" s="307" customFormat="1" ht="7.5" customHeight="1">
      <c r="A49" s="191" t="s">
        <v>120</v>
      </c>
      <c r="B49" s="311">
        <v>17.8</v>
      </c>
      <c r="C49" s="311">
        <v>20.8</v>
      </c>
      <c r="D49" s="311">
        <v>17.9</v>
      </c>
      <c r="E49" s="311">
        <v>21.2</v>
      </c>
      <c r="F49" s="311">
        <v>21.2</v>
      </c>
      <c r="G49" s="310"/>
    </row>
    <row r="50" spans="1:7" s="307" customFormat="1" ht="7.5" customHeight="1">
      <c r="A50" s="191" t="s">
        <v>121</v>
      </c>
      <c r="B50" s="311">
        <v>17.8</v>
      </c>
      <c r="C50" s="311">
        <v>16.2</v>
      </c>
      <c r="D50" s="311">
        <v>23</v>
      </c>
      <c r="E50" s="311">
        <v>20.7</v>
      </c>
      <c r="F50" s="311">
        <v>23.8</v>
      </c>
      <c r="G50" s="310"/>
    </row>
    <row r="51" spans="1:7" s="307" customFormat="1" ht="7.5" customHeight="1">
      <c r="A51" s="191" t="s">
        <v>122</v>
      </c>
      <c r="B51" s="311">
        <v>16.5</v>
      </c>
      <c r="C51" s="311">
        <v>21</v>
      </c>
      <c r="D51" s="311">
        <v>18.9</v>
      </c>
      <c r="E51" s="311">
        <v>24.1</v>
      </c>
      <c r="F51" s="311">
        <v>25.9</v>
      </c>
      <c r="G51" s="310"/>
    </row>
    <row r="52" spans="1:7" s="307" customFormat="1" ht="7.5" customHeight="1">
      <c r="A52" s="191" t="s">
        <v>123</v>
      </c>
      <c r="B52" s="311">
        <v>17.8</v>
      </c>
      <c r="C52" s="311">
        <v>17.3</v>
      </c>
      <c r="D52" s="311">
        <v>18.8</v>
      </c>
      <c r="E52" s="311">
        <v>19.7</v>
      </c>
      <c r="F52" s="311">
        <v>22.2</v>
      </c>
      <c r="G52" s="310"/>
    </row>
    <row r="53" spans="1:7" s="307" customFormat="1" ht="7.5" customHeight="1">
      <c r="A53" s="191" t="s">
        <v>124</v>
      </c>
      <c r="B53" s="311">
        <v>21.4</v>
      </c>
      <c r="C53" s="311">
        <v>27.7</v>
      </c>
      <c r="D53" s="311">
        <v>24.2</v>
      </c>
      <c r="E53" s="311">
        <v>26.5</v>
      </c>
      <c r="F53" s="311">
        <v>29.5</v>
      </c>
      <c r="G53" s="310"/>
    </row>
    <row r="54" spans="1:7" s="307" customFormat="1" ht="7.5" customHeight="1">
      <c r="A54" s="295" t="s">
        <v>47</v>
      </c>
      <c r="B54" s="314">
        <v>17.4</v>
      </c>
      <c r="C54" s="314">
        <v>18.3</v>
      </c>
      <c r="D54" s="314">
        <v>19</v>
      </c>
      <c r="E54" s="314">
        <v>19.4</v>
      </c>
      <c r="F54" s="314">
        <v>20.5</v>
      </c>
      <c r="G54" s="310"/>
    </row>
    <row r="55" spans="1:7" s="307" customFormat="1" ht="7.5" customHeight="1">
      <c r="A55" s="297" t="s">
        <v>142</v>
      </c>
      <c r="B55" s="314">
        <v>16.9</v>
      </c>
      <c r="C55" s="314">
        <v>17.3</v>
      </c>
      <c r="D55" s="314">
        <v>18.4</v>
      </c>
      <c r="E55" s="314">
        <v>17.7</v>
      </c>
      <c r="F55" s="314">
        <v>18.9</v>
      </c>
      <c r="G55" s="310"/>
    </row>
    <row r="56" spans="1:7" s="307" customFormat="1" ht="7.5" customHeight="1">
      <c r="A56" s="297" t="s">
        <v>143</v>
      </c>
      <c r="B56" s="314">
        <v>19</v>
      </c>
      <c r="C56" s="314">
        <v>18.7</v>
      </c>
      <c r="D56" s="314">
        <v>20.3</v>
      </c>
      <c r="E56" s="314">
        <v>19.6</v>
      </c>
      <c r="F56" s="314">
        <v>21.5</v>
      </c>
      <c r="G56" s="310"/>
    </row>
    <row r="57" spans="1:7" s="307" customFormat="1" ht="7.5" customHeight="1">
      <c r="A57" s="297" t="s">
        <v>66</v>
      </c>
      <c r="B57" s="314">
        <v>16.8</v>
      </c>
      <c r="C57" s="314">
        <v>17.2</v>
      </c>
      <c r="D57" s="314">
        <v>18.6</v>
      </c>
      <c r="E57" s="314">
        <v>19.6</v>
      </c>
      <c r="F57" s="314">
        <v>19</v>
      </c>
      <c r="G57" s="310"/>
    </row>
    <row r="58" spans="1:7" s="307" customFormat="1" ht="7.5" customHeight="1">
      <c r="A58" s="297" t="s">
        <v>140</v>
      </c>
      <c r="B58" s="314">
        <v>16.4</v>
      </c>
      <c r="C58" s="314">
        <v>19.3</v>
      </c>
      <c r="D58" s="314">
        <v>18.3</v>
      </c>
      <c r="E58" s="314">
        <v>19.8</v>
      </c>
      <c r="F58" s="314">
        <v>20.8</v>
      </c>
      <c r="G58" s="310"/>
    </row>
    <row r="59" spans="1:7" s="307" customFormat="1" ht="7.5" customHeight="1">
      <c r="A59" s="297" t="s">
        <v>141</v>
      </c>
      <c r="B59" s="314">
        <v>18.7</v>
      </c>
      <c r="C59" s="314">
        <v>19.9</v>
      </c>
      <c r="D59" s="314">
        <v>20.2</v>
      </c>
      <c r="E59" s="314">
        <v>21.4</v>
      </c>
      <c r="F59" s="314">
        <v>24</v>
      </c>
      <c r="G59" s="310"/>
    </row>
    <row r="60" spans="1:5" s="307" customFormat="1" ht="4.5" customHeight="1">
      <c r="A60" s="191"/>
      <c r="B60" s="306"/>
      <c r="C60" s="194"/>
      <c r="D60" s="194"/>
      <c r="E60" s="194"/>
    </row>
    <row r="61" spans="1:5" s="307" customFormat="1" ht="7.5" customHeight="1">
      <c r="A61" s="191" t="s">
        <v>125</v>
      </c>
      <c r="B61" s="306"/>
      <c r="C61" s="194"/>
      <c r="D61" s="194" t="s">
        <v>103</v>
      </c>
      <c r="E61" s="194" t="s">
        <v>103</v>
      </c>
    </row>
    <row r="62" spans="1:7" s="307" customFormat="1" ht="7.5" customHeight="1">
      <c r="A62" s="191" t="s">
        <v>126</v>
      </c>
      <c r="B62" s="311">
        <v>16</v>
      </c>
      <c r="C62" s="194">
        <v>16.3</v>
      </c>
      <c r="D62" s="194">
        <v>17.4</v>
      </c>
      <c r="E62" s="194">
        <v>17.7</v>
      </c>
      <c r="F62" s="194">
        <v>17.9</v>
      </c>
      <c r="G62" s="310"/>
    </row>
    <row r="63" spans="1:7" s="307" customFormat="1" ht="7.5" customHeight="1">
      <c r="A63" s="191" t="s">
        <v>127</v>
      </c>
      <c r="B63" s="311">
        <v>17.5</v>
      </c>
      <c r="C63" s="194">
        <v>19.3</v>
      </c>
      <c r="D63" s="194">
        <v>19.4</v>
      </c>
      <c r="E63" s="194">
        <v>19.4</v>
      </c>
      <c r="F63" s="194">
        <v>18.8</v>
      </c>
      <c r="G63" s="310"/>
    </row>
    <row r="64" spans="1:7" s="307" customFormat="1" ht="7.5" customHeight="1">
      <c r="A64" s="191" t="s">
        <v>128</v>
      </c>
      <c r="B64" s="311">
        <v>14.7</v>
      </c>
      <c r="C64" s="194">
        <v>15.1</v>
      </c>
      <c r="D64" s="194">
        <v>19.5</v>
      </c>
      <c r="E64" s="194">
        <v>17.3</v>
      </c>
      <c r="F64" s="194">
        <v>21.4</v>
      </c>
      <c r="G64" s="310"/>
    </row>
    <row r="65" spans="1:7" s="307" customFormat="1" ht="7.5" customHeight="1">
      <c r="A65" s="191" t="s">
        <v>129</v>
      </c>
      <c r="B65" s="311">
        <v>18.4</v>
      </c>
      <c r="C65" s="194">
        <v>19.4</v>
      </c>
      <c r="D65" s="194">
        <v>19.4</v>
      </c>
      <c r="E65" s="194">
        <v>19.2</v>
      </c>
      <c r="F65" s="194">
        <v>22</v>
      </c>
      <c r="G65" s="310"/>
    </row>
    <row r="66" spans="1:7" s="307" customFormat="1" ht="7.5" customHeight="1">
      <c r="A66" s="191" t="s">
        <v>130</v>
      </c>
      <c r="B66" s="311">
        <v>18.2</v>
      </c>
      <c r="C66" s="194">
        <v>18.3</v>
      </c>
      <c r="D66" s="194">
        <v>19.3</v>
      </c>
      <c r="E66" s="194">
        <v>20.4</v>
      </c>
      <c r="F66" s="194">
        <v>21</v>
      </c>
      <c r="G66" s="310"/>
    </row>
    <row r="67" spans="1:7" s="307" customFormat="1" ht="7.5" customHeight="1">
      <c r="A67" s="191" t="s">
        <v>131</v>
      </c>
      <c r="B67" s="311">
        <v>16.8</v>
      </c>
      <c r="C67" s="194">
        <v>19.1</v>
      </c>
      <c r="D67" s="194">
        <v>18.8</v>
      </c>
      <c r="E67" s="194">
        <v>20.4</v>
      </c>
      <c r="F67" s="194">
        <v>20.6</v>
      </c>
      <c r="G67" s="310"/>
    </row>
    <row r="68" spans="1:7" s="307" customFormat="1" ht="3.75" customHeight="1">
      <c r="A68" s="191"/>
      <c r="B68" s="311"/>
      <c r="C68" s="194"/>
      <c r="D68" s="194"/>
      <c r="E68" s="194"/>
      <c r="G68" s="310"/>
    </row>
    <row r="69" spans="1:7" s="307" customFormat="1" ht="7.5" customHeight="1">
      <c r="A69" s="175" t="s">
        <v>12</v>
      </c>
      <c r="B69" s="315">
        <v>17.4</v>
      </c>
      <c r="C69" s="296">
        <v>18.3</v>
      </c>
      <c r="D69" s="296">
        <v>19</v>
      </c>
      <c r="E69" s="296">
        <v>19.4</v>
      </c>
      <c r="F69" s="296">
        <v>20.5</v>
      </c>
      <c r="G69" s="310"/>
    </row>
    <row r="70" spans="1:6" s="307" customFormat="1" ht="4.5" customHeight="1">
      <c r="A70" s="198"/>
      <c r="B70" s="198"/>
      <c r="C70" s="198"/>
      <c r="D70" s="198"/>
      <c r="E70" s="198"/>
      <c r="F70" s="198"/>
    </row>
    <row r="71" spans="1:6" ht="3" customHeight="1">
      <c r="A71" s="57"/>
      <c r="B71" s="57"/>
      <c r="C71" s="57"/>
      <c r="D71" s="57"/>
      <c r="E71" s="57"/>
      <c r="F71" s="57"/>
    </row>
    <row r="72" spans="1:6" ht="7.5" customHeight="1">
      <c r="A72" s="257" t="s">
        <v>154</v>
      </c>
      <c r="B72" s="51"/>
      <c r="C72" s="51"/>
      <c r="D72" s="51"/>
      <c r="E72" s="51"/>
      <c r="F72" s="51"/>
    </row>
    <row r="73" spans="1:6" ht="7.5" customHeight="1">
      <c r="A73" s="317" t="s">
        <v>152</v>
      </c>
      <c r="B73" s="51"/>
      <c r="C73" s="51"/>
      <c r="D73" s="51"/>
      <c r="E73" s="51"/>
      <c r="F73" s="51"/>
    </row>
    <row r="74" ht="7.5" customHeight="1">
      <c r="A74" s="51"/>
    </row>
    <row r="75" ht="9.75" customHeight="1"/>
  </sheetData>
  <mergeCells count="1">
    <mergeCell ref="A11:E1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&amp;C&amp;"Arial,Normale"&amp;10 117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SIAE - Capitolo 4  </dc:title>
  <dc:subject>Attività teatrali e musicali - Tav.4.1-4.11</dc:subject>
  <dc:creator>Cassandra Franco</dc:creator>
  <cp:keywords/>
  <dc:description/>
  <cp:lastModifiedBy>istat</cp:lastModifiedBy>
  <cp:lastPrinted>2006-06-01T09:25:23Z</cp:lastPrinted>
  <dcterms:created xsi:type="dcterms:W3CDTF">2000-05-12T09:10:05Z</dcterms:created>
  <dcterms:modified xsi:type="dcterms:W3CDTF">2006-06-01T09:37:35Z</dcterms:modified>
  <cp:category/>
  <cp:version/>
  <cp:contentType/>
  <cp:contentStatus/>
</cp:coreProperties>
</file>