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80" windowWidth="9348" windowHeight="4668" tabRatio="826" firstSheet="12" activeTab="18"/>
  </bookViews>
  <sheets>
    <sheet name="Tav 6.1" sheetId="1" r:id="rId1"/>
    <sheet name="Tav 6.2 " sheetId="2" r:id="rId2"/>
    <sheet name="Tav 6.3" sheetId="3" r:id="rId3"/>
    <sheet name="Tav 6.4" sheetId="4" r:id="rId4"/>
    <sheet name="Tav 6.5" sheetId="5" r:id="rId5"/>
    <sheet name="Tav 6.6" sheetId="6" r:id="rId6"/>
    <sheet name="Tav 6.7" sheetId="7" r:id="rId7"/>
    <sheet name="Tav 6.8" sheetId="8" r:id="rId8"/>
    <sheet name="Tav 6.9" sheetId="9" r:id="rId9"/>
    <sheet name="Tav 6.10" sheetId="10" r:id="rId10"/>
    <sheet name="Tav 6.11" sheetId="11" r:id="rId11"/>
    <sheet name="Tav 6.12" sheetId="12" r:id="rId12"/>
    <sheet name="Tav 6.13" sheetId="13" r:id="rId13"/>
    <sheet name="Tav 6.14 " sheetId="14" r:id="rId14"/>
    <sheet name="Tav 6.15" sheetId="15" r:id="rId15"/>
    <sheet name="Tav 6.16" sheetId="16" r:id="rId16"/>
    <sheet name="Tav 6.17" sheetId="17" r:id="rId17"/>
    <sheet name="Tav 6.18" sheetId="18" r:id="rId18"/>
    <sheet name="Tav 6.19" sheetId="19" r:id="rId19"/>
    <sheet name="Tav 6.20" sheetId="20" r:id="rId20"/>
    <sheet name="Tav 6.21" sheetId="21" r:id="rId21"/>
    <sheet name="Tav 6.22" sheetId="22" r:id="rId22"/>
    <sheet name="Tav 6.23" sheetId="23" r:id="rId23"/>
  </sheets>
  <definedNames>
    <definedName name="_xlnm.Print_Area" localSheetId="0">'Tav 6.1'!$A$1:$N$26</definedName>
    <definedName name="_xlnm.Print_Area" localSheetId="10">'Tav 6.11'!$A$1:$N$33</definedName>
    <definedName name="_xlnm.Print_Area" localSheetId="11">'Tav 6.12'!$A$1:$H$73</definedName>
    <definedName name="_xlnm.Print_Area" localSheetId="12">'Tav 6.13'!$A$1:$M$23</definedName>
    <definedName name="_xlnm.Print_Area" localSheetId="13">'Tav 6.14 '!$A$1:$F$168</definedName>
    <definedName name="_xlnm.Print_Area" localSheetId="14">'Tav 6.15'!$A$1:$F$168</definedName>
    <definedName name="_xlnm.Print_Area" localSheetId="18">'Tav 6.19'!$A$1:$G$42</definedName>
    <definedName name="_xlnm.Print_Area" localSheetId="1">'Tav 6.2 '!$A$1:$H$170</definedName>
    <definedName name="_xlnm.Print_Area" localSheetId="19">'Tav 6.20'!$A$1:$G$63</definedName>
    <definedName name="_xlnm.Print_Area" localSheetId="20">'Tav 6.21'!$A$1:$G$16</definedName>
    <definedName name="_xlnm.Print_Area" localSheetId="21">'Tav 6.22'!$A$1:$E$79</definedName>
    <definedName name="_xlnm.Print_Area" localSheetId="22">'Tav 6.23'!$A$1:$G$46</definedName>
    <definedName name="_xlnm.Print_Area" localSheetId="2">'Tav 6.3'!$A$1:$H$170</definedName>
    <definedName name="_xlnm.Print_Area" localSheetId="3">'Tav 6.4'!$A$1:$G$40</definedName>
    <definedName name="_xlnm.Print_Area" localSheetId="4">'Tav 6.5'!$A$1:$H$61</definedName>
    <definedName name="_xlnm.Print_Area" localSheetId="5">'Tav 6.6'!$A$1:$K$29</definedName>
    <definedName name="_xlnm.Print_Area" localSheetId="6">'Tav 6.7'!$A$1:$E$114</definedName>
    <definedName name="_xlnm.Print_Area" localSheetId="7">'Tav 6.8'!$A$1:$L$39</definedName>
    <definedName name="_xlnm.Print_Area" localSheetId="8">'Tav 6.9'!$A$1:$T$69</definedName>
  </definedNames>
  <calcPr fullCalcOnLoad="1"/>
</workbook>
</file>

<file path=xl/sharedStrings.xml><?xml version="1.0" encoding="utf-8"?>
<sst xmlns="http://schemas.openxmlformats.org/spreadsheetml/2006/main" count="1474" uniqueCount="440">
  <si>
    <t>PROVINCE</t>
  </si>
  <si>
    <t>REGIONI</t>
  </si>
  <si>
    <t xml:space="preserve"> 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</si>
  <si>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</si>
  <si>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</si>
  <si>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</si>
  <si>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</si>
  <si>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</si>
  <si>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</si>
  <si>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</si>
  <si>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</si>
  <si>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</t>
  </si>
  <si>
    <t>Valle d'Aosta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</si>
  <si>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</si>
  <si>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</si>
  <si>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</si>
  <si>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</si>
  <si>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</si>
  <si>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</si>
  <si>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</si>
  <si>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</si>
  <si>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</si>
  <si>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</si>
  <si>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</si>
  <si>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</t>
  </si>
  <si>
    <t>Bolzano-Bozen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</si>
  <si>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</si>
  <si>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</si>
  <si>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</si>
  <si>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</si>
  <si>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</si>
  <si>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</si>
  <si>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</si>
  <si>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</si>
  <si>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</si>
  <si>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</si>
  <si>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</si>
  <si>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</si>
  <si>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</si>
  <si>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</si>
  <si>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</si>
  <si>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</si>
  <si>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</si>
  <si>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</si>
  <si>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Liguria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</si>
  <si>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</si>
  <si>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</si>
  <si>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</si>
  <si>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</si>
  <si>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</si>
  <si>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</si>
  <si>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</si>
  <si>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</si>
  <si>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</si>
  <si>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Emilia-Romagna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</si>
  <si>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</si>
  <si>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</si>
  <si>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</si>
  <si>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</si>
  <si>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</si>
  <si>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</si>
  <si>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</si>
  <si>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</si>
  <si>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</si>
  <si>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</si>
  <si>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</si>
  <si>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</si>
  <si>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</si>
  <si>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</si>
  <si>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</si>
  <si>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</si>
  <si>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</si>
  <si>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e Urbino</t>
  </si>
  <si>
    <t>Marche</t>
  </si>
  <si>
    <t>Frosinone</t>
  </si>
  <si>
    <t>Latina</t>
  </si>
  <si>
    <t>Rieti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</si>
  <si>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</si>
  <si>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</si>
  <si>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</si>
  <si>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</si>
  <si>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</si>
  <si>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</si>
  <si>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</si>
  <si>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</si>
  <si>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</si>
  <si>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</si>
  <si>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</si>
  <si>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</si>
  <si>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</si>
  <si>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</si>
  <si>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</si>
  <si>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</si>
  <si>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</si>
  <si>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</si>
  <si>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</si>
  <si>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</si>
  <si>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</si>
  <si>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</si>
  <si>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</si>
  <si>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</si>
  <si>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</si>
  <si>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</si>
  <si>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</si>
  <si>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</si>
  <si>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</si>
  <si>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di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</si>
  <si>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</si>
  <si>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</si>
  <si>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</si>
  <si>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</si>
  <si>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</si>
  <si>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</si>
  <si>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</si>
  <si>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</si>
  <si>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</si>
  <si>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</si>
  <si>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</si>
  <si>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</si>
  <si>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</si>
  <si>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</si>
  <si>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</si>
  <si>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</si>
  <si>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</si>
  <si>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>ITALIA</t>
  </si>
  <si>
    <t>Verbania</t>
  </si>
  <si>
    <t>Friuli-Venezia Giulia</t>
  </si>
  <si>
    <t xml:space="preserve">Forlì </t>
  </si>
  <si>
    <t>Massa</t>
  </si>
  <si>
    <t>Pesaro</t>
  </si>
  <si>
    <t>Totale</t>
  </si>
  <si>
    <t>TRASMISSIONI SULLE RETI NAZIONALI</t>
  </si>
  <si>
    <t>Musica classica e balletto</t>
  </si>
  <si>
    <t>Prosa</t>
  </si>
  <si>
    <t>Sceneggiati e telefilm</t>
  </si>
  <si>
    <t>Film</t>
  </si>
  <si>
    <t>Cartoni e comiche</t>
  </si>
  <si>
    <t>Intrattenimento leggero</t>
  </si>
  <si>
    <t>Inchieste e documentari</t>
  </si>
  <si>
    <t>Rubriche culturali</t>
  </si>
  <si>
    <t>Programmi scolastici ed educativi per adulti</t>
  </si>
  <si>
    <t>Scolastici</t>
  </si>
  <si>
    <t>Educativi per adulti</t>
  </si>
  <si>
    <t>Programmi informativi</t>
  </si>
  <si>
    <t>Telegiornale</t>
  </si>
  <si>
    <t>Rassegne complementari</t>
  </si>
  <si>
    <t>Telecronache</t>
  </si>
  <si>
    <t>Rubriche di attualità</t>
  </si>
  <si>
    <t>Servizi speciali</t>
  </si>
  <si>
    <t>Servizi parlamentari</t>
  </si>
  <si>
    <t>Sport</t>
  </si>
  <si>
    <t>Tribune e accesso</t>
  </si>
  <si>
    <t>Tribune</t>
  </si>
  <si>
    <t>Accesso</t>
  </si>
  <si>
    <t>-</t>
  </si>
  <si>
    <t>COMPOSIZIONE PERCENTUALE</t>
  </si>
  <si>
    <t xml:space="preserve">Programmi di spettacolo e culturali </t>
  </si>
  <si>
    <t>TRASMISSIONI REGIONALI</t>
  </si>
  <si>
    <t>..</t>
  </si>
  <si>
    <t>ANNI</t>
  </si>
  <si>
    <t>%</t>
  </si>
  <si>
    <t>Appalti e coproduzioni</t>
  </si>
  <si>
    <t>Rai</t>
  </si>
  <si>
    <t>Uno</t>
  </si>
  <si>
    <t>Due</t>
  </si>
  <si>
    <t>Tre</t>
  </si>
  <si>
    <t>Italia</t>
  </si>
  <si>
    <t>Giappone</t>
  </si>
  <si>
    <t>Altri Paesi</t>
  </si>
  <si>
    <t>Miniserie</t>
  </si>
  <si>
    <t>Telefilm</t>
  </si>
  <si>
    <t>Soap operas</t>
  </si>
  <si>
    <t>Telenovelas</t>
  </si>
  <si>
    <t>Cartoons</t>
  </si>
  <si>
    <t>Documentari</t>
  </si>
  <si>
    <t>News</t>
  </si>
  <si>
    <t>Quiz</t>
  </si>
  <si>
    <t>Varietà</t>
  </si>
  <si>
    <t>Musica</t>
  </si>
  <si>
    <t>Televendite</t>
  </si>
  <si>
    <t>Canale 5</t>
  </si>
  <si>
    <t>Italia 1</t>
  </si>
  <si>
    <t>Rete 4</t>
  </si>
  <si>
    <t>Mediaset</t>
  </si>
  <si>
    <t>Marzo</t>
  </si>
  <si>
    <t>Aprile</t>
  </si>
  <si>
    <t>Maggio</t>
  </si>
  <si>
    <t>Giugno</t>
  </si>
  <si>
    <t>Luglio</t>
  </si>
  <si>
    <t>Agosto</t>
  </si>
  <si>
    <t>Trasmettitori</t>
  </si>
  <si>
    <t xml:space="preserve">Informazione </t>
  </si>
  <si>
    <t>Cultura</t>
  </si>
  <si>
    <t>Trasmissioni di servizio</t>
  </si>
  <si>
    <t>Programmi per bambini</t>
  </si>
  <si>
    <t>Intrattenimento</t>
  </si>
  <si>
    <t>Sitcom</t>
  </si>
  <si>
    <t>Talk show</t>
  </si>
  <si>
    <t>Valle d' Aosta</t>
  </si>
  <si>
    <t>Maschi</t>
  </si>
  <si>
    <t>Femmine</t>
  </si>
  <si>
    <t>6-10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</si>
  <si>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</si>
  <si>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</si>
  <si>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</si>
  <si>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</si>
  <si>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</si>
  <si>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</si>
  <si>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</si>
  <si>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</si>
  <si>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</si>
  <si>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</si>
  <si>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</si>
  <si>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Laurea</t>
  </si>
  <si>
    <t>Licenza media superiore</t>
  </si>
  <si>
    <t>Licenza media inferiore</t>
  </si>
  <si>
    <t>Altri (a)</t>
  </si>
  <si>
    <t>Canali</t>
  </si>
  <si>
    <t>TIPI DI TRASMISSIONE</t>
  </si>
  <si>
    <t>TIPI DI PROGRAMMA</t>
  </si>
  <si>
    <t>TIPI DI PRODUZIONE</t>
  </si>
  <si>
    <t>Produzione interna</t>
  </si>
  <si>
    <t>Acquisti</t>
  </si>
  <si>
    <t xml:space="preserve">PAESI DI ACQUISTO  </t>
  </si>
  <si>
    <t>N.</t>
  </si>
  <si>
    <t>Giap-pone</t>
  </si>
  <si>
    <t>COMPOSIZIONE PERCENTUALE PER CANALE</t>
  </si>
  <si>
    <t>COMPOSIZIONE PERCENTUALE PER PROGRAMMA</t>
  </si>
  <si>
    <t xml:space="preserve">Piemonte                              </t>
  </si>
  <si>
    <t xml:space="preserve">Valle d'Aosta                         </t>
  </si>
  <si>
    <t xml:space="preserve">Lombardia                             </t>
  </si>
  <si>
    <t xml:space="preserve">Trentino-Alto Adige                   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</si>
  <si>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</si>
  <si>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</si>
  <si>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</si>
  <si>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</si>
  <si>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</si>
  <si>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</si>
  <si>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</si>
  <si>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</si>
  <si>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</si>
  <si>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</si>
  <si>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</si>
  <si>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</si>
  <si>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</si>
  <si>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</si>
  <si>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</si>
  <si>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</si>
  <si>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>Altri comuni</t>
  </si>
  <si>
    <t>Capoluoghi di provincia</t>
  </si>
  <si>
    <t>Spesa del pubblico</t>
  </si>
  <si>
    <t xml:space="preserve">Verbano-Cusio-Ossola </t>
  </si>
  <si>
    <t>SESSO</t>
  </si>
  <si>
    <t>TIPI DI                                     PROGRAMMA</t>
  </si>
  <si>
    <t>Tmc</t>
  </si>
  <si>
    <t>Aosta</t>
  </si>
  <si>
    <t>TIPI DI RETE</t>
  </si>
  <si>
    <t>Musica classica, balletto</t>
  </si>
  <si>
    <t>Sceneggiati, telefilm</t>
  </si>
  <si>
    <t>Cartoni, comiche</t>
  </si>
  <si>
    <t xml:space="preserve">Tavola 6.3 - </t>
  </si>
  <si>
    <t xml:space="preserve">Tavola 6.1 - </t>
  </si>
  <si>
    <t xml:space="preserve">Tavola 6.2 - </t>
  </si>
  <si>
    <t xml:space="preserve">                     </t>
  </si>
  <si>
    <t xml:space="preserve">                       </t>
  </si>
  <si>
    <t xml:space="preserve">Tavola 6.10 - </t>
  </si>
  <si>
    <t xml:space="preserve">                        </t>
  </si>
  <si>
    <t xml:space="preserve">  </t>
  </si>
  <si>
    <t xml:space="preserve">                              </t>
  </si>
  <si>
    <t>MESI</t>
  </si>
  <si>
    <t>Altre</t>
  </si>
  <si>
    <t>emittenti</t>
  </si>
  <si>
    <t>Gennaio</t>
  </si>
  <si>
    <t>Febbraio</t>
  </si>
  <si>
    <t>Settembre</t>
  </si>
  <si>
    <t>Ottobre</t>
  </si>
  <si>
    <t>Novembre</t>
  </si>
  <si>
    <t>Dicembre</t>
  </si>
  <si>
    <t>….</t>
  </si>
  <si>
    <t>3-5 anni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</si>
  <si>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</si>
  <si>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</si>
  <si>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</si>
  <si>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</si>
  <si>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</si>
  <si>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</si>
  <si>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</si>
  <si>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</si>
  <si>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</si>
  <si>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 xml:space="preserve">Laurea            </t>
  </si>
  <si>
    <t>Modulazione di frequenza</t>
  </si>
  <si>
    <t>Programmi ricreativi e culturali</t>
  </si>
  <si>
    <t>Musica sinfonica e da camera</t>
  </si>
  <si>
    <t>Musica lirica</t>
  </si>
  <si>
    <t>Sceneggiati</t>
  </si>
  <si>
    <t>Rivista, varietà e commedie musicali</t>
  </si>
  <si>
    <t>Musica leggera</t>
  </si>
  <si>
    <t>Programmi culturali</t>
  </si>
  <si>
    <t>Notiziari</t>
  </si>
  <si>
    <t>Rubriche di attualità e servizi speciali</t>
  </si>
  <si>
    <t>Annunci e Pubblicità</t>
  </si>
  <si>
    <t>COMPOSIZIONE PERCENTUALE PER TIPO DI PROGRAMMA</t>
  </si>
  <si>
    <t xml:space="preserve">       </t>
  </si>
  <si>
    <t>(a) I dati per titolo di studio sono calcolati per la popolazione di 6 anni e più.</t>
  </si>
  <si>
    <t>Intratten. leggero</t>
  </si>
  <si>
    <t>Inchieste, docum.</t>
  </si>
  <si>
    <t>TRASMETTITORI</t>
  </si>
  <si>
    <t>RIPETITORI</t>
  </si>
  <si>
    <t xml:space="preserve">CAPOLUOGHI DI PROVINCIA                              REGIONI </t>
  </si>
  <si>
    <t xml:space="preserve">COMPOSIZIONE PERCENTUALE </t>
  </si>
  <si>
    <t>COMPOSIZIONE  PERCENTUALE</t>
  </si>
  <si>
    <t xml:space="preserve">TRASMISSIONI REGIONALI </t>
  </si>
  <si>
    <t>ANNO 2000</t>
  </si>
  <si>
    <t xml:space="preserve">Rubriche culturali </t>
  </si>
  <si>
    <t>Tavola 6.7 -</t>
  </si>
  <si>
    <t xml:space="preserve">- </t>
  </si>
  <si>
    <t>1999 (b)</t>
  </si>
  <si>
    <t xml:space="preserve">TRASMISSIONI REGIONALI E LOCALI </t>
  </si>
  <si>
    <t>TRASMISSIONI PER L'ESTERO</t>
  </si>
  <si>
    <t>Comune centro dell'area metropolitana</t>
  </si>
  <si>
    <t>Periferia delle aree metropolitane</t>
  </si>
  <si>
    <t xml:space="preserve">Comune fino a 2.000 abitanti                  </t>
  </si>
  <si>
    <t xml:space="preserve">Comune da 2.001 a 10.000 abitanti             </t>
  </si>
  <si>
    <t xml:space="preserve">Comune da 10.001 a 50.000 abitanti           </t>
  </si>
  <si>
    <t xml:space="preserve">Comune con 50.001 abitanti e più                </t>
  </si>
  <si>
    <t>Tmc/La 7</t>
  </si>
  <si>
    <t>ANNO 2001</t>
  </si>
  <si>
    <t>2001 (b) (c)</t>
  </si>
  <si>
    <t>2000 (b) (c)</t>
  </si>
  <si>
    <r>
      <t>TRASMISSIONI LOCALI</t>
    </r>
    <r>
      <rPr>
        <sz val="7"/>
        <rFont val="Arial"/>
        <family val="2"/>
      </rPr>
      <t xml:space="preserve"> (a)</t>
    </r>
  </si>
  <si>
    <r>
      <t>TRASMISSIONI LOCAL</t>
    </r>
    <r>
      <rPr>
        <sz val="7"/>
        <rFont val="Arial"/>
        <family val="2"/>
      </rPr>
      <t>I (a)</t>
    </r>
  </si>
  <si>
    <t xml:space="preserve">TRASMISSIONI SULLE RETI NAZIONALI </t>
  </si>
  <si>
    <r>
      <t xml:space="preserve">TRASMISSIONI LOCALI </t>
    </r>
    <r>
      <rPr>
        <sz val="7"/>
        <rFont val="Arial"/>
        <family val="2"/>
      </rPr>
      <t>(a)</t>
    </r>
  </si>
  <si>
    <t xml:space="preserve">-  </t>
  </si>
  <si>
    <t>Tavola 6.4 -</t>
  </si>
  <si>
    <t>Tavola 6.8 -</t>
  </si>
  <si>
    <t xml:space="preserve">Tavola 6.11 - </t>
  </si>
  <si>
    <t xml:space="preserve">Tavola 6.12 - </t>
  </si>
  <si>
    <t>Tavola 6.13 -</t>
  </si>
  <si>
    <r>
      <t xml:space="preserve">Tavola 6.16 </t>
    </r>
    <r>
      <rPr>
        <sz val="10"/>
        <rFont val="Arial"/>
        <family val="2"/>
      </rPr>
      <t>-</t>
    </r>
  </si>
  <si>
    <r>
      <t xml:space="preserve">Tavola 6.17 </t>
    </r>
    <r>
      <rPr>
        <sz val="10"/>
        <rFont val="Arial"/>
        <family val="2"/>
      </rPr>
      <t>-</t>
    </r>
  </si>
  <si>
    <t>Tavola 6.21 -</t>
  </si>
  <si>
    <t>Tavola 6.22 -</t>
  </si>
  <si>
    <t>PUBBLICITA' E ANNUNCI</t>
  </si>
  <si>
    <t>TOTALE</t>
  </si>
  <si>
    <r>
      <t>Tavola 6.18</t>
    </r>
    <r>
      <rPr>
        <b/>
        <sz val="9"/>
        <rFont val="Arial"/>
        <family val="2"/>
      </rPr>
      <t xml:space="preserve"> - </t>
    </r>
  </si>
  <si>
    <t>Nord</t>
  </si>
  <si>
    <t>Centro</t>
  </si>
  <si>
    <t>Mezzogiorno</t>
  </si>
  <si>
    <r>
      <t>TOTALE PROGRAMMAZIONE</t>
    </r>
    <r>
      <rPr>
        <sz val="7"/>
        <rFont val="Arial"/>
        <family val="2"/>
      </rPr>
      <t xml:space="preserve"> (a)</t>
    </r>
  </si>
  <si>
    <r>
      <t xml:space="preserve">TOTALE PROGRAMMAZIONE </t>
    </r>
    <r>
      <rPr>
        <sz val="7"/>
        <rFont val="Arial"/>
        <family val="2"/>
      </rPr>
      <t>(a)</t>
    </r>
  </si>
  <si>
    <t>Per 1.000 abitanti (b)</t>
  </si>
  <si>
    <t>Per 100 famiglie (b)</t>
  </si>
  <si>
    <t>Di cui ad uso privato</t>
  </si>
  <si>
    <t xml:space="preserve">(a) </t>
  </si>
  <si>
    <t>Giorni di spettacolo (per 100.000 ab.)</t>
  </si>
  <si>
    <t>(b)</t>
  </si>
  <si>
    <t xml:space="preserve">(c)  </t>
  </si>
  <si>
    <t>% su totale program-mazione</t>
  </si>
  <si>
    <t>(a)</t>
  </si>
  <si>
    <r>
      <t>Fonte</t>
    </r>
    <r>
      <rPr>
        <sz val="7"/>
        <rFont val="Arial"/>
        <family val="2"/>
      </rPr>
      <t>:  elaborazioni Istat su dati RAI-Radiotelevisione italiana</t>
    </r>
  </si>
  <si>
    <r>
      <t>Fonte</t>
    </r>
    <r>
      <rPr>
        <sz val="7"/>
        <rFont val="Arial"/>
        <family val="2"/>
      </rPr>
      <t>: elaborazioni Istat su dati Rai-Radiotelevisione italiana</t>
    </r>
  </si>
  <si>
    <r>
      <t>Fonte</t>
    </r>
    <r>
      <rPr>
        <sz val="7"/>
        <rFont val="Arial"/>
        <family val="2"/>
      </rPr>
      <t>: Rai-Radiotelevisione italiana</t>
    </r>
  </si>
  <si>
    <r>
      <t xml:space="preserve">Fonte: </t>
    </r>
    <r>
      <rPr>
        <sz val="7"/>
        <rFont val="Arial"/>
        <family val="2"/>
      </rPr>
      <t>elaborazioni Istat su dati Rai</t>
    </r>
  </si>
  <si>
    <t>Giorni di spettacolo</t>
  </si>
  <si>
    <t>Biglietti venduti</t>
  </si>
  <si>
    <t>A prezzi correnti</t>
  </si>
  <si>
    <t>TIPI  DI PROGRAMMA</t>
  </si>
  <si>
    <t xml:space="preserve">Tavola 6.9 - </t>
  </si>
  <si>
    <t>6-10 anni</t>
  </si>
  <si>
    <t>TITOLI DI STUDIO</t>
  </si>
  <si>
    <t>RIPARTIZIONI GEOGRAFICHE</t>
  </si>
  <si>
    <t>Sud</t>
  </si>
  <si>
    <t>Isole</t>
  </si>
  <si>
    <t>Licenza elementare - Nessun titolo di studio</t>
  </si>
  <si>
    <t>TIPI DI COMUNE</t>
  </si>
  <si>
    <t>TITOLI DI STUDIO (a)</t>
  </si>
  <si>
    <r>
      <t xml:space="preserve">Tavola 6.2 </t>
    </r>
    <r>
      <rPr>
        <sz val="9.5"/>
        <rFont val="Arial"/>
        <family val="2"/>
      </rPr>
      <t xml:space="preserve">segue </t>
    </r>
    <r>
      <rPr>
        <b/>
        <sz val="9.5"/>
        <rFont val="Arial"/>
        <family val="2"/>
      </rPr>
      <t xml:space="preserve">- </t>
    </r>
  </si>
  <si>
    <t>PROVINCE 
REGIONI</t>
  </si>
  <si>
    <r>
      <t xml:space="preserve">Tavola 6.3 </t>
    </r>
    <r>
      <rPr>
        <sz val="9.5"/>
        <rFont val="Arial"/>
        <family val="2"/>
      </rPr>
      <t xml:space="preserve">segue </t>
    </r>
    <r>
      <rPr>
        <b/>
        <sz val="9.5"/>
        <rFont val="Arial"/>
        <family val="2"/>
      </rPr>
      <t xml:space="preserve">- </t>
    </r>
  </si>
  <si>
    <r>
      <t xml:space="preserve">Tavola 6.7 </t>
    </r>
    <r>
      <rPr>
        <sz val="10"/>
        <rFont val="Arial"/>
        <family val="2"/>
      </rPr>
      <t xml:space="preserve">segue </t>
    </r>
    <r>
      <rPr>
        <b/>
        <sz val="10"/>
        <rFont val="Arial"/>
        <family val="2"/>
      </rPr>
      <t>-</t>
    </r>
  </si>
  <si>
    <r>
      <t xml:space="preserve">Tavola 6.20 - Emittenti radiofoniche locali per regione - Anni 1996-2001 </t>
    </r>
    <r>
      <rPr>
        <sz val="9"/>
        <rFont val="Arial"/>
        <family val="2"/>
      </rPr>
      <t>(a)</t>
    </r>
  </si>
  <si>
    <t xml:space="preserve">Tavola 6.19 - </t>
  </si>
  <si>
    <t xml:space="preserve">Tavola 6.23 - </t>
  </si>
  <si>
    <r>
      <t>Fonte:</t>
    </r>
    <r>
      <rPr>
        <sz val="7"/>
        <rFont val="Arial"/>
        <family val="2"/>
      </rPr>
      <t xml:space="preserve"> Istat, Indagine multiscopo "Aspetti dell vita quoitidiana"</t>
    </r>
  </si>
  <si>
    <t>A prezzi 
1995 (a)</t>
  </si>
  <si>
    <r>
      <t>Fonte</t>
    </r>
    <r>
      <rPr>
        <sz val="7"/>
        <rFont val="Arial"/>
        <family val="2"/>
      </rPr>
      <t xml:space="preserve">: Siae - Società italiana autori ed editori </t>
    </r>
  </si>
  <si>
    <t>VALORI ASSOLUTI</t>
  </si>
  <si>
    <t xml:space="preserve">  (a) I dati della serie storica sono stati revisionati e aggiornati sulla base dell'effettiva operatività delle emittenti in ciascun anno.</t>
  </si>
  <si>
    <r>
      <t>Fonte:</t>
    </r>
    <r>
      <rPr>
        <sz val="7"/>
        <rFont val="Arial"/>
        <family val="2"/>
      </rPr>
      <t xml:space="preserve">  Rai - Radiotelevisione italiana e Mediaset </t>
    </r>
  </si>
  <si>
    <t>Rai uno</t>
  </si>
  <si>
    <t>Rai due</t>
  </si>
  <si>
    <t>Rai tre</t>
  </si>
  <si>
    <t>Totale prima trasmissione:</t>
  </si>
  <si>
    <t>Totale repliche</t>
  </si>
  <si>
    <t>Produzione interna (b)</t>
  </si>
  <si>
    <t>Acquisti e noleggi</t>
  </si>
  <si>
    <t xml:space="preserve">Programmi di spettacolo e culturali  </t>
  </si>
  <si>
    <t>Giorni di spettacolo 
(per 100.000 ab.)</t>
  </si>
  <si>
    <t>Giorni di spettacolo
 (per 100.000 ab.)</t>
  </si>
  <si>
    <t>Spesa per abitante
(in euro)</t>
  </si>
  <si>
    <t>Spesa del pubblico (in euro)</t>
  </si>
  <si>
    <t>Rai
 tre</t>
  </si>
  <si>
    <t>Cee</t>
  </si>
  <si>
    <t>Usa</t>
  </si>
  <si>
    <t>Tv movie</t>
  </si>
  <si>
    <t>Fiction Tv</t>
  </si>
  <si>
    <r>
      <t xml:space="preserve">Tavola 6.14 - Abbonamenti alla Rai per provincia e regione  - Anno 2001 </t>
    </r>
    <r>
      <rPr>
        <sz val="10"/>
        <rFont val="Arial"/>
        <family val="2"/>
      </rPr>
      <t>(a)</t>
    </r>
  </si>
  <si>
    <r>
      <t xml:space="preserve">Tavola 6.14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Abbonamenti alla Rai per provincia e regione  - Anno 2001</t>
    </r>
    <r>
      <rPr>
        <sz val="10"/>
        <rFont val="Arial"/>
        <family val="2"/>
      </rPr>
      <t xml:space="preserve"> (a)</t>
    </r>
  </si>
  <si>
    <r>
      <t>VALORI ASSOLUTI</t>
    </r>
  </si>
  <si>
    <r>
      <t>VALORI ASSOLUTI</t>
    </r>
    <r>
      <rPr>
        <i/>
        <sz val="7"/>
        <rFont val="Arial"/>
        <family val="2"/>
      </rPr>
      <t xml:space="preserve"> </t>
    </r>
  </si>
  <si>
    <t>Radio uno</t>
  </si>
  <si>
    <t>Radio due</t>
  </si>
  <si>
    <t>Radio tre</t>
  </si>
  <si>
    <t xml:space="preserve">Biglietti venduti (per 100.000 ab.)
</t>
  </si>
  <si>
    <t xml:space="preserve">N.
</t>
  </si>
  <si>
    <t xml:space="preserve">Totale
</t>
  </si>
  <si>
    <t xml:space="preserve">Italia
</t>
  </si>
  <si>
    <t xml:space="preserve">Cee
</t>
  </si>
  <si>
    <t xml:space="preserve">Usa
</t>
  </si>
  <si>
    <t xml:space="preserve">Onda media
</t>
  </si>
  <si>
    <t xml:space="preserve">Onda corta
</t>
  </si>
  <si>
    <t xml:space="preserve">Onda lunga
</t>
  </si>
  <si>
    <t xml:space="preserve">Dab
</t>
  </si>
  <si>
    <t xml:space="preserve"> Totale
</t>
  </si>
  <si>
    <r>
      <t>Fonte</t>
    </r>
    <r>
      <rPr>
        <sz val="7"/>
        <rFont val="Arial"/>
        <family val="2"/>
      </rPr>
      <t xml:space="preserve">: elaborazioni Istat su dati Siae - Società italiana autori ed editori </t>
    </r>
  </si>
  <si>
    <t xml:space="preserve">Biglietti venduti (per 100.000 ab.)
</t>
  </si>
  <si>
    <t xml:space="preserve">Spesa per abitante 
(in euro)
</t>
  </si>
  <si>
    <t xml:space="preserve">Spesa per abitante
 (in euro)
</t>
  </si>
  <si>
    <t xml:space="preserve">Giorni di spettacolo 
(per 100.000 ab.)
</t>
  </si>
  <si>
    <t xml:space="preserve">Biglietti venduti 
(per 100.000 ab.)
</t>
  </si>
  <si>
    <t xml:space="preserve">Biglietti venduti
 (per 100.000 ab.)
</t>
  </si>
  <si>
    <t>CLASSI D'ETÀ</t>
  </si>
  <si>
    <t>Nord-ovest</t>
  </si>
  <si>
    <t>Nord-est</t>
  </si>
  <si>
    <r>
      <t>Fonte</t>
    </r>
    <r>
      <rPr>
        <sz val="7"/>
        <rFont val="Arial"/>
        <family val="2"/>
      </rPr>
      <t>: Istat, Indagine multiscopo "Aspetti della vita quotidiana"</t>
    </r>
  </si>
  <si>
    <t>Spesa per abitante 
(in euro)</t>
  </si>
  <si>
    <t>Spesa per abitante
 (in euro)</t>
  </si>
  <si>
    <t>Bolzano - Bozen</t>
  </si>
  <si>
    <t xml:space="preserve">75 e più                            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</si>
</sst>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_-* #,##0.00000_-;\-* #,##0.00000_-;_-* &quot;-&quot;_-;_-@_-"/>
    <numFmt numFmtId="177" formatCode="0.00000000"/>
    <numFmt numFmtId="178" formatCode="0.00000"/>
    <numFmt numFmtId="179" formatCode="#,##0.0"/>
    <numFmt numFmtId="180" formatCode="#,##0_ ;\-#,##0\ "/>
    <numFmt numFmtId="181" formatCode="#,##0;[Red]#,##0"/>
    <numFmt numFmtId="182" formatCode="0.0;[Red]0.0"/>
    <numFmt numFmtId="183" formatCode="#,##0.0;[Red]#,##0.0"/>
    <numFmt numFmtId="184" formatCode="_-&quot;£.&quot;\ * #,##0_-;\-&quot;£.&quot;\ * #,##0_-;_-&quot;£.&quot;\ * &quot;-&quot;_-;_-@_-"/>
    <numFmt numFmtId="185" formatCode="_-* #,##0_-;\-* #,##0_-;_-* &quot;-&quot;??_-;_-@_-"/>
    <numFmt numFmtId="186" formatCode="_-* #,##0.0_-;\-* #,##0.0_-;_-* &quot;-&quot;??_-;_-@_-"/>
    <numFmt numFmtId="187" formatCode="0.000"/>
    <numFmt numFmtId="188" formatCode="0.000000"/>
    <numFmt numFmtId="189" formatCode="0.0000000"/>
    <numFmt numFmtId="190" formatCode="_-* #,##0.000_-;\-* #,##0.000_-;_-* &quot;-&quot;??_-;_-@_-"/>
    <numFmt numFmtId="191" formatCode="_-* #,##0.0000_-;\-* #,##0.0000_-;_-* &quot;-&quot;??_-;_-@_-"/>
  </numFmts>
  <fonts count="31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b/>
      <sz val="7"/>
      <color indexed="10"/>
      <name val="Arial"/>
      <family val="2"/>
    </font>
    <font>
      <b/>
      <sz val="9"/>
      <name val="Times New Roman"/>
      <family val="0"/>
    </font>
    <font>
      <b/>
      <sz val="12"/>
      <name val="Times New Roman"/>
      <family val="0"/>
    </font>
    <font>
      <sz val="7"/>
      <color indexed="63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3">
    <xf numFmtId="0" fontId="0" fillId="0" borderId="0" xfId="0" applyAlignment="1">
      <alignment/>
    </xf>
    <xf numFmtId="0" fontId="5" fillId="0" borderId="0" xfId="30" applyFont="1">
      <alignment/>
      <protection/>
    </xf>
    <xf numFmtId="41" fontId="5" fillId="0" borderId="0" xfId="16" applyFont="1" applyAlignment="1">
      <alignment/>
    </xf>
    <xf numFmtId="0" fontId="5" fillId="0" borderId="0" xfId="32" applyFont="1" applyBorder="1">
      <alignment/>
      <protection/>
    </xf>
    <xf numFmtId="0" fontId="9" fillId="0" borderId="0" xfId="32" applyFont="1" applyBorder="1">
      <alignment/>
      <protection/>
    </xf>
    <xf numFmtId="0" fontId="10" fillId="0" borderId="0" xfId="32" applyFont="1" applyBorder="1">
      <alignment/>
      <protection/>
    </xf>
    <xf numFmtId="0" fontId="5" fillId="0" borderId="0" xfId="32" applyFont="1" applyBorder="1" applyAlignment="1">
      <alignment horizontal="right"/>
      <protection/>
    </xf>
    <xf numFmtId="0" fontId="6" fillId="0" borderId="1" xfId="32" applyFont="1" applyBorder="1">
      <alignment/>
      <protection/>
    </xf>
    <xf numFmtId="0" fontId="6" fillId="0" borderId="0" xfId="32" applyFont="1" applyBorder="1">
      <alignment/>
      <protection/>
    </xf>
    <xf numFmtId="41" fontId="6" fillId="0" borderId="0" xfId="16" applyFont="1" applyAlignment="1">
      <alignment horizontal="right"/>
    </xf>
    <xf numFmtId="41" fontId="5" fillId="0" borderId="0" xfId="16" applyFont="1" applyAlignment="1">
      <alignment horizontal="right"/>
    </xf>
    <xf numFmtId="172" fontId="6" fillId="0" borderId="0" xfId="16" applyNumberFormat="1" applyFont="1" applyAlignment="1">
      <alignment horizontal="right"/>
    </xf>
    <xf numFmtId="172" fontId="5" fillId="0" borderId="0" xfId="16" applyNumberFormat="1" applyFont="1" applyAlignment="1">
      <alignment horizontal="right"/>
    </xf>
    <xf numFmtId="172" fontId="6" fillId="0" borderId="0" xfId="16" applyNumberFormat="1" applyFont="1" applyAlignment="1">
      <alignment/>
    </xf>
    <xf numFmtId="41" fontId="6" fillId="0" borderId="0" xfId="16" applyFont="1" applyAlignment="1">
      <alignment/>
    </xf>
    <xf numFmtId="172" fontId="5" fillId="0" borderId="0" xfId="16" applyNumberFormat="1" applyFont="1" applyAlignment="1">
      <alignment/>
    </xf>
    <xf numFmtId="172" fontId="5" fillId="0" borderId="0" xfId="16" applyNumberFormat="1" applyFont="1" applyBorder="1" applyAlignment="1">
      <alignment horizontal="right"/>
    </xf>
    <xf numFmtId="41" fontId="5" fillId="0" borderId="0" xfId="16" applyFont="1" applyBorder="1" applyAlignment="1">
      <alignment horizontal="right"/>
    </xf>
    <xf numFmtId="41" fontId="5" fillId="0" borderId="0" xfId="16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41" fontId="5" fillId="0" borderId="2" xfId="16" applyFont="1" applyBorder="1" applyAlignment="1">
      <alignment/>
    </xf>
    <xf numFmtId="0" fontId="9" fillId="0" borderId="0" xfId="0" applyFont="1" applyAlignment="1">
      <alignment/>
    </xf>
    <xf numFmtId="41" fontId="9" fillId="0" borderId="0" xfId="16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right" vertical="center"/>
    </xf>
    <xf numFmtId="41" fontId="7" fillId="0" borderId="0" xfId="16" applyFont="1" applyAlignment="1">
      <alignment horizontal="right" vertical="center"/>
    </xf>
    <xf numFmtId="41" fontId="14" fillId="0" borderId="0" xfId="16" applyFont="1" applyAlignment="1">
      <alignment/>
    </xf>
    <xf numFmtId="41" fontId="14" fillId="0" borderId="0" xfId="16" applyNumberFormat="1" applyFont="1" applyAlignment="1">
      <alignment/>
    </xf>
    <xf numFmtId="41" fontId="17" fillId="0" borderId="0" xfId="16" applyFont="1" applyAlignment="1">
      <alignment/>
    </xf>
    <xf numFmtId="171" fontId="6" fillId="0" borderId="0" xfId="0" applyNumberFormat="1" applyFont="1" applyAlignment="1">
      <alignment/>
    </xf>
    <xf numFmtId="41" fontId="18" fillId="0" borderId="0" xfId="16" applyFont="1" applyAlignment="1">
      <alignment/>
    </xf>
    <xf numFmtId="41" fontId="14" fillId="0" borderId="2" xfId="16" applyFont="1" applyBorder="1" applyAlignment="1">
      <alignment/>
    </xf>
    <xf numFmtId="0" fontId="4" fillId="0" borderId="0" xfId="22" applyFo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4" fontId="6" fillId="0" borderId="0" xfId="22" applyNumberFormat="1" applyFont="1" applyBorder="1" applyAlignment="1">
      <alignment horizontal="right"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0" fontId="9" fillId="0" borderId="0" xfId="21" applyFont="1">
      <alignment/>
      <protection/>
    </xf>
    <xf numFmtId="0" fontId="4" fillId="0" borderId="0" xfId="21" applyFont="1">
      <alignment/>
      <protection/>
    </xf>
    <xf numFmtId="0" fontId="7" fillId="0" borderId="0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right" vertical="center" wrapText="1"/>
      <protection/>
    </xf>
    <xf numFmtId="0" fontId="7" fillId="0" borderId="0" xfId="21" applyFont="1" applyBorder="1" applyAlignment="1">
      <alignment horizontal="right" wrapText="1"/>
      <protection/>
    </xf>
    <xf numFmtId="0" fontId="4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171" fontId="4" fillId="0" borderId="0" xfId="21" applyNumberFormat="1" applyFont="1">
      <alignment/>
      <protection/>
    </xf>
    <xf numFmtId="41" fontId="5" fillId="0" borderId="0" xfId="21" applyNumberFormat="1" applyFont="1" applyAlignment="1">
      <alignment horizontal="right"/>
      <protection/>
    </xf>
    <xf numFmtId="172" fontId="4" fillId="0" borderId="0" xfId="21" applyNumberFormat="1" applyFont="1">
      <alignment/>
      <protection/>
    </xf>
    <xf numFmtId="174" fontId="5" fillId="0" borderId="0" xfId="16" applyNumberFormat="1" applyFont="1" applyAlignment="1">
      <alignment horizontal="right"/>
    </xf>
    <xf numFmtId="170" fontId="4" fillId="0" borderId="0" xfId="21" applyNumberFormat="1" applyFont="1">
      <alignment/>
      <protection/>
    </xf>
    <xf numFmtId="173" fontId="5" fillId="0" borderId="0" xfId="16" applyNumberFormat="1" applyFont="1" applyAlignment="1">
      <alignment horizontal="right"/>
    </xf>
    <xf numFmtId="173" fontId="6" fillId="0" borderId="0" xfId="16" applyNumberFormat="1" applyFont="1" applyAlignment="1">
      <alignment horizontal="right"/>
    </xf>
    <xf numFmtId="0" fontId="9" fillId="0" borderId="0" xfId="20" applyFont="1">
      <alignment/>
      <protection/>
    </xf>
    <xf numFmtId="0" fontId="4" fillId="0" borderId="0" xfId="20" applyFont="1">
      <alignment/>
      <protection/>
    </xf>
    <xf numFmtId="0" fontId="8" fillId="0" borderId="0" xfId="20" applyFont="1">
      <alignment/>
      <protection/>
    </xf>
    <xf numFmtId="0" fontId="19" fillId="0" borderId="0" xfId="20" applyFont="1">
      <alignment/>
      <protection/>
    </xf>
    <xf numFmtId="0" fontId="7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176" fontId="5" fillId="0" borderId="0" xfId="16" applyNumberFormat="1" applyFont="1" applyAlignment="1">
      <alignment horizontal="right"/>
    </xf>
    <xf numFmtId="171" fontId="4" fillId="0" borderId="0" xfId="20" applyNumberFormat="1" applyFont="1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6" fillId="0" borderId="0" xfId="20" applyFont="1" applyAlignment="1">
      <alignment horizontal="left"/>
      <protection/>
    </xf>
    <xf numFmtId="0" fontId="15" fillId="0" borderId="0" xfId="20" applyFont="1">
      <alignment/>
      <protection/>
    </xf>
    <xf numFmtId="0" fontId="5" fillId="0" borderId="0" xfId="20" applyFont="1">
      <alignment/>
      <protection/>
    </xf>
    <xf numFmtId="177" fontId="20" fillId="0" borderId="0" xfId="20" applyNumberFormat="1" applyFont="1">
      <alignment/>
      <protection/>
    </xf>
    <xf numFmtId="0" fontId="5" fillId="0" borderId="0" xfId="31" applyFont="1">
      <alignment/>
      <protection/>
    </xf>
    <xf numFmtId="0" fontId="6" fillId="0" borderId="0" xfId="31" applyFont="1">
      <alignment/>
      <protection/>
    </xf>
    <xf numFmtId="0" fontId="7" fillId="0" borderId="0" xfId="31" applyFont="1">
      <alignment/>
      <protection/>
    </xf>
    <xf numFmtId="171" fontId="5" fillId="0" borderId="0" xfId="31" applyNumberFormat="1" applyFont="1">
      <alignment/>
      <protection/>
    </xf>
    <xf numFmtId="0" fontId="4" fillId="0" borderId="0" xfId="30" applyFont="1">
      <alignment/>
      <protection/>
    </xf>
    <xf numFmtId="0" fontId="7" fillId="0" borderId="0" xfId="30" applyFont="1">
      <alignment/>
      <protection/>
    </xf>
    <xf numFmtId="0" fontId="4" fillId="0" borderId="0" xfId="30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3" fontId="6" fillId="0" borderId="0" xfId="30" applyNumberFormat="1" applyFont="1" applyAlignment="1">
      <alignment horizontal="right"/>
      <protection/>
    </xf>
    <xf numFmtId="3" fontId="5" fillId="0" borderId="0" xfId="30" applyNumberFormat="1" applyFont="1" applyBorder="1" applyAlignment="1">
      <alignment horizontal="right"/>
      <protection/>
    </xf>
    <xf numFmtId="0" fontId="5" fillId="0" borderId="0" xfId="30" applyFont="1" applyBorder="1" applyAlignment="1">
      <alignment horizontal="right"/>
      <protection/>
    </xf>
    <xf numFmtId="179" fontId="5" fillId="0" borderId="0" xfId="30" applyNumberFormat="1" applyFont="1" applyAlignment="1">
      <alignment horizontal="right"/>
      <protection/>
    </xf>
    <xf numFmtId="179" fontId="6" fillId="0" borderId="0" xfId="30" applyNumberFormat="1" applyFont="1" applyAlignment="1">
      <alignment horizontal="right"/>
      <protection/>
    </xf>
    <xf numFmtId="179" fontId="4" fillId="0" borderId="0" xfId="30" applyNumberFormat="1" applyFont="1">
      <alignment/>
      <protection/>
    </xf>
    <xf numFmtId="172" fontId="9" fillId="0" borderId="0" xfId="16" applyNumberFormat="1" applyFont="1" applyAlignment="1">
      <alignment/>
    </xf>
    <xf numFmtId="0" fontId="4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172" fontId="4" fillId="0" borderId="0" xfId="16" applyNumberFormat="1" applyFont="1" applyAlignment="1">
      <alignment/>
    </xf>
    <xf numFmtId="0" fontId="5" fillId="0" borderId="0" xfId="25" applyFont="1">
      <alignment/>
      <protection/>
    </xf>
    <xf numFmtId="41" fontId="6" fillId="0" borderId="0" xfId="16" applyNumberFormat="1" applyFont="1" applyAlignment="1">
      <alignment horizontal="right"/>
    </xf>
    <xf numFmtId="3" fontId="6" fillId="0" borderId="0" xfId="25" applyNumberFormat="1" applyFont="1">
      <alignment/>
      <protection/>
    </xf>
    <xf numFmtId="41" fontId="6" fillId="0" borderId="0" xfId="25" applyNumberFormat="1" applyFont="1">
      <alignment/>
      <protection/>
    </xf>
    <xf numFmtId="0" fontId="6" fillId="0" borderId="0" xfId="25" applyFont="1">
      <alignment/>
      <protection/>
    </xf>
    <xf numFmtId="171" fontId="6" fillId="0" borderId="0" xfId="25" applyNumberFormat="1" applyFont="1">
      <alignment/>
      <protection/>
    </xf>
    <xf numFmtId="41" fontId="5" fillId="0" borderId="0" xfId="16" applyNumberFormat="1" applyFont="1" applyAlignment="1">
      <alignment horizontal="right"/>
    </xf>
    <xf numFmtId="41" fontId="5" fillId="0" borderId="0" xfId="25" applyNumberFormat="1" applyFont="1">
      <alignment/>
      <protection/>
    </xf>
    <xf numFmtId="172" fontId="4" fillId="0" borderId="0" xfId="16" applyNumberFormat="1" applyFont="1" applyAlignment="1">
      <alignment horizontal="right"/>
    </xf>
    <xf numFmtId="0" fontId="4" fillId="0" borderId="0" xfId="25" applyFont="1" applyAlignment="1">
      <alignment/>
      <protection/>
    </xf>
    <xf numFmtId="171" fontId="4" fillId="0" borderId="0" xfId="25" applyNumberFormat="1" applyFont="1">
      <alignment/>
      <protection/>
    </xf>
    <xf numFmtId="4" fontId="6" fillId="0" borderId="0" xfId="25" applyNumberFormat="1" applyFont="1">
      <alignment/>
      <protection/>
    </xf>
    <xf numFmtId="0" fontId="9" fillId="0" borderId="0" xfId="27" applyFont="1">
      <alignment/>
      <protection/>
    </xf>
    <xf numFmtId="0" fontId="4" fillId="0" borderId="0" xfId="27" applyFont="1">
      <alignment/>
      <protection/>
    </xf>
    <xf numFmtId="0" fontId="7" fillId="0" borderId="0" xfId="27" applyFont="1">
      <alignment/>
      <protection/>
    </xf>
    <xf numFmtId="0" fontId="7" fillId="0" borderId="0" xfId="27" applyFont="1" applyAlignment="1">
      <alignment horizontal="right"/>
      <protection/>
    </xf>
    <xf numFmtId="0" fontId="4" fillId="0" borderId="0" xfId="27" applyFont="1" applyBorder="1">
      <alignment/>
      <protection/>
    </xf>
    <xf numFmtId="0" fontId="4" fillId="0" borderId="1" xfId="27" applyFont="1" applyBorder="1">
      <alignment/>
      <protection/>
    </xf>
    <xf numFmtId="3" fontId="5" fillId="0" borderId="0" xfId="16" applyNumberFormat="1" applyFont="1" applyAlignment="1">
      <alignment/>
    </xf>
    <xf numFmtId="3" fontId="5" fillId="0" borderId="0" xfId="16" applyNumberFormat="1" applyFont="1" applyBorder="1" applyAlignment="1">
      <alignment/>
    </xf>
    <xf numFmtId="0" fontId="4" fillId="0" borderId="0" xfId="25" applyNumberFormat="1" applyFont="1">
      <alignment/>
      <protection/>
    </xf>
    <xf numFmtId="0" fontId="9" fillId="0" borderId="0" xfId="25" applyNumberFormat="1" applyFont="1">
      <alignment/>
      <protection/>
    </xf>
    <xf numFmtId="0" fontId="5" fillId="0" borderId="0" xfId="25" applyNumberFormat="1" applyFont="1">
      <alignment/>
      <protection/>
    </xf>
    <xf numFmtId="0" fontId="6" fillId="0" borderId="0" xfId="25" applyNumberFormat="1" applyFont="1" applyAlignment="1">
      <alignment horizontal="left"/>
      <protection/>
    </xf>
    <xf numFmtId="0" fontId="6" fillId="0" borderId="0" xfId="25" applyNumberFormat="1" applyFont="1">
      <alignment/>
      <protection/>
    </xf>
    <xf numFmtId="182" fontId="10" fillId="0" borderId="0" xfId="16" applyNumberFormat="1" applyFont="1" applyAlignment="1">
      <alignment horizontal="right"/>
    </xf>
    <xf numFmtId="182" fontId="4" fillId="0" borderId="0" xfId="16" applyNumberFormat="1" applyFont="1" applyAlignment="1">
      <alignment horizontal="right"/>
    </xf>
    <xf numFmtId="3" fontId="6" fillId="0" borderId="0" xfId="16" applyNumberFormat="1" applyFont="1" applyAlignment="1">
      <alignment horizontal="right"/>
    </xf>
    <xf numFmtId="3" fontId="5" fillId="0" borderId="0" xfId="16" applyNumberFormat="1" applyFont="1" applyAlignment="1">
      <alignment horizontal="right"/>
    </xf>
    <xf numFmtId="171" fontId="5" fillId="0" borderId="0" xfId="16" applyNumberFormat="1" applyFont="1" applyAlignment="1">
      <alignment horizontal="right"/>
    </xf>
    <xf numFmtId="171" fontId="6" fillId="0" borderId="0" xfId="16" applyNumberFormat="1" applyFont="1" applyAlignment="1">
      <alignment horizontal="right"/>
    </xf>
    <xf numFmtId="0" fontId="4" fillId="0" borderId="0" xfId="30" applyNumberFormat="1" applyFont="1">
      <alignment/>
      <protection/>
    </xf>
    <xf numFmtId="0" fontId="9" fillId="0" borderId="0" xfId="30" applyNumberFormat="1" applyFont="1">
      <alignment/>
      <protection/>
    </xf>
    <xf numFmtId="0" fontId="5" fillId="0" borderId="0" xfId="30" applyNumberFormat="1" applyFont="1">
      <alignment/>
      <protection/>
    </xf>
    <xf numFmtId="0" fontId="5" fillId="0" borderId="0" xfId="30" applyNumberFormat="1" applyFont="1" applyBorder="1">
      <alignment/>
      <protection/>
    </xf>
    <xf numFmtId="179" fontId="6" fillId="0" borderId="0" xfId="16" applyNumberFormat="1" applyFont="1" applyAlignment="1">
      <alignment horizontal="right"/>
    </xf>
    <xf numFmtId="0" fontId="5" fillId="0" borderId="1" xfId="30" applyNumberFormat="1" applyFont="1" applyBorder="1">
      <alignment/>
      <protection/>
    </xf>
    <xf numFmtId="3" fontId="5" fillId="0" borderId="1" xfId="30" applyNumberFormat="1" applyFont="1" applyBorder="1" applyAlignment="1">
      <alignment horizontal="right"/>
      <protection/>
    </xf>
    <xf numFmtId="0" fontId="5" fillId="0" borderId="1" xfId="30" applyFont="1" applyBorder="1" applyAlignment="1">
      <alignment horizontal="right"/>
      <protection/>
    </xf>
    <xf numFmtId="0" fontId="5" fillId="0" borderId="0" xfId="31" applyNumberFormat="1" applyFont="1">
      <alignment/>
      <protection/>
    </xf>
    <xf numFmtId="0" fontId="9" fillId="0" borderId="0" xfId="31" applyNumberFormat="1" applyFont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31" applyFont="1" applyBorder="1">
      <alignment/>
      <protection/>
    </xf>
    <xf numFmtId="0" fontId="5" fillId="0" borderId="0" xfId="31" applyNumberFormat="1" applyFont="1" applyAlignment="1">
      <alignment horizontal="center"/>
      <protection/>
    </xf>
    <xf numFmtId="0" fontId="4" fillId="0" borderId="1" xfId="20" applyFont="1" applyBorder="1">
      <alignment/>
      <protection/>
    </xf>
    <xf numFmtId="41" fontId="5" fillId="0" borderId="1" xfId="20" applyNumberFormat="1" applyFont="1" applyBorder="1">
      <alignment/>
      <protection/>
    </xf>
    <xf numFmtId="172" fontId="5" fillId="0" borderId="1" xfId="20" applyNumberFormat="1" applyFont="1" applyBorder="1">
      <alignment/>
      <protection/>
    </xf>
    <xf numFmtId="0" fontId="5" fillId="0" borderId="1" xfId="20" applyFont="1" applyBorder="1">
      <alignment/>
      <protection/>
    </xf>
    <xf numFmtId="3" fontId="5" fillId="0" borderId="0" xfId="20" applyNumberFormat="1" applyFont="1" applyAlignment="1">
      <alignment horizontal="right"/>
      <protection/>
    </xf>
    <xf numFmtId="3" fontId="6" fillId="0" borderId="0" xfId="20" applyNumberFormat="1" applyFont="1" applyAlignment="1">
      <alignment horizontal="right"/>
      <protection/>
    </xf>
    <xf numFmtId="179" fontId="5" fillId="0" borderId="0" xfId="16" applyNumberFormat="1" applyFont="1" applyAlignment="1">
      <alignment horizontal="right"/>
    </xf>
    <xf numFmtId="0" fontId="4" fillId="0" borderId="0" xfId="21" applyNumberFormat="1" applyFont="1">
      <alignment/>
      <protection/>
    </xf>
    <xf numFmtId="0" fontId="9" fillId="0" borderId="0" xfId="21" applyNumberFormat="1" applyFont="1">
      <alignment/>
      <protection/>
    </xf>
    <xf numFmtId="0" fontId="7" fillId="0" borderId="0" xfId="21" applyNumberFormat="1" applyFont="1" applyBorder="1" applyAlignment="1">
      <alignment wrapText="1"/>
      <protection/>
    </xf>
    <xf numFmtId="0" fontId="7" fillId="0" borderId="0" xfId="21" applyNumberFormat="1" applyFont="1">
      <alignment/>
      <protection/>
    </xf>
    <xf numFmtId="0" fontId="5" fillId="0" borderId="0" xfId="21" applyNumberFormat="1" applyFont="1" applyAlignment="1">
      <alignment horizontal="left"/>
      <protection/>
    </xf>
    <xf numFmtId="0" fontId="6" fillId="0" borderId="0" xfId="21" applyNumberFormat="1" applyFont="1" applyAlignment="1">
      <alignment horizontal="left"/>
      <protection/>
    </xf>
    <xf numFmtId="0" fontId="4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5" fillId="0" borderId="0" xfId="21" applyNumberFormat="1" applyFont="1" applyAlignment="1">
      <alignment horizontal="right"/>
      <protection/>
    </xf>
    <xf numFmtId="0" fontId="8" fillId="0" borderId="1" xfId="21" applyNumberFormat="1" applyFont="1" applyBorder="1">
      <alignment/>
      <protection/>
    </xf>
    <xf numFmtId="0" fontId="8" fillId="0" borderId="1" xfId="21" applyFont="1" applyBorder="1">
      <alignment/>
      <protection/>
    </xf>
    <xf numFmtId="171" fontId="8" fillId="0" borderId="1" xfId="21" applyNumberFormat="1" applyFont="1" applyBorder="1">
      <alignment/>
      <protection/>
    </xf>
    <xf numFmtId="0" fontId="4" fillId="0" borderId="0" xfId="22" applyNumberFormat="1" applyFont="1">
      <alignment/>
      <protection/>
    </xf>
    <xf numFmtId="0" fontId="7" fillId="0" borderId="0" xfId="22" applyNumberFormat="1" applyFont="1" applyBorder="1" applyAlignment="1">
      <alignment vertical="center"/>
      <protection/>
    </xf>
    <xf numFmtId="0" fontId="5" fillId="0" borderId="0" xfId="22" applyNumberFormat="1" applyFont="1">
      <alignment/>
      <protection/>
    </xf>
    <xf numFmtId="0" fontId="5" fillId="0" borderId="0" xfId="21" applyNumberFormat="1" applyFont="1" applyAlignment="1">
      <alignment horizontal="center" vertical="center"/>
      <protection/>
    </xf>
    <xf numFmtId="0" fontId="4" fillId="0" borderId="0" xfId="18" applyFont="1">
      <alignment/>
      <protection/>
    </xf>
    <xf numFmtId="0" fontId="9" fillId="0" borderId="0" xfId="18" applyFont="1">
      <alignment/>
      <protection/>
    </xf>
    <xf numFmtId="0" fontId="7" fillId="0" borderId="0" xfId="18" applyFont="1">
      <alignment/>
      <protection/>
    </xf>
    <xf numFmtId="0" fontId="5" fillId="0" borderId="0" xfId="18" applyFont="1">
      <alignment/>
      <protection/>
    </xf>
    <xf numFmtId="171" fontId="5" fillId="0" borderId="0" xfId="18" applyNumberFormat="1" applyFont="1">
      <alignment/>
      <protection/>
    </xf>
    <xf numFmtId="0" fontId="6" fillId="0" borderId="0" xfId="18" applyFont="1">
      <alignment/>
      <protection/>
    </xf>
    <xf numFmtId="0" fontId="4" fillId="0" borderId="1" xfId="18" applyFont="1" applyBorder="1">
      <alignment/>
      <protection/>
    </xf>
    <xf numFmtId="0" fontId="7" fillId="0" borderId="0" xfId="18" applyFont="1" applyBorder="1" applyAlignment="1">
      <alignment horizontal="right" vertical="justify"/>
      <protection/>
    </xf>
    <xf numFmtId="181" fontId="5" fillId="0" borderId="1" xfId="16" applyNumberFormat="1" applyFont="1" applyBorder="1" applyAlignment="1">
      <alignment/>
    </xf>
    <xf numFmtId="0" fontId="5" fillId="0" borderId="0" xfId="18" applyNumberFormat="1" applyFont="1">
      <alignment/>
      <protection/>
    </xf>
    <xf numFmtId="0" fontId="9" fillId="0" borderId="0" xfId="18" applyNumberFormat="1" applyFont="1">
      <alignment/>
      <protection/>
    </xf>
    <xf numFmtId="0" fontId="11" fillId="0" borderId="0" xfId="18" applyNumberFormat="1" applyFont="1" applyBorder="1" applyAlignment="1">
      <alignment vertical="top"/>
      <protection/>
    </xf>
    <xf numFmtId="0" fontId="11" fillId="0" borderId="1" xfId="18" applyNumberFormat="1" applyFont="1" applyBorder="1">
      <alignment/>
      <protection/>
    </xf>
    <xf numFmtId="0" fontId="11" fillId="0" borderId="1" xfId="18" applyFont="1" applyBorder="1">
      <alignment/>
      <protection/>
    </xf>
    <xf numFmtId="0" fontId="11" fillId="0" borderId="0" xfId="18" applyFont="1">
      <alignment/>
      <protection/>
    </xf>
    <xf numFmtId="0" fontId="7" fillId="0" borderId="0" xfId="18" applyFont="1" applyBorder="1" applyAlignment="1">
      <alignment horizontal="right" vertical="center"/>
      <protection/>
    </xf>
    <xf numFmtId="174" fontId="5" fillId="0" borderId="0" xfId="16" applyNumberFormat="1" applyFont="1" applyAlignment="1">
      <alignment/>
    </xf>
    <xf numFmtId="0" fontId="5" fillId="0" borderId="0" xfId="18" applyNumberFormat="1" applyFont="1" applyBorder="1" applyAlignment="1">
      <alignment horizontal="left"/>
      <protection/>
    </xf>
    <xf numFmtId="181" fontId="5" fillId="0" borderId="0" xfId="16" applyNumberFormat="1" applyFont="1" applyBorder="1" applyAlignment="1">
      <alignment/>
    </xf>
    <xf numFmtId="181" fontId="5" fillId="0" borderId="0" xfId="18" applyNumberFormat="1" applyFont="1" applyBorder="1">
      <alignment/>
      <protection/>
    </xf>
    <xf numFmtId="0" fontId="5" fillId="0" borderId="1" xfId="18" applyNumberFormat="1" applyFont="1" applyBorder="1" applyAlignment="1">
      <alignment horizontal="left"/>
      <protection/>
    </xf>
    <xf numFmtId="181" fontId="5" fillId="0" borderId="1" xfId="18" applyNumberFormat="1" applyFont="1" applyBorder="1">
      <alignment/>
      <protection/>
    </xf>
    <xf numFmtId="0" fontId="5" fillId="0" borderId="0" xfId="18" applyFont="1" applyBorder="1">
      <alignment/>
      <protection/>
    </xf>
    <xf numFmtId="0" fontId="6" fillId="0" borderId="0" xfId="18" applyFont="1" applyAlignment="1">
      <alignment horizontal="centerContinuous"/>
      <protection/>
    </xf>
    <xf numFmtId="0" fontId="5" fillId="0" borderId="0" xfId="18" applyFont="1" applyBorder="1" applyAlignment="1">
      <alignment horizontal="center"/>
      <protection/>
    </xf>
    <xf numFmtId="0" fontId="21" fillId="0" borderId="0" xfId="18" applyFont="1">
      <alignment/>
      <protection/>
    </xf>
    <xf numFmtId="171" fontId="21" fillId="0" borderId="0" xfId="18" applyNumberFormat="1" applyFont="1">
      <alignment/>
      <protection/>
    </xf>
    <xf numFmtId="0" fontId="7" fillId="0" borderId="0" xfId="18" applyFont="1" applyBorder="1">
      <alignment/>
      <protection/>
    </xf>
    <xf numFmtId="41" fontId="10" fillId="0" borderId="0" xfId="16" applyFont="1" applyAlignment="1">
      <alignment/>
    </xf>
    <xf numFmtId="179" fontId="4" fillId="0" borderId="0" xfId="16" applyNumberFormat="1" applyFont="1" applyAlignment="1">
      <alignment/>
    </xf>
    <xf numFmtId="0" fontId="9" fillId="0" borderId="0" xfId="24" applyFont="1">
      <alignment/>
      <protection/>
    </xf>
    <xf numFmtId="0" fontId="9" fillId="0" borderId="0" xfId="24" applyFont="1" applyAlignment="1">
      <alignment vertical="center"/>
      <protection/>
    </xf>
    <xf numFmtId="0" fontId="7" fillId="0" borderId="0" xfId="24" applyFont="1" applyBorder="1" applyAlignment="1">
      <alignment horizontal="centerContinuous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horizontal="right"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>
      <alignment horizontal="right" vertical="center"/>
      <protection/>
    </xf>
    <xf numFmtId="0" fontId="10" fillId="0" borderId="0" xfId="24" applyFont="1">
      <alignment/>
      <protection/>
    </xf>
    <xf numFmtId="0" fontId="5" fillId="0" borderId="0" xfId="24" applyFont="1">
      <alignment/>
      <protection/>
    </xf>
    <xf numFmtId="0" fontId="6" fillId="0" borderId="0" xfId="24" applyFont="1">
      <alignment/>
      <protection/>
    </xf>
    <xf numFmtId="0" fontId="12" fillId="0" borderId="0" xfId="24" applyFont="1">
      <alignment/>
      <protection/>
    </xf>
    <xf numFmtId="0" fontId="5" fillId="0" borderId="1" xfId="24" applyFont="1" applyBorder="1">
      <alignment/>
      <protection/>
    </xf>
    <xf numFmtId="0" fontId="5" fillId="0" borderId="0" xfId="24" applyFont="1" applyBorder="1">
      <alignment/>
      <protection/>
    </xf>
    <xf numFmtId="0" fontId="7" fillId="0" borderId="0" xfId="24" applyFont="1" applyBorder="1" applyAlignment="1">
      <alignment horizontal="left" vertical="center"/>
      <protection/>
    </xf>
    <xf numFmtId="0" fontId="6" fillId="0" borderId="0" xfId="24" applyFont="1" applyBorder="1">
      <alignment/>
      <protection/>
    </xf>
    <xf numFmtId="0" fontId="6" fillId="0" borderId="0" xfId="24" applyFont="1" applyAlignment="1">
      <alignment vertical="center"/>
      <protection/>
    </xf>
    <xf numFmtId="0" fontId="5" fillId="0" borderId="0" xfId="24" applyFont="1" applyAlignment="1">
      <alignment horizontal="right"/>
      <protection/>
    </xf>
    <xf numFmtId="1" fontId="10" fillId="0" borderId="0" xfId="24" applyNumberFormat="1" applyFont="1">
      <alignment/>
      <protection/>
    </xf>
    <xf numFmtId="41" fontId="7" fillId="0" borderId="0" xfId="16" applyFont="1" applyBorder="1" applyAlignment="1">
      <alignment horizontal="centerContinuous"/>
    </xf>
    <xf numFmtId="41" fontId="5" fillId="0" borderId="1" xfId="16" applyFont="1" applyBorder="1" applyAlignment="1">
      <alignment/>
    </xf>
    <xf numFmtId="0" fontId="9" fillId="0" borderId="0" xfId="18" applyFont="1" applyBorder="1" applyAlignment="1">
      <alignment/>
      <protection/>
    </xf>
    <xf numFmtId="0" fontId="10" fillId="0" borderId="0" xfId="18" applyFont="1" applyAlignment="1">
      <alignment horizontal="centerContinuous" vertical="center" wrapText="1"/>
      <protection/>
    </xf>
    <xf numFmtId="0" fontId="10" fillId="0" borderId="0" xfId="18" applyFont="1" applyAlignment="1">
      <alignment wrapText="1"/>
      <protection/>
    </xf>
    <xf numFmtId="0" fontId="19" fillId="0" borderId="0" xfId="18" applyFont="1">
      <alignment/>
      <protection/>
    </xf>
    <xf numFmtId="0" fontId="10" fillId="0" borderId="1" xfId="18" applyFont="1" applyBorder="1" applyAlignment="1">
      <alignment horizontal="centerContinuous" vertical="center" wrapText="1"/>
      <protection/>
    </xf>
    <xf numFmtId="0" fontId="4" fillId="0" borderId="0" xfId="18" applyFont="1" applyBorder="1">
      <alignment/>
      <protection/>
    </xf>
    <xf numFmtId="179" fontId="5" fillId="0" borderId="0" xfId="16" applyNumberFormat="1" applyFont="1" applyBorder="1" applyAlignment="1">
      <alignment horizontal="right"/>
    </xf>
    <xf numFmtId="16" fontId="5" fillId="0" borderId="0" xfId="18" applyNumberFormat="1" applyFont="1" quotePrefix="1">
      <alignment/>
      <protection/>
    </xf>
    <xf numFmtId="17" fontId="5" fillId="0" borderId="0" xfId="18" applyNumberFormat="1" applyFont="1" quotePrefix="1">
      <alignment/>
      <protection/>
    </xf>
    <xf numFmtId="179" fontId="4" fillId="0" borderId="0" xfId="16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7" fillId="0" borderId="0" xfId="22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/>
    </xf>
    <xf numFmtId="0" fontId="10" fillId="0" borderId="0" xfId="0" applyFont="1" applyBorder="1" applyAlignment="1">
      <alignment/>
    </xf>
    <xf numFmtId="41" fontId="16" fillId="0" borderId="0" xfId="16" applyFont="1" applyBorder="1" applyAlignment="1">
      <alignment/>
    </xf>
    <xf numFmtId="41" fontId="10" fillId="0" borderId="0" xfId="16" applyFont="1" applyBorder="1" applyAlignment="1">
      <alignment/>
    </xf>
    <xf numFmtId="0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2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41" fontId="22" fillId="0" borderId="0" xfId="16" applyFont="1" applyAlignment="1">
      <alignment/>
    </xf>
    <xf numFmtId="0" fontId="12" fillId="0" borderId="0" xfId="0" applyFont="1" applyAlignment="1">
      <alignment/>
    </xf>
    <xf numFmtId="0" fontId="5" fillId="0" borderId="1" xfId="0" applyNumberFormat="1" applyFont="1" applyBorder="1" applyAlignment="1">
      <alignment/>
    </xf>
    <xf numFmtId="41" fontId="14" fillId="0" borderId="1" xfId="16" applyFont="1" applyBorder="1" applyAlignment="1">
      <alignment/>
    </xf>
    <xf numFmtId="0" fontId="6" fillId="0" borderId="0" xfId="0" applyNumberFormat="1" applyFont="1" applyBorder="1" applyAlignment="1">
      <alignment/>
    </xf>
    <xf numFmtId="41" fontId="17" fillId="0" borderId="0" xfId="16" applyFont="1" applyBorder="1" applyAlignment="1">
      <alignment/>
    </xf>
    <xf numFmtId="41" fontId="6" fillId="0" borderId="0" xfId="16" applyFont="1" applyBorder="1" applyAlignment="1">
      <alignment/>
    </xf>
    <xf numFmtId="0" fontId="6" fillId="0" borderId="1" xfId="0" applyNumberFormat="1" applyFont="1" applyBorder="1" applyAlignment="1">
      <alignment/>
    </xf>
    <xf numFmtId="41" fontId="17" fillId="0" borderId="1" xfId="16" applyFont="1" applyBorder="1" applyAlignment="1">
      <alignment/>
    </xf>
    <xf numFmtId="41" fontId="17" fillId="0" borderId="1" xfId="16" applyNumberFormat="1" applyFont="1" applyBorder="1" applyAlignment="1">
      <alignment/>
    </xf>
    <xf numFmtId="0" fontId="6" fillId="0" borderId="1" xfId="0" applyFont="1" applyBorder="1" applyAlignment="1">
      <alignment/>
    </xf>
    <xf numFmtId="3" fontId="12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1" xfId="16" applyNumberFormat="1" applyFont="1" applyBorder="1" applyAlignment="1">
      <alignment/>
    </xf>
    <xf numFmtId="3" fontId="6" fillId="0" borderId="0" xfId="32" applyNumberFormat="1" applyFont="1" applyBorder="1">
      <alignment/>
      <protection/>
    </xf>
    <xf numFmtId="0" fontId="9" fillId="0" borderId="0" xfId="24" applyFont="1" applyBorder="1" applyAlignment="1">
      <alignment vertical="center"/>
      <protection/>
    </xf>
    <xf numFmtId="0" fontId="11" fillId="0" borderId="0" xfId="24" applyFont="1" applyBorder="1" applyAlignment="1">
      <alignment vertical="center"/>
      <protection/>
    </xf>
    <xf numFmtId="0" fontId="5" fillId="0" borderId="1" xfId="31" applyNumberFormat="1" applyFont="1" applyBorder="1">
      <alignment/>
      <protection/>
    </xf>
    <xf numFmtId="172" fontId="5" fillId="0" borderId="1" xfId="31" applyNumberFormat="1" applyFont="1" applyBorder="1">
      <alignment/>
      <protection/>
    </xf>
    <xf numFmtId="0" fontId="5" fillId="0" borderId="1" xfId="31" applyFont="1" applyBorder="1">
      <alignment/>
      <protection/>
    </xf>
    <xf numFmtId="0" fontId="7" fillId="0" borderId="0" xfId="31" applyFont="1" applyBorder="1">
      <alignment/>
      <protection/>
    </xf>
    <xf numFmtId="0" fontId="6" fillId="0" borderId="0" xfId="31" applyFont="1" applyBorder="1">
      <alignment/>
      <protection/>
    </xf>
    <xf numFmtId="0" fontId="9" fillId="0" borderId="0" xfId="18" applyFont="1" applyAlignment="1">
      <alignment wrapText="1"/>
      <protection/>
    </xf>
    <xf numFmtId="0" fontId="10" fillId="0" borderId="0" xfId="0" applyFont="1" applyAlignment="1">
      <alignment/>
    </xf>
    <xf numFmtId="0" fontId="4" fillId="0" borderId="0" xfId="23" applyFont="1">
      <alignment/>
      <protection/>
    </xf>
    <xf numFmtId="0" fontId="9" fillId="0" borderId="0" xfId="23" applyFont="1">
      <alignment/>
      <protection/>
    </xf>
    <xf numFmtId="0" fontId="4" fillId="0" borderId="1" xfId="23" applyFont="1" applyBorder="1">
      <alignment/>
      <protection/>
    </xf>
    <xf numFmtId="0" fontId="8" fillId="0" borderId="0" xfId="23" applyFont="1">
      <alignment/>
      <protection/>
    </xf>
    <xf numFmtId="0" fontId="6" fillId="0" borderId="0" xfId="23" applyFont="1">
      <alignment/>
      <protection/>
    </xf>
    <xf numFmtId="0" fontId="5" fillId="0" borderId="0" xfId="23" applyFont="1">
      <alignment/>
      <protection/>
    </xf>
    <xf numFmtId="181" fontId="5" fillId="0" borderId="0" xfId="23" applyNumberFormat="1" applyFont="1" applyAlignment="1">
      <alignment horizontal="right" vertical="top"/>
      <protection/>
    </xf>
    <xf numFmtId="181" fontId="6" fillId="0" borderId="0" xfId="23" applyNumberFormat="1" applyFont="1" applyAlignment="1">
      <alignment horizontal="right" vertical="top"/>
      <protection/>
    </xf>
    <xf numFmtId="179" fontId="4" fillId="0" borderId="0" xfId="23" applyNumberFormat="1" applyFont="1">
      <alignment/>
      <protection/>
    </xf>
    <xf numFmtId="179" fontId="5" fillId="0" borderId="0" xfId="23" applyNumberFormat="1" applyFont="1">
      <alignment/>
      <protection/>
    </xf>
    <xf numFmtId="171" fontId="4" fillId="0" borderId="0" xfId="23" applyNumberFormat="1" applyFont="1">
      <alignment/>
      <protection/>
    </xf>
    <xf numFmtId="179" fontId="6" fillId="0" borderId="0" xfId="23" applyNumberFormat="1" applyFont="1">
      <alignment/>
      <protection/>
    </xf>
    <xf numFmtId="171" fontId="5" fillId="0" borderId="0" xfId="23" applyNumberFormat="1" applyFont="1">
      <alignment/>
      <protection/>
    </xf>
    <xf numFmtId="171" fontId="6" fillId="0" borderId="0" xfId="23" applyNumberFormat="1" applyFont="1">
      <alignment/>
      <protection/>
    </xf>
    <xf numFmtId="178" fontId="4" fillId="0" borderId="0" xfId="23" applyNumberFormat="1" applyFont="1">
      <alignment/>
      <protection/>
    </xf>
    <xf numFmtId="3" fontId="6" fillId="0" borderId="0" xfId="23" applyNumberFormat="1" applyFont="1">
      <alignment/>
      <protection/>
    </xf>
    <xf numFmtId="179" fontId="6" fillId="0" borderId="0" xfId="23" applyNumberFormat="1" applyFont="1" applyAlignment="1">
      <alignment vertical="center"/>
      <protection/>
    </xf>
    <xf numFmtId="3" fontId="5" fillId="0" borderId="0" xfId="23" applyNumberFormat="1" applyFont="1">
      <alignment/>
      <protection/>
    </xf>
    <xf numFmtId="183" fontId="5" fillId="0" borderId="0" xfId="23" applyNumberFormat="1" applyFont="1" applyAlignment="1">
      <alignment horizontal="right" vertical="top"/>
      <protection/>
    </xf>
    <xf numFmtId="183" fontId="6" fillId="0" borderId="0" xfId="23" applyNumberFormat="1" applyFont="1" applyAlignment="1">
      <alignment horizontal="right" vertical="top"/>
      <protection/>
    </xf>
    <xf numFmtId="0" fontId="6" fillId="0" borderId="0" xfId="23" applyFont="1" applyBorder="1">
      <alignment/>
      <protection/>
    </xf>
    <xf numFmtId="183" fontId="6" fillId="0" borderId="0" xfId="23" applyNumberFormat="1" applyFont="1" applyBorder="1" applyAlignment="1">
      <alignment horizontal="right" vertical="top"/>
      <protection/>
    </xf>
    <xf numFmtId="171" fontId="6" fillId="0" borderId="0" xfId="23" applyNumberFormat="1" applyFont="1" applyBorder="1" applyAlignment="1">
      <alignment horizontal="right" vertical="top"/>
      <protection/>
    </xf>
    <xf numFmtId="0" fontId="6" fillId="0" borderId="1" xfId="23" applyFont="1" applyBorder="1">
      <alignment/>
      <protection/>
    </xf>
    <xf numFmtId="183" fontId="6" fillId="0" borderId="1" xfId="23" applyNumberFormat="1" applyFont="1" applyBorder="1" applyAlignment="1">
      <alignment horizontal="right" vertical="top"/>
      <protection/>
    </xf>
    <xf numFmtId="171" fontId="6" fillId="0" borderId="1" xfId="23" applyNumberFormat="1" applyFont="1" applyBorder="1" applyAlignment="1">
      <alignment horizontal="right" vertical="top"/>
      <protection/>
    </xf>
    <xf numFmtId="0" fontId="10" fillId="0" borderId="0" xfId="23" applyFont="1" applyBorder="1">
      <alignment/>
      <protection/>
    </xf>
    <xf numFmtId="0" fontId="10" fillId="0" borderId="0" xfId="23" applyFont="1" applyBorder="1" applyAlignment="1">
      <alignment horizontal="right" vertical="top"/>
      <protection/>
    </xf>
    <xf numFmtId="0" fontId="4" fillId="0" borderId="0" xfId="23" applyFont="1" applyBorder="1">
      <alignment/>
      <protection/>
    </xf>
    <xf numFmtId="171" fontId="7" fillId="0" borderId="0" xfId="23" applyNumberFormat="1" applyFont="1">
      <alignment/>
      <protection/>
    </xf>
    <xf numFmtId="0" fontId="10" fillId="0" borderId="0" xfId="23" applyFont="1">
      <alignment/>
      <protection/>
    </xf>
    <xf numFmtId="0" fontId="6" fillId="0" borderId="0" xfId="23" applyFont="1" applyAlignment="1">
      <alignment vertical="center"/>
      <protection/>
    </xf>
    <xf numFmtId="179" fontId="10" fillId="0" borderId="0" xfId="23" applyNumberFormat="1" applyFont="1">
      <alignment/>
      <protection/>
    </xf>
    <xf numFmtId="179" fontId="9" fillId="0" borderId="0" xfId="23" applyNumberFormat="1" applyFont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33" applyNumberFormat="1" applyFont="1">
      <alignment/>
      <protection/>
    </xf>
    <xf numFmtId="0" fontId="4" fillId="0" borderId="0" xfId="32" applyNumberFormat="1" applyFont="1">
      <alignment/>
      <protection/>
    </xf>
    <xf numFmtId="0" fontId="4" fillId="0" borderId="0" xfId="32" applyFont="1">
      <alignment/>
      <protection/>
    </xf>
    <xf numFmtId="0" fontId="9" fillId="0" borderId="0" xfId="32" applyNumberFormat="1" applyFont="1">
      <alignment/>
      <protection/>
    </xf>
    <xf numFmtId="0" fontId="5" fillId="0" borderId="0" xfId="32" applyNumberFormat="1" applyFont="1" applyBorder="1">
      <alignment/>
      <protection/>
    </xf>
    <xf numFmtId="0" fontId="6" fillId="0" borderId="0" xfId="32" applyNumberFormat="1" applyFont="1" applyBorder="1">
      <alignment/>
      <protection/>
    </xf>
    <xf numFmtId="0" fontId="4" fillId="0" borderId="0" xfId="29" applyFont="1">
      <alignment/>
      <protection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7" fillId="0" borderId="0" xfId="29" applyFont="1">
      <alignment/>
      <protection/>
    </xf>
    <xf numFmtId="0" fontId="5" fillId="0" borderId="0" xfId="29" applyFont="1">
      <alignment/>
      <protection/>
    </xf>
    <xf numFmtId="0" fontId="5" fillId="0" borderId="0" xfId="29" applyFont="1" applyBorder="1" applyAlignment="1">
      <alignment horizontal="right"/>
      <protection/>
    </xf>
    <xf numFmtId="0" fontId="5" fillId="0" borderId="0" xfId="29" applyFont="1" applyAlignment="1">
      <alignment horizontal="centerContinuous"/>
      <protection/>
    </xf>
    <xf numFmtId="0" fontId="5" fillId="0" borderId="0" xfId="29" applyFont="1" applyBorder="1" applyAlignment="1">
      <alignment horizontal="left"/>
      <protection/>
    </xf>
    <xf numFmtId="41" fontId="5" fillId="0" borderId="0" xfId="29" applyNumberFormat="1" applyFont="1">
      <alignment/>
      <protection/>
    </xf>
    <xf numFmtId="0" fontId="5" fillId="0" borderId="1" xfId="29" applyFont="1" applyBorder="1">
      <alignment/>
      <protection/>
    </xf>
    <xf numFmtId="0" fontId="4" fillId="0" borderId="0" xfId="26" applyFont="1">
      <alignment/>
      <protection/>
    </xf>
    <xf numFmtId="0" fontId="4" fillId="0" borderId="0" xfId="26" applyNumberFormat="1" applyFont="1">
      <alignment/>
      <protection/>
    </xf>
    <xf numFmtId="0" fontId="5" fillId="0" borderId="0" xfId="26" applyFont="1">
      <alignment/>
      <protection/>
    </xf>
    <xf numFmtId="0" fontId="5" fillId="0" borderId="0" xfId="26" applyNumberFormat="1" applyFont="1">
      <alignment/>
      <protection/>
    </xf>
    <xf numFmtId="3" fontId="5" fillId="0" borderId="0" xfId="26" applyNumberFormat="1" applyFont="1">
      <alignment/>
      <protection/>
    </xf>
    <xf numFmtId="171" fontId="5" fillId="0" borderId="0" xfId="26" applyNumberFormat="1" applyFont="1">
      <alignment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4" fillId="0" borderId="0" xfId="26" applyFont="1" applyAlignment="1">
      <alignment horizontal="right"/>
      <protection/>
    </xf>
    <xf numFmtId="171" fontId="6" fillId="0" borderId="0" xfId="26" applyNumberFormat="1" applyFont="1">
      <alignment/>
      <protection/>
    </xf>
    <xf numFmtId="0" fontId="5" fillId="0" borderId="1" xfId="26" applyFont="1" applyBorder="1" applyAlignment="1">
      <alignment horizontal="right"/>
      <protection/>
    </xf>
    <xf numFmtId="171" fontId="4" fillId="0" borderId="0" xfId="26" applyNumberFormat="1" applyFont="1">
      <alignment/>
      <protection/>
    </xf>
    <xf numFmtId="0" fontId="9" fillId="0" borderId="0" xfId="26" applyNumberFormat="1" applyFont="1">
      <alignment/>
      <protection/>
    </xf>
    <xf numFmtId="0" fontId="9" fillId="0" borderId="0" xfId="26" applyFont="1">
      <alignment/>
      <protection/>
    </xf>
    <xf numFmtId="171" fontId="6" fillId="0" borderId="0" xfId="16" applyNumberFormat="1" applyFont="1" applyAlignment="1">
      <alignment/>
    </xf>
    <xf numFmtId="171" fontId="5" fillId="0" borderId="0" xfId="16" applyNumberFormat="1" applyFont="1" applyAlignment="1">
      <alignment/>
    </xf>
    <xf numFmtId="0" fontId="5" fillId="0" borderId="0" xfId="33" applyFont="1">
      <alignment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9" fillId="0" borderId="0" xfId="33" applyNumberFormat="1" applyFont="1" applyAlignment="1">
      <alignment/>
      <protection/>
    </xf>
    <xf numFmtId="0" fontId="6" fillId="0" borderId="0" xfId="33" applyNumberFormat="1" applyFont="1" applyAlignment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0" fontId="7" fillId="0" borderId="0" xfId="33" applyNumberFormat="1" applyFont="1" applyBorder="1" applyAlignment="1">
      <alignment/>
      <protection/>
    </xf>
    <xf numFmtId="0" fontId="5" fillId="0" borderId="0" xfId="33" applyFont="1" applyBorder="1">
      <alignment/>
      <protection/>
    </xf>
    <xf numFmtId="171" fontId="5" fillId="0" borderId="0" xfId="16" applyNumberFormat="1" applyFont="1" applyBorder="1" applyAlignment="1">
      <alignment/>
    </xf>
    <xf numFmtId="171" fontId="5" fillId="0" borderId="0" xfId="16" applyNumberFormat="1" applyFont="1" applyBorder="1" applyAlignment="1">
      <alignment horizontal="right"/>
    </xf>
    <xf numFmtId="0" fontId="6" fillId="0" borderId="0" xfId="33" applyNumberFormat="1" applyFont="1">
      <alignment/>
      <protection/>
    </xf>
    <xf numFmtId="0" fontId="5" fillId="0" borderId="0" xfId="33" applyNumberFormat="1" applyFont="1" quotePrefix="1">
      <alignment/>
      <protection/>
    </xf>
    <xf numFmtId="171" fontId="6" fillId="0" borderId="0" xfId="16" applyNumberFormat="1" applyFont="1" applyBorder="1" applyAlignment="1">
      <alignment horizontal="right"/>
    </xf>
    <xf numFmtId="171" fontId="6" fillId="0" borderId="0" xfId="16" applyNumberFormat="1" applyFont="1" applyBorder="1" applyAlignment="1">
      <alignment/>
    </xf>
    <xf numFmtId="0" fontId="6" fillId="0" borderId="0" xfId="33" applyFont="1">
      <alignment/>
      <protection/>
    </xf>
    <xf numFmtId="0" fontId="5" fillId="0" borderId="1" xfId="33" applyNumberFormat="1" applyFont="1" applyBorder="1">
      <alignment/>
      <protection/>
    </xf>
    <xf numFmtId="0" fontId="5" fillId="0" borderId="1" xfId="33" applyFont="1" applyBorder="1">
      <alignment/>
      <protection/>
    </xf>
    <xf numFmtId="0" fontId="5" fillId="0" borderId="0" xfId="33" applyNumberFormat="1" applyFont="1" applyBorder="1" applyAlignment="1">
      <alignment/>
      <protection/>
    </xf>
    <xf numFmtId="0" fontId="6" fillId="0" borderId="0" xfId="25" applyNumberFormat="1" applyFont="1" applyAlignment="1">
      <alignment vertical="center"/>
      <protection/>
    </xf>
    <xf numFmtId="0" fontId="6" fillId="0" borderId="1" xfId="25" applyNumberFormat="1" applyFont="1" applyBorder="1" applyAlignment="1">
      <alignment horizontal="left" vertical="center"/>
      <protection/>
    </xf>
    <xf numFmtId="171" fontId="6" fillId="0" borderId="0" xfId="16" applyNumberFormat="1" applyFont="1" applyAlignment="1">
      <alignment horizontal="right" vertical="center"/>
    </xf>
    <xf numFmtId="171" fontId="5" fillId="0" borderId="0" xfId="16" applyNumberFormat="1" applyFont="1" applyAlignment="1">
      <alignment horizontal="right" vertical="center"/>
    </xf>
    <xf numFmtId="0" fontId="6" fillId="0" borderId="0" xfId="30" applyNumberFormat="1" applyFont="1" applyAlignment="1">
      <alignment vertical="center"/>
      <protection/>
    </xf>
    <xf numFmtId="0" fontId="7" fillId="0" borderId="0" xfId="27" applyNumberFormat="1" applyFont="1" applyBorder="1" applyAlignment="1">
      <alignment horizontal="center" vertical="top"/>
      <protection/>
    </xf>
    <xf numFmtId="0" fontId="7" fillId="0" borderId="0" xfId="27" applyFont="1" applyBorder="1">
      <alignment/>
      <protection/>
    </xf>
    <xf numFmtId="0" fontId="7" fillId="0" borderId="0" xfId="27" applyNumberFormat="1" applyFont="1" applyBorder="1" applyAlignment="1">
      <alignment horizontal="left" vertical="center"/>
      <protection/>
    </xf>
    <xf numFmtId="0" fontId="7" fillId="0" borderId="0" xfId="28" applyNumberFormat="1" applyFont="1" applyBorder="1" applyAlignment="1">
      <alignment horizontal="right"/>
      <protection/>
    </xf>
    <xf numFmtId="3" fontId="4" fillId="0" borderId="0" xfId="27" applyNumberFormat="1" applyFont="1" applyBorder="1">
      <alignment/>
      <protection/>
    </xf>
    <xf numFmtId="0" fontId="5" fillId="0" borderId="0" xfId="27" applyFont="1" applyBorder="1" applyAlignment="1">
      <alignment horizontal="left"/>
      <protection/>
    </xf>
    <xf numFmtId="0" fontId="5" fillId="0" borderId="0" xfId="27" applyFont="1" applyBorder="1">
      <alignment/>
      <protection/>
    </xf>
    <xf numFmtId="0" fontId="5" fillId="0" borderId="0" xfId="27" applyFont="1">
      <alignment/>
      <protection/>
    </xf>
    <xf numFmtId="3" fontId="5" fillId="0" borderId="0" xfId="16" applyNumberFormat="1" applyFont="1" applyBorder="1" applyAlignment="1">
      <alignment horizontal="right"/>
    </xf>
    <xf numFmtId="0" fontId="5" fillId="0" borderId="1" xfId="27" applyFont="1" applyBorder="1">
      <alignment/>
      <protection/>
    </xf>
    <xf numFmtId="0" fontId="9" fillId="0" borderId="0" xfId="27" applyFont="1" applyBorder="1">
      <alignment/>
      <protection/>
    </xf>
    <xf numFmtId="0" fontId="4" fillId="0" borderId="0" xfId="27" applyNumberFormat="1" applyFont="1" applyBorder="1" applyAlignment="1">
      <alignment/>
      <protection/>
    </xf>
    <xf numFmtId="0" fontId="7" fillId="0" borderId="0" xfId="28" applyNumberFormat="1" applyFont="1" applyBorder="1" applyAlignment="1">
      <alignment horizontal="center"/>
      <protection/>
    </xf>
    <xf numFmtId="0" fontId="7" fillId="0" borderId="0" xfId="28" applyNumberFormat="1" applyFont="1" applyBorder="1" applyAlignment="1">
      <alignment horizontal="centerContinuous"/>
      <protection/>
    </xf>
    <xf numFmtId="0" fontId="7" fillId="0" borderId="0" xfId="27" applyNumberFormat="1" applyFont="1" applyBorder="1" applyAlignment="1">
      <alignment horizontal="right" vertical="center"/>
      <protection/>
    </xf>
    <xf numFmtId="0" fontId="4" fillId="0" borderId="0" xfId="27" applyFont="1" applyBorder="1" applyAlignment="1">
      <alignment/>
      <protection/>
    </xf>
    <xf numFmtId="0" fontId="5" fillId="0" borderId="0" xfId="0" applyFont="1" applyBorder="1" applyAlignment="1">
      <alignment/>
    </xf>
    <xf numFmtId="180" fontId="5" fillId="0" borderId="0" xfId="16" applyNumberFormat="1" applyFont="1" applyBorder="1" applyAlignment="1">
      <alignment/>
    </xf>
    <xf numFmtId="3" fontId="5" fillId="0" borderId="0" xfId="16" applyNumberFormat="1" applyFont="1" applyBorder="1" applyAlignment="1">
      <alignment/>
    </xf>
    <xf numFmtId="3" fontId="4" fillId="0" borderId="0" xfId="27" applyNumberFormat="1" applyFont="1" applyBorder="1" applyAlignment="1">
      <alignment/>
      <protection/>
    </xf>
    <xf numFmtId="0" fontId="6" fillId="0" borderId="0" xfId="26" applyNumberFormat="1" applyFont="1" applyAlignment="1">
      <alignment vertical="center"/>
      <protection/>
    </xf>
    <xf numFmtId="0" fontId="5" fillId="0" borderId="0" xfId="26" applyNumberFormat="1" applyFont="1" applyAlignment="1">
      <alignment vertical="center"/>
      <protection/>
    </xf>
    <xf numFmtId="171" fontId="6" fillId="0" borderId="0" xfId="26" applyNumberFormat="1" applyFont="1" applyAlignment="1">
      <alignment horizontal="right" vertical="center"/>
      <protection/>
    </xf>
    <xf numFmtId="171" fontId="5" fillId="0" borderId="0" xfId="26" applyNumberFormat="1" applyFont="1" applyAlignment="1">
      <alignment horizontal="right" vertical="center"/>
      <protection/>
    </xf>
    <xf numFmtId="171" fontId="5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41" fontId="6" fillId="0" borderId="0" xfId="0" applyNumberFormat="1" applyFont="1" applyAlignment="1">
      <alignment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7" fillId="0" borderId="0" xfId="17" applyFont="1">
      <alignment/>
      <protection/>
    </xf>
    <xf numFmtId="3" fontId="5" fillId="0" borderId="0" xfId="28" applyNumberFormat="1" applyFont="1" applyBorder="1">
      <alignment/>
      <protection/>
    </xf>
    <xf numFmtId="41" fontId="23" fillId="0" borderId="0" xfId="16" applyNumberFormat="1" applyFont="1" applyAlignment="1">
      <alignment horizontal="right"/>
    </xf>
    <xf numFmtId="41" fontId="23" fillId="0" borderId="0" xfId="16" applyFont="1" applyAlignment="1">
      <alignment horizontal="right"/>
    </xf>
    <xf numFmtId="0" fontId="5" fillId="0" borderId="0" xfId="34" applyFont="1">
      <alignment/>
      <protection/>
    </xf>
    <xf numFmtId="171" fontId="6" fillId="0" borderId="0" xfId="30" applyNumberFormat="1" applyFont="1" applyAlignment="1">
      <alignment horizontal="right"/>
      <protection/>
    </xf>
    <xf numFmtId="0" fontId="6" fillId="0" borderId="0" xfId="30" applyFont="1" applyAlignment="1">
      <alignment horizontal="right"/>
      <protection/>
    </xf>
    <xf numFmtId="171" fontId="5" fillId="0" borderId="0" xfId="30" applyNumberFormat="1" applyFont="1" applyAlignment="1" quotePrefix="1">
      <alignment horizontal="right"/>
      <protection/>
    </xf>
    <xf numFmtId="171" fontId="5" fillId="0" borderId="0" xfId="34" applyNumberFormat="1" applyFont="1">
      <alignment/>
      <protection/>
    </xf>
    <xf numFmtId="171" fontId="6" fillId="0" borderId="0" xfId="34" applyNumberFormat="1" applyFont="1">
      <alignment/>
      <protection/>
    </xf>
    <xf numFmtId="41" fontId="5" fillId="0" borderId="0" xfId="16" applyFont="1" applyBorder="1" applyAlignment="1" quotePrefix="1">
      <alignment horizontal="right"/>
    </xf>
    <xf numFmtId="43" fontId="5" fillId="0" borderId="0" xfId="15" applyFont="1" applyAlignment="1">
      <alignment horizontal="right" vertical="center"/>
    </xf>
    <xf numFmtId="0" fontId="9" fillId="0" borderId="1" xfId="33" applyNumberFormat="1" applyFont="1" applyBorder="1">
      <alignment/>
      <protection/>
    </xf>
    <xf numFmtId="0" fontId="5" fillId="0" borderId="0" xfId="0" applyFont="1" applyAlignment="1">
      <alignment horizontal="left" vertical="center"/>
    </xf>
    <xf numFmtId="172" fontId="6" fillId="0" borderId="0" xfId="16" applyNumberFormat="1" applyFont="1" applyBorder="1" applyAlignment="1">
      <alignment horizontal="right"/>
    </xf>
    <xf numFmtId="171" fontId="6" fillId="0" borderId="0" xfId="23" applyNumberFormat="1" applyFont="1" applyAlignment="1">
      <alignment horizontal="right" vertical="top"/>
      <protection/>
    </xf>
    <xf numFmtId="0" fontId="6" fillId="0" borderId="0" xfId="26" applyFont="1" applyAlignment="1">
      <alignment vertical="center"/>
      <protection/>
    </xf>
    <xf numFmtId="41" fontId="6" fillId="0" borderId="0" xfId="16" applyFont="1" applyAlignment="1">
      <alignment horizontal="right" vertical="center"/>
    </xf>
    <xf numFmtId="41" fontId="5" fillId="0" borderId="0" xfId="16" applyFont="1" applyAlignment="1">
      <alignment horizontal="right" vertical="center"/>
    </xf>
    <xf numFmtId="171" fontId="5" fillId="0" borderId="1" xfId="0" applyNumberFormat="1" applyFont="1" applyBorder="1" applyAlignment="1">
      <alignment/>
    </xf>
    <xf numFmtId="185" fontId="5" fillId="0" borderId="0" xfId="15" applyNumberFormat="1" applyFont="1" applyAlignment="1">
      <alignment/>
    </xf>
    <xf numFmtId="41" fontId="6" fillId="0" borderId="0" xfId="24" applyNumberFormat="1" applyFont="1">
      <alignment/>
      <protection/>
    </xf>
    <xf numFmtId="41" fontId="5" fillId="0" borderId="0" xfId="24" applyNumberFormat="1" applyFont="1">
      <alignment/>
      <protection/>
    </xf>
    <xf numFmtId="185" fontId="6" fillId="0" borderId="0" xfId="15" applyNumberFormat="1" applyFont="1" applyAlignment="1">
      <alignment/>
    </xf>
    <xf numFmtId="41" fontId="5" fillId="0" borderId="0" xfId="18" applyNumberFormat="1" applyFont="1">
      <alignment/>
      <protection/>
    </xf>
    <xf numFmtId="43" fontId="5" fillId="0" borderId="0" xfId="18" applyNumberFormat="1" applyFont="1">
      <alignment/>
      <protection/>
    </xf>
    <xf numFmtId="185" fontId="5" fillId="0" borderId="0" xfId="18" applyNumberFormat="1" applyFont="1">
      <alignment/>
      <protection/>
    </xf>
    <xf numFmtId="3" fontId="5" fillId="0" borderId="0" xfId="16" applyNumberFormat="1" applyFont="1" applyAlignment="1" quotePrefix="1">
      <alignment horizontal="right"/>
    </xf>
    <xf numFmtId="0" fontId="5" fillId="0" borderId="0" xfId="27" applyFont="1" applyFill="1" applyBorder="1" applyAlignment="1">
      <alignment horizontal="left"/>
      <protection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 horizontal="right"/>
    </xf>
    <xf numFmtId="0" fontId="5" fillId="0" borderId="0" xfId="32" applyFont="1" applyFill="1" applyBorder="1">
      <alignment/>
      <protection/>
    </xf>
    <xf numFmtId="0" fontId="9" fillId="0" borderId="0" xfId="35" applyFont="1">
      <alignment/>
      <protection/>
    </xf>
    <xf numFmtId="0" fontId="10" fillId="0" borderId="0" xfId="35" applyFont="1">
      <alignment/>
      <protection/>
    </xf>
    <xf numFmtId="0" fontId="4" fillId="0" borderId="0" xfId="35">
      <alignment/>
      <protection/>
    </xf>
    <xf numFmtId="0" fontId="10" fillId="0" borderId="1" xfId="35" applyFont="1" applyBorder="1">
      <alignment/>
      <protection/>
    </xf>
    <xf numFmtId="0" fontId="10" fillId="0" borderId="0" xfId="35" applyFont="1" applyBorder="1">
      <alignment/>
      <protection/>
    </xf>
    <xf numFmtId="0" fontId="5" fillId="0" borderId="0" xfId="35" applyFont="1" applyBorder="1" applyAlignment="1">
      <alignment vertical="center"/>
      <protection/>
    </xf>
    <xf numFmtId="0" fontId="5" fillId="0" borderId="0" xfId="35" applyFont="1" applyBorder="1" applyAlignment="1">
      <alignment horizontal="left" vertical="top"/>
      <protection/>
    </xf>
    <xf numFmtId="0" fontId="5" fillId="0" borderId="0" xfId="35" applyFont="1" applyBorder="1" applyAlignment="1">
      <alignment vertical="top"/>
      <protection/>
    </xf>
    <xf numFmtId="0" fontId="6" fillId="0" borderId="0" xfId="35" applyFont="1" applyBorder="1" applyAlignment="1">
      <alignment vertical="top"/>
      <protection/>
    </xf>
    <xf numFmtId="0" fontId="5" fillId="0" borderId="0" xfId="35" applyFont="1">
      <alignment/>
      <protection/>
    </xf>
    <xf numFmtId="171" fontId="5" fillId="0" borderId="0" xfId="35" applyNumberFormat="1" applyFont="1">
      <alignment/>
      <protection/>
    </xf>
    <xf numFmtId="171" fontId="5" fillId="0" borderId="0" xfId="35" applyNumberFormat="1" applyFont="1" applyAlignment="1">
      <alignment horizontal="right"/>
      <protection/>
    </xf>
    <xf numFmtId="0" fontId="12" fillId="0" borderId="0" xfId="35" applyFont="1">
      <alignment/>
      <protection/>
    </xf>
    <xf numFmtId="171" fontId="12" fillId="0" borderId="0" xfId="35" applyNumberFormat="1" applyFont="1">
      <alignment/>
      <protection/>
    </xf>
    <xf numFmtId="171" fontId="12" fillId="0" borderId="0" xfId="35" applyNumberFormat="1" applyFont="1" applyAlignment="1">
      <alignment horizontal="right"/>
      <protection/>
    </xf>
    <xf numFmtId="0" fontId="12" fillId="0" borderId="0" xfId="35" applyFont="1" applyAlignment="1">
      <alignment horizontal="left"/>
      <protection/>
    </xf>
    <xf numFmtId="171" fontId="6" fillId="0" borderId="0" xfId="35" applyNumberFormat="1" applyFont="1" applyBorder="1" applyAlignment="1">
      <alignment/>
      <protection/>
    </xf>
    <xf numFmtId="0" fontId="6" fillId="0" borderId="0" xfId="35" applyFont="1" applyBorder="1">
      <alignment/>
      <protection/>
    </xf>
    <xf numFmtId="0" fontId="6" fillId="0" borderId="1" xfId="35" applyFont="1" applyBorder="1" applyAlignment="1">
      <alignment vertical="top"/>
      <protection/>
    </xf>
    <xf numFmtId="171" fontId="5" fillId="0" borderId="1" xfId="35" applyNumberFormat="1" applyFont="1" applyBorder="1">
      <alignment/>
      <protection/>
    </xf>
    <xf numFmtId="171" fontId="5" fillId="0" borderId="0" xfId="35" applyNumberFormat="1" applyFont="1" applyAlignment="1">
      <alignment vertical="top"/>
      <protection/>
    </xf>
    <xf numFmtId="43" fontId="6" fillId="0" borderId="0" xfId="15" applyFont="1" applyAlignment="1">
      <alignment horizontal="right" vertical="center"/>
    </xf>
    <xf numFmtId="171" fontId="6" fillId="0" borderId="1" xfId="26" applyNumberFormat="1" applyFont="1" applyBorder="1">
      <alignment/>
      <protection/>
    </xf>
    <xf numFmtId="185" fontId="5" fillId="0" borderId="0" xfId="15" applyNumberFormat="1" applyFont="1" applyAlignment="1">
      <alignment horizontal="right"/>
    </xf>
    <xf numFmtId="0" fontId="6" fillId="0" borderId="0" xfId="24" applyFont="1" applyAlignment="1">
      <alignment horizontal="right"/>
      <protection/>
    </xf>
    <xf numFmtId="3" fontId="5" fillId="0" borderId="0" xfId="24" applyNumberFormat="1" applyFont="1">
      <alignment/>
      <protection/>
    </xf>
    <xf numFmtId="3" fontId="6" fillId="0" borderId="0" xfId="24" applyNumberFormat="1" applyFont="1">
      <alignment/>
      <protection/>
    </xf>
    <xf numFmtId="3" fontId="12" fillId="0" borderId="0" xfId="24" applyNumberFormat="1" applyFont="1">
      <alignment/>
      <protection/>
    </xf>
    <xf numFmtId="3" fontId="5" fillId="0" borderId="0" xfId="24" applyNumberFormat="1" applyFont="1" applyAlignment="1">
      <alignment horizontal="right"/>
      <protection/>
    </xf>
    <xf numFmtId="3" fontId="6" fillId="0" borderId="0" xfId="24" applyNumberFormat="1" applyFont="1" applyAlignment="1">
      <alignment horizontal="right"/>
      <protection/>
    </xf>
    <xf numFmtId="0" fontId="5" fillId="0" borderId="0" xfId="24" applyFont="1" applyBorder="1" applyAlignment="1">
      <alignment horizontal="right"/>
      <protection/>
    </xf>
    <xf numFmtId="0" fontId="5" fillId="0" borderId="0" xfId="24" applyFont="1" applyBorder="1" applyAlignment="1">
      <alignment horizontal="right" vertical="center"/>
      <protection/>
    </xf>
    <xf numFmtId="3" fontId="5" fillId="0" borderId="0" xfId="24" applyNumberFormat="1" applyFont="1" applyBorder="1" applyAlignment="1">
      <alignment horizontal="right"/>
      <protection/>
    </xf>
    <xf numFmtId="3" fontId="5" fillId="0" borderId="0" xfId="24" applyNumberFormat="1" applyFont="1" applyBorder="1" applyAlignment="1">
      <alignment horizontal="right" vertical="center"/>
      <protection/>
    </xf>
    <xf numFmtId="3" fontId="5" fillId="0" borderId="0" xfId="24" applyNumberFormat="1" applyFont="1" applyAlignment="1">
      <alignment vertical="center"/>
      <protection/>
    </xf>
    <xf numFmtId="0" fontId="9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9" fillId="0" borderId="0" xfId="24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85" fontId="5" fillId="0" borderId="0" xfId="15" applyNumberFormat="1" applyFont="1" applyAlignment="1">
      <alignment horizontal="right" vertical="center"/>
    </xf>
    <xf numFmtId="186" fontId="5" fillId="0" borderId="0" xfId="15" applyNumberFormat="1" applyFont="1" applyAlignment="1">
      <alignment/>
    </xf>
    <xf numFmtId="186" fontId="6" fillId="0" borderId="0" xfId="15" applyNumberFormat="1" applyFont="1" applyAlignment="1">
      <alignment/>
    </xf>
    <xf numFmtId="0" fontId="8" fillId="0" borderId="0" xfId="30" applyFont="1">
      <alignment/>
      <protection/>
    </xf>
    <xf numFmtId="171" fontId="5" fillId="0" borderId="0" xfId="31" applyNumberFormat="1" applyFont="1" applyBorder="1">
      <alignment/>
      <protection/>
    </xf>
    <xf numFmtId="171" fontId="5" fillId="0" borderId="0" xfId="20" applyNumberFormat="1" applyFont="1">
      <alignment/>
      <protection/>
    </xf>
    <xf numFmtId="171" fontId="6" fillId="0" borderId="0" xfId="20" applyNumberFormat="1" applyFont="1">
      <alignment/>
      <protection/>
    </xf>
    <xf numFmtId="171" fontId="5" fillId="0" borderId="0" xfId="21" applyNumberFormat="1" applyFont="1">
      <alignment/>
      <protection/>
    </xf>
    <xf numFmtId="0" fontId="5" fillId="0" borderId="1" xfId="21" applyFont="1" applyBorder="1">
      <alignment/>
      <protection/>
    </xf>
    <xf numFmtId="41" fontId="5" fillId="0" borderId="0" xfId="21" applyNumberFormat="1" applyFont="1">
      <alignment/>
      <protection/>
    </xf>
    <xf numFmtId="185" fontId="5" fillId="0" borderId="0" xfId="21" applyNumberFormat="1" applyFont="1" applyAlignment="1">
      <alignment horizontal="right"/>
      <protection/>
    </xf>
    <xf numFmtId="0" fontId="25" fillId="0" borderId="0" xfId="0" applyFont="1" applyAlignment="1">
      <alignment/>
    </xf>
    <xf numFmtId="183" fontId="5" fillId="0" borderId="0" xfId="23" applyNumberFormat="1" applyFont="1">
      <alignment/>
      <protection/>
    </xf>
    <xf numFmtId="0" fontId="5" fillId="0" borderId="0" xfId="23" applyFont="1" applyBorder="1">
      <alignment/>
      <protection/>
    </xf>
    <xf numFmtId="18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5" fillId="0" borderId="0" xfId="30" applyNumberFormat="1" applyFont="1" applyFill="1" applyBorder="1">
      <alignment/>
      <protection/>
    </xf>
    <xf numFmtId="3" fontId="5" fillId="0" borderId="0" xfId="30" applyNumberFormat="1" applyFont="1" applyFill="1" applyBorder="1" applyAlignment="1">
      <alignment horizontal="right"/>
      <protection/>
    </xf>
    <xf numFmtId="0" fontId="5" fillId="0" borderId="0" xfId="30" applyFont="1" applyFill="1" applyBorder="1" applyAlignment="1">
      <alignment horizontal="right"/>
      <protection/>
    </xf>
    <xf numFmtId="0" fontId="5" fillId="0" borderId="0" xfId="30" applyFont="1" applyFill="1">
      <alignment/>
      <protection/>
    </xf>
    <xf numFmtId="0" fontId="4" fillId="0" borderId="0" xfId="30" applyFont="1" applyFill="1">
      <alignment/>
      <protection/>
    </xf>
    <xf numFmtId="0" fontId="4" fillId="0" borderId="0" xfId="30" applyNumberFormat="1" applyFont="1" applyFill="1">
      <alignment/>
      <protection/>
    </xf>
    <xf numFmtId="46" fontId="5" fillId="0" borderId="0" xfId="30" applyNumberFormat="1" applyFont="1" applyFill="1">
      <alignment/>
      <protection/>
    </xf>
    <xf numFmtId="179" fontId="5" fillId="0" borderId="0" xfId="30" applyNumberFormat="1" applyFont="1" applyFill="1" applyAlignment="1">
      <alignment horizontal="right"/>
      <protection/>
    </xf>
    <xf numFmtId="0" fontId="13" fillId="0" borderId="0" xfId="0" applyFont="1" applyAlignment="1">
      <alignment/>
    </xf>
    <xf numFmtId="41" fontId="5" fillId="0" borderId="0" xfId="0" applyNumberFormat="1" applyFont="1" applyAlignment="1">
      <alignment/>
    </xf>
    <xf numFmtId="0" fontId="13" fillId="0" borderId="0" xfId="24" applyFont="1" applyBorder="1" applyAlignment="1">
      <alignment horizontal="right" vertical="center"/>
      <protection/>
    </xf>
    <xf numFmtId="185" fontId="10" fillId="0" borderId="0" xfId="15" applyNumberFormat="1" applyFont="1" applyBorder="1" applyAlignment="1">
      <alignment vertical="center"/>
    </xf>
    <xf numFmtId="185" fontId="7" fillId="0" borderId="0" xfId="15" applyNumberFormat="1" applyFont="1" applyAlignment="1">
      <alignment/>
    </xf>
    <xf numFmtId="0" fontId="10" fillId="0" borderId="0" xfId="24" applyFont="1" applyFill="1">
      <alignment/>
      <protection/>
    </xf>
    <xf numFmtId="41" fontId="6" fillId="0" borderId="0" xfId="16" applyFont="1" applyFill="1" applyAlignment="1">
      <alignment/>
    </xf>
    <xf numFmtId="41" fontId="10" fillId="0" borderId="0" xfId="16" applyFont="1" applyFill="1" applyAlignment="1">
      <alignment/>
    </xf>
    <xf numFmtId="1" fontId="10" fillId="0" borderId="0" xfId="24" applyNumberFormat="1" applyFont="1" applyFill="1">
      <alignment/>
      <protection/>
    </xf>
    <xf numFmtId="41" fontId="5" fillId="0" borderId="1" xfId="24" applyNumberFormat="1" applyFont="1" applyBorder="1">
      <alignment/>
      <protection/>
    </xf>
    <xf numFmtId="41" fontId="6" fillId="0" borderId="0" xfId="24" applyNumberFormat="1" applyFont="1" applyBorder="1">
      <alignment/>
      <protection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1" fontId="21" fillId="0" borderId="0" xfId="16" applyFont="1" applyAlignment="1">
      <alignment/>
    </xf>
    <xf numFmtId="41" fontId="5" fillId="0" borderId="0" xfId="18" applyNumberFormat="1" applyFont="1" applyBorder="1" applyAlignment="1">
      <alignment horizontal="left"/>
      <protection/>
    </xf>
    <xf numFmtId="41" fontId="0" fillId="0" borderId="0" xfId="16" applyAlignment="1">
      <alignment/>
    </xf>
    <xf numFmtId="41" fontId="6" fillId="0" borderId="0" xfId="16" applyFont="1" applyFill="1" applyAlignment="1">
      <alignment horizontal="right"/>
    </xf>
    <xf numFmtId="171" fontId="5" fillId="0" borderId="0" xfId="33" applyNumberFormat="1" applyFont="1">
      <alignment/>
      <protection/>
    </xf>
    <xf numFmtId="0" fontId="4" fillId="0" borderId="0" xfId="19" applyFont="1" applyFill="1">
      <alignment/>
      <protection/>
    </xf>
    <xf numFmtId="0" fontId="5" fillId="0" borderId="0" xfId="32" applyNumberFormat="1" applyFont="1" applyFill="1" applyBorder="1">
      <alignment/>
      <protection/>
    </xf>
    <xf numFmtId="0" fontId="9" fillId="0" borderId="0" xfId="32" applyNumberFormat="1" applyFont="1" applyFill="1" applyBorder="1">
      <alignment/>
      <protection/>
    </xf>
    <xf numFmtId="0" fontId="5" fillId="0" borderId="1" xfId="32" applyFont="1" applyFill="1" applyBorder="1">
      <alignment/>
      <protection/>
    </xf>
    <xf numFmtId="171" fontId="5" fillId="0" borderId="0" xfId="32" applyNumberFormat="1" applyFont="1" applyFill="1" applyBorder="1">
      <alignment/>
      <protection/>
    </xf>
    <xf numFmtId="0" fontId="5" fillId="0" borderId="0" xfId="33" applyNumberFormat="1" applyFont="1" applyFill="1">
      <alignment/>
      <protection/>
    </xf>
    <xf numFmtId="0" fontId="6" fillId="0" borderId="0" xfId="32" applyNumberFormat="1" applyFont="1" applyFill="1" applyBorder="1">
      <alignment/>
      <protection/>
    </xf>
    <xf numFmtId="171" fontId="6" fillId="0" borderId="0" xfId="32" applyNumberFormat="1" applyFont="1" applyFill="1" applyBorder="1">
      <alignment/>
      <protection/>
    </xf>
    <xf numFmtId="0" fontId="5" fillId="0" borderId="1" xfId="32" applyNumberFormat="1" applyFont="1" applyFill="1" applyBorder="1">
      <alignment/>
      <protection/>
    </xf>
    <xf numFmtId="0" fontId="4" fillId="0" borderId="0" xfId="19" applyNumberFormat="1" applyFont="1" applyFill="1">
      <alignment/>
      <protection/>
    </xf>
    <xf numFmtId="49" fontId="4" fillId="0" borderId="0" xfId="19" applyNumberFormat="1" applyFont="1" applyFill="1" applyAlignment="1">
      <alignment horizontal="right"/>
      <protection/>
    </xf>
    <xf numFmtId="0" fontId="5" fillId="0" borderId="0" xfId="19" applyNumberFormat="1" applyFont="1" applyFill="1">
      <alignment/>
      <protection/>
    </xf>
    <xf numFmtId="49" fontId="4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6" fillId="0" borderId="0" xfId="19" applyFont="1" applyFill="1">
      <alignment/>
      <protection/>
    </xf>
    <xf numFmtId="0" fontId="5" fillId="0" borderId="0" xfId="31" applyNumberFormat="1" applyFont="1" applyFill="1">
      <alignment/>
      <protection/>
    </xf>
    <xf numFmtId="0" fontId="5" fillId="0" borderId="0" xfId="31" applyFont="1" applyFill="1">
      <alignment/>
      <protection/>
    </xf>
    <xf numFmtId="171" fontId="5" fillId="0" borderId="0" xfId="31" applyNumberFormat="1" applyFont="1" applyFill="1">
      <alignment/>
      <protection/>
    </xf>
    <xf numFmtId="43" fontId="5" fillId="0" borderId="0" xfId="15" applyNumberFormat="1" applyFont="1" applyAlignment="1">
      <alignment/>
    </xf>
    <xf numFmtId="43" fontId="5" fillId="0" borderId="1" xfId="15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1" fontId="5" fillId="0" borderId="0" xfId="24" applyNumberFormat="1" applyFont="1" applyBorder="1">
      <alignment/>
      <protection/>
    </xf>
    <xf numFmtId="0" fontId="24" fillId="0" borderId="0" xfId="18" applyFont="1">
      <alignment/>
      <protection/>
    </xf>
    <xf numFmtId="41" fontId="5" fillId="0" borderId="0" xfId="16" applyNumberFormat="1" applyFont="1" applyAlignment="1">
      <alignment/>
    </xf>
    <xf numFmtId="0" fontId="10" fillId="0" borderId="0" xfId="18" applyFont="1" applyAlignment="1">
      <alignment horizontal="center"/>
      <protection/>
    </xf>
    <xf numFmtId="185" fontId="5" fillId="0" borderId="0" xfId="18" applyNumberFormat="1" applyFont="1" applyAlignment="1">
      <alignment horizontal="center"/>
      <protection/>
    </xf>
    <xf numFmtId="185" fontId="5" fillId="0" borderId="0" xfId="15" applyNumberFormat="1" applyFont="1" applyAlignment="1">
      <alignment horizontal="center"/>
    </xf>
    <xf numFmtId="185" fontId="0" fillId="0" borderId="0" xfId="15" applyNumberFormat="1" applyAlignment="1">
      <alignment horizontal="center"/>
    </xf>
    <xf numFmtId="185" fontId="0" fillId="0" borderId="0" xfId="15" applyNumberFormat="1" applyFont="1" applyAlignment="1">
      <alignment/>
    </xf>
    <xf numFmtId="41" fontId="7" fillId="0" borderId="0" xfId="18" applyNumberFormat="1" applyFont="1" applyBorder="1" applyAlignment="1">
      <alignment horizontal="left"/>
      <protection/>
    </xf>
    <xf numFmtId="0" fontId="7" fillId="0" borderId="0" xfId="18" applyFont="1" applyAlignment="1">
      <alignment horizontal="right"/>
      <protection/>
    </xf>
    <xf numFmtId="43" fontId="26" fillId="0" borderId="0" xfId="15" applyFont="1" applyAlignment="1">
      <alignment horizontal="center"/>
    </xf>
    <xf numFmtId="0" fontId="7" fillId="0" borderId="0" xfId="18" applyFont="1" applyAlignment="1">
      <alignment vertical="center"/>
      <protection/>
    </xf>
    <xf numFmtId="0" fontId="7" fillId="0" borderId="0" xfId="18" applyFont="1" applyAlignment="1">
      <alignment horizontal="right" vertical="center"/>
      <protection/>
    </xf>
    <xf numFmtId="0" fontId="10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185" fontId="5" fillId="0" borderId="0" xfId="0" applyNumberFormat="1" applyFont="1" applyAlignment="1">
      <alignment horizontal="left"/>
    </xf>
    <xf numFmtId="185" fontId="5" fillId="0" borderId="0" xfId="0" applyNumberFormat="1" applyFont="1" applyBorder="1" applyAlignment="1">
      <alignment horizontal="left"/>
    </xf>
    <xf numFmtId="0" fontId="11" fillId="0" borderId="0" xfId="18" applyFont="1" applyBorder="1">
      <alignment/>
      <protection/>
    </xf>
    <xf numFmtId="0" fontId="7" fillId="0" borderId="0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left"/>
      <protection/>
    </xf>
    <xf numFmtId="41" fontId="6" fillId="0" borderId="0" xfId="18" applyNumberFormat="1" applyFont="1" applyAlignment="1">
      <alignment horizontal="centerContinuous"/>
      <protection/>
    </xf>
    <xf numFmtId="41" fontId="5" fillId="0" borderId="0" xfId="18" applyNumberFormat="1" applyFont="1" applyAlignment="1">
      <alignment horizontal="centerContinuous"/>
      <protection/>
    </xf>
    <xf numFmtId="185" fontId="7" fillId="0" borderId="0" xfId="18" applyNumberFormat="1" applyFont="1">
      <alignment/>
      <protection/>
    </xf>
    <xf numFmtId="185" fontId="9" fillId="0" borderId="0" xfId="15" applyNumberFormat="1" applyFont="1" applyAlignment="1">
      <alignment/>
    </xf>
    <xf numFmtId="185" fontId="11" fillId="0" borderId="0" xfId="18" applyNumberFormat="1" applyFont="1" applyBorder="1">
      <alignment/>
      <protection/>
    </xf>
    <xf numFmtId="172" fontId="6" fillId="0" borderId="0" xfId="16" applyNumberFormat="1" applyFont="1" applyFill="1" applyAlignment="1">
      <alignment/>
    </xf>
    <xf numFmtId="172" fontId="6" fillId="0" borderId="1" xfId="16" applyNumberFormat="1" applyFont="1" applyFill="1" applyBorder="1" applyAlignment="1">
      <alignment/>
    </xf>
    <xf numFmtId="0" fontId="4" fillId="0" borderId="0" xfId="25" applyFont="1" applyFill="1" applyAlignment="1" quotePrefix="1">
      <alignment horizontal="right"/>
      <protection/>
    </xf>
    <xf numFmtId="171" fontId="6" fillId="0" borderId="1" xfId="16" applyNumberFormat="1" applyFont="1" applyFill="1" applyBorder="1" applyAlignment="1">
      <alignment/>
    </xf>
    <xf numFmtId="41" fontId="6" fillId="0" borderId="0" xfId="16" applyFont="1" applyFill="1" applyAlignment="1">
      <alignment horizontal="right" vertical="center"/>
    </xf>
    <xf numFmtId="0" fontId="6" fillId="0" borderId="0" xfId="26" applyFont="1" applyBorder="1" applyAlignment="1">
      <alignment vertical="center"/>
      <protection/>
    </xf>
    <xf numFmtId="171" fontId="6" fillId="0" borderId="0" xfId="26" applyNumberFormat="1" applyFont="1" applyBorder="1">
      <alignment/>
      <protection/>
    </xf>
    <xf numFmtId="0" fontId="5" fillId="0" borderId="0" xfId="26" applyFont="1" applyBorder="1" applyAlignment="1">
      <alignment horizontal="right"/>
      <protection/>
    </xf>
    <xf numFmtId="0" fontId="6" fillId="0" borderId="0" xfId="26" applyNumberFormat="1" applyFont="1" applyBorder="1">
      <alignment/>
      <protection/>
    </xf>
    <xf numFmtId="0" fontId="6" fillId="0" borderId="1" xfId="26" applyFont="1" applyBorder="1" applyAlignment="1">
      <alignment vertical="center"/>
      <protection/>
    </xf>
    <xf numFmtId="171" fontId="6" fillId="0" borderId="0" xfId="26" applyNumberFormat="1" applyFont="1" applyAlignment="1" quotePrefix="1">
      <alignment horizontal="right" vertical="center"/>
      <protection/>
    </xf>
    <xf numFmtId="186" fontId="6" fillId="0" borderId="0" xfId="15" applyNumberFormat="1" applyFont="1" applyAlignment="1">
      <alignment horizontal="right" vertical="center"/>
    </xf>
    <xf numFmtId="41" fontId="17" fillId="0" borderId="0" xfId="16" applyNumberFormat="1" applyFont="1" applyAlignment="1">
      <alignment/>
    </xf>
    <xf numFmtId="0" fontId="5" fillId="0" borderId="0" xfId="24" applyFont="1" applyFill="1">
      <alignment/>
      <protection/>
    </xf>
    <xf numFmtId="41" fontId="5" fillId="0" borderId="0" xfId="24" applyNumberFormat="1" applyFont="1" applyFill="1">
      <alignment/>
      <protection/>
    </xf>
    <xf numFmtId="0" fontId="7" fillId="0" borderId="0" xfId="0" applyFont="1" applyFill="1" applyAlignment="1">
      <alignment/>
    </xf>
    <xf numFmtId="3" fontId="5" fillId="0" borderId="0" xfId="30" applyNumberFormat="1" applyFont="1">
      <alignment/>
      <protection/>
    </xf>
    <xf numFmtId="171" fontId="6" fillId="0" borderId="0" xfId="30" applyNumberFormat="1" applyFont="1" applyAlignment="1" quotePrefix="1">
      <alignment horizontal="right"/>
      <protection/>
    </xf>
    <xf numFmtId="3" fontId="12" fillId="0" borderId="0" xfId="30" applyNumberFormat="1" applyFont="1" applyAlignment="1">
      <alignment horizontal="right"/>
      <protection/>
    </xf>
    <xf numFmtId="179" fontId="12" fillId="0" borderId="0" xfId="30" applyNumberFormat="1" applyFont="1" applyAlignment="1">
      <alignment horizontal="right"/>
      <protection/>
    </xf>
    <xf numFmtId="0" fontId="12" fillId="0" borderId="0" xfId="30" applyFont="1" applyAlignment="1">
      <alignment horizontal="right"/>
      <protection/>
    </xf>
    <xf numFmtId="0" fontId="12" fillId="0" borderId="0" xfId="30" applyFont="1">
      <alignment/>
      <protection/>
    </xf>
    <xf numFmtId="0" fontId="19" fillId="0" borderId="0" xfId="30" applyFont="1">
      <alignment/>
      <protection/>
    </xf>
    <xf numFmtId="0" fontId="6" fillId="0" borderId="0" xfId="30" applyFont="1">
      <alignment/>
      <protection/>
    </xf>
    <xf numFmtId="0" fontId="5" fillId="0" borderId="3" xfId="27" applyNumberFormat="1" applyFont="1" applyBorder="1" applyAlignment="1">
      <alignment horizontal="center" vertical="top"/>
      <protection/>
    </xf>
    <xf numFmtId="0" fontId="5" fillId="0" borderId="1" xfId="27" applyNumberFormat="1" applyFont="1" applyBorder="1" applyAlignment="1">
      <alignment horizontal="right" vertical="top"/>
      <protection/>
    </xf>
    <xf numFmtId="0" fontId="5" fillId="0" borderId="4" xfId="18" applyFont="1" applyBorder="1" applyAlignment="1">
      <alignment horizontal="centerContinuous"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0" xfId="18" applyFont="1" applyBorder="1" applyAlignment="1">
      <alignment horizontal="right" vertical="top"/>
      <protection/>
    </xf>
    <xf numFmtId="0" fontId="5" fillId="0" borderId="0" xfId="18" applyFont="1" applyBorder="1" applyAlignment="1">
      <alignment horizontal="right"/>
      <protection/>
    </xf>
    <xf numFmtId="0" fontId="5" fillId="0" borderId="3" xfId="18" applyFont="1" applyBorder="1" applyAlignment="1">
      <alignment horizontal="right" vertical="top"/>
      <protection/>
    </xf>
    <xf numFmtId="0" fontId="5" fillId="0" borderId="0" xfId="18" applyFont="1" applyBorder="1" applyAlignment="1">
      <alignment horizontal="right" vertical="center"/>
      <protection/>
    </xf>
    <xf numFmtId="0" fontId="5" fillId="0" borderId="1" xfId="18" applyFont="1" applyBorder="1">
      <alignment/>
      <protection/>
    </xf>
    <xf numFmtId="0" fontId="5" fillId="0" borderId="1" xfId="18" applyFont="1" applyBorder="1" applyAlignment="1">
      <alignment horizontal="right"/>
      <protection/>
    </xf>
    <xf numFmtId="0" fontId="5" fillId="0" borderId="3" xfId="24" applyFont="1" applyBorder="1">
      <alignment/>
      <protection/>
    </xf>
    <xf numFmtId="0" fontId="5" fillId="0" borderId="3" xfId="24" applyFont="1" applyBorder="1" applyAlignment="1">
      <alignment horizontal="centerContinuous"/>
      <protection/>
    </xf>
    <xf numFmtId="0" fontId="5" fillId="0" borderId="0" xfId="24" applyFont="1" applyBorder="1" applyAlignment="1">
      <alignment horizontal="left"/>
      <protection/>
    </xf>
    <xf numFmtId="41" fontId="5" fillId="0" borderId="0" xfId="16" applyFont="1" applyBorder="1" applyAlignment="1">
      <alignment horizontal="right" vertical="center"/>
    </xf>
    <xf numFmtId="0" fontId="5" fillId="0" borderId="0" xfId="24" applyFont="1" applyBorder="1" applyAlignment="1">
      <alignment horizontal="left" vertical="top"/>
      <protection/>
    </xf>
    <xf numFmtId="0" fontId="5" fillId="0" borderId="1" xfId="24" applyFont="1" applyBorder="1" applyAlignment="1">
      <alignment horizontal="left" vertical="center"/>
      <protection/>
    </xf>
    <xf numFmtId="0" fontId="5" fillId="0" borderId="1" xfId="24" applyFont="1" applyBorder="1" applyAlignment="1">
      <alignment horizontal="right" vertical="center"/>
      <protection/>
    </xf>
    <xf numFmtId="0" fontId="5" fillId="0" borderId="4" xfId="32" applyNumberFormat="1" applyFont="1" applyBorder="1" applyAlignment="1">
      <alignment vertical="center"/>
      <protection/>
    </xf>
    <xf numFmtId="0" fontId="5" fillId="0" borderId="3" xfId="30" applyNumberFormat="1" applyFont="1" applyBorder="1">
      <alignment/>
      <protection/>
    </xf>
    <xf numFmtId="0" fontId="5" fillId="0" borderId="3" xfId="30" applyNumberFormat="1" applyFont="1" applyBorder="1" applyAlignment="1">
      <alignment horizontal="centerContinuous"/>
      <protection/>
    </xf>
    <xf numFmtId="0" fontId="5" fillId="0" borderId="0" xfId="30" applyNumberFormat="1" applyFont="1" applyBorder="1" applyAlignment="1">
      <alignment horizontal="right"/>
      <protection/>
    </xf>
    <xf numFmtId="0" fontId="5" fillId="0" borderId="1" xfId="30" applyNumberFormat="1" applyFont="1" applyBorder="1" applyAlignment="1">
      <alignment horizontal="right"/>
      <protection/>
    </xf>
    <xf numFmtId="0" fontId="5" fillId="0" borderId="4" xfId="31" applyNumberFormat="1" applyFont="1" applyBorder="1" applyAlignment="1">
      <alignment horizontal="centerContinuous" vertical="center"/>
      <protection/>
    </xf>
    <xf numFmtId="0" fontId="5" fillId="0" borderId="4" xfId="31" applyNumberFormat="1" applyFont="1" applyBorder="1" applyAlignment="1">
      <alignment horizontal="centerContinuous"/>
      <protection/>
    </xf>
    <xf numFmtId="0" fontId="5" fillId="0" borderId="3" xfId="31" applyNumberFormat="1" applyFont="1" applyBorder="1">
      <alignment/>
      <protection/>
    </xf>
    <xf numFmtId="0" fontId="5" fillId="0" borderId="0" xfId="31" applyNumberFormat="1" applyFont="1" applyBorder="1" applyAlignment="1">
      <alignment vertical="top"/>
      <protection/>
    </xf>
    <xf numFmtId="0" fontId="5" fillId="0" borderId="1" xfId="31" applyNumberFormat="1" applyFont="1" applyBorder="1" applyAlignment="1">
      <alignment vertical="top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>
      <alignment/>
      <protection/>
    </xf>
    <xf numFmtId="0" fontId="5" fillId="0" borderId="4" xfId="21" applyFont="1" applyBorder="1" applyAlignment="1">
      <alignment vertical="center"/>
      <protection/>
    </xf>
    <xf numFmtId="0" fontId="5" fillId="0" borderId="4" xfId="22" applyNumberFormat="1" applyFont="1" applyBorder="1" applyAlignment="1">
      <alignment vertical="center"/>
      <protection/>
    </xf>
    <xf numFmtId="0" fontId="5" fillId="0" borderId="4" xfId="22" applyNumberFormat="1" applyFont="1" applyBorder="1" applyAlignment="1">
      <alignment horizontal="right" vertical="center"/>
      <protection/>
    </xf>
    <xf numFmtId="0" fontId="6" fillId="0" borderId="0" xfId="22" applyNumberFormat="1" applyFont="1">
      <alignment/>
      <protection/>
    </xf>
    <xf numFmtId="0" fontId="5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5" fillId="0" borderId="0" xfId="23" applyFont="1" applyBorder="1" applyAlignment="1">
      <alignment horizontal="right" vertical="center"/>
      <protection/>
    </xf>
    <xf numFmtId="0" fontId="5" fillId="0" borderId="3" xfId="23" applyFont="1" applyBorder="1" applyAlignment="1">
      <alignment horizontal="right"/>
      <protection/>
    </xf>
    <xf numFmtId="0" fontId="5" fillId="0" borderId="1" xfId="23" applyFont="1" applyBorder="1" applyAlignment="1">
      <alignment horizontal="right" vertical="center"/>
      <protection/>
    </xf>
    <xf numFmtId="0" fontId="5" fillId="0" borderId="1" xfId="35" applyFont="1" applyBorder="1" applyAlignment="1">
      <alignment horizontal="left" vertical="center" wrapText="1"/>
      <protection/>
    </xf>
    <xf numFmtId="0" fontId="5" fillId="0" borderId="4" xfId="32" applyNumberFormat="1" applyFont="1" applyBorder="1">
      <alignment/>
      <protection/>
    </xf>
    <xf numFmtId="0" fontId="5" fillId="0" borderId="3" xfId="20" applyNumberFormat="1" applyFont="1" applyBorder="1" applyAlignment="1">
      <alignment vertical="center"/>
      <protection/>
    </xf>
    <xf numFmtId="0" fontId="5" fillId="0" borderId="1" xfId="20" applyNumberFormat="1" applyFont="1" applyBorder="1" applyAlignment="1">
      <alignment vertical="center"/>
      <protection/>
    </xf>
    <xf numFmtId="0" fontId="14" fillId="0" borderId="1" xfId="16" applyNumberFormat="1" applyFont="1" applyBorder="1" applyAlignment="1">
      <alignment horizontal="right" vertical="center"/>
    </xf>
    <xf numFmtId="0" fontId="5" fillId="0" borderId="0" xfId="24" applyFont="1" applyBorder="1" applyAlignment="1">
      <alignment horizontal="centerContinuous" vertical="center"/>
      <protection/>
    </xf>
    <xf numFmtId="0" fontId="5" fillId="0" borderId="4" xfId="32" applyNumberFormat="1" applyFont="1" applyBorder="1" applyAlignment="1">
      <alignment horizontal="right" vertical="center"/>
      <protection/>
    </xf>
    <xf numFmtId="0" fontId="5" fillId="0" borderId="4" xfId="27" applyNumberFormat="1" applyFont="1" applyBorder="1" applyAlignment="1">
      <alignment horizontal="right" vertical="center"/>
      <protection/>
    </xf>
    <xf numFmtId="172" fontId="5" fillId="0" borderId="1" xfId="16" applyNumberFormat="1" applyFont="1" applyBorder="1" applyAlignment="1">
      <alignment horizontal="right" vertical="center"/>
    </xf>
    <xf numFmtId="0" fontId="5" fillId="0" borderId="0" xfId="31" applyNumberFormat="1" applyFont="1" applyBorder="1" applyAlignment="1">
      <alignment horizontal="right" vertical="center"/>
      <protection/>
    </xf>
    <xf numFmtId="0" fontId="5" fillId="0" borderId="1" xfId="31" applyNumberFormat="1" applyFont="1" applyBorder="1" applyAlignment="1">
      <alignment horizontal="right" vertical="center"/>
      <protection/>
    </xf>
    <xf numFmtId="0" fontId="5" fillId="0" borderId="1" xfId="20" applyNumberFormat="1" applyFont="1" applyBorder="1" applyAlignment="1">
      <alignment horizontal="right" vertical="center"/>
      <protection/>
    </xf>
    <xf numFmtId="0" fontId="5" fillId="0" borderId="1" xfId="20" applyNumberFormat="1" applyFont="1" applyBorder="1" applyAlignment="1">
      <alignment horizontal="centerContinuous" vertical="center"/>
      <protection/>
    </xf>
    <xf numFmtId="0" fontId="5" fillId="0" borderId="1" xfId="21" applyFont="1" applyBorder="1" applyAlignment="1">
      <alignment horizontal="right" vertical="center"/>
      <protection/>
    </xf>
    <xf numFmtId="0" fontId="5" fillId="0" borderId="1" xfId="21" applyFont="1" applyBorder="1" applyAlignment="1">
      <alignment horizontal="right" vertical="center" wrapText="1"/>
      <protection/>
    </xf>
    <xf numFmtId="0" fontId="5" fillId="0" borderId="1" xfId="0" applyFont="1" applyBorder="1" applyAlignment="1">
      <alignment horizontal="right" vertical="center"/>
    </xf>
    <xf numFmtId="0" fontId="5" fillId="0" borderId="4" xfId="35" applyFont="1" applyBorder="1" applyAlignment="1">
      <alignment horizontal="right" vertical="center"/>
      <protection/>
    </xf>
    <xf numFmtId="0" fontId="5" fillId="0" borderId="4" xfId="35" applyFont="1" applyBorder="1" applyAlignment="1">
      <alignment horizontal="right" vertical="center" wrapText="1"/>
      <protection/>
    </xf>
    <xf numFmtId="0" fontId="5" fillId="0" borderId="4" xfId="35" applyFont="1" applyBorder="1" applyAlignment="1">
      <alignment vertical="center"/>
      <protection/>
    </xf>
    <xf numFmtId="171" fontId="5" fillId="0" borderId="0" xfId="19" applyNumberFormat="1" applyFont="1" applyFill="1">
      <alignment/>
      <protection/>
    </xf>
    <xf numFmtId="0" fontId="5" fillId="0" borderId="4" xfId="32" applyFont="1" applyBorder="1" applyAlignment="1">
      <alignment horizontal="right" vertical="center"/>
      <protection/>
    </xf>
    <xf numFmtId="0" fontId="5" fillId="0" borderId="1" xfId="29" applyNumberFormat="1" applyFont="1" applyBorder="1" applyAlignment="1">
      <alignment horizontal="right" vertical="center" wrapText="1"/>
      <protection/>
    </xf>
    <xf numFmtId="0" fontId="5" fillId="0" borderId="4" xfId="26" applyNumberFormat="1" applyFont="1" applyBorder="1" applyAlignment="1">
      <alignment vertical="center"/>
      <protection/>
    </xf>
    <xf numFmtId="0" fontId="5" fillId="0" borderId="4" xfId="26" applyNumberFormat="1" applyFont="1" applyBorder="1" applyAlignment="1">
      <alignment horizontal="right" vertical="center"/>
      <protection/>
    </xf>
    <xf numFmtId="0" fontId="5" fillId="0" borderId="0" xfId="30" applyFont="1" applyAlignment="1">
      <alignment horizontal="center"/>
      <protection/>
    </xf>
    <xf numFmtId="0" fontId="0" fillId="0" borderId="0" xfId="0" applyFont="1" applyBorder="1" applyAlignment="1">
      <alignment/>
    </xf>
    <xf numFmtId="41" fontId="5" fillId="0" borderId="0" xfId="22" applyNumberFormat="1" applyFont="1" applyBorder="1">
      <alignment/>
      <protection/>
    </xf>
    <xf numFmtId="0" fontId="5" fillId="0" borderId="0" xfId="0" applyFont="1" applyBorder="1" applyAlignment="1">
      <alignment vertical="center"/>
    </xf>
    <xf numFmtId="41" fontId="5" fillId="0" borderId="0" xfId="16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1" fontId="5" fillId="0" borderId="0" xfId="16" applyFont="1" applyBorder="1" applyAlignment="1">
      <alignment vertical="center"/>
    </xf>
    <xf numFmtId="185" fontId="5" fillId="0" borderId="0" xfId="15" applyNumberFormat="1" applyFont="1" applyAlignment="1">
      <alignment vertical="center"/>
    </xf>
    <xf numFmtId="0" fontId="12" fillId="0" borderId="0" xfId="18" applyFont="1">
      <alignment/>
      <protection/>
    </xf>
    <xf numFmtId="0" fontId="6" fillId="0" borderId="1" xfId="24" applyFont="1" applyBorder="1">
      <alignment/>
      <protection/>
    </xf>
    <xf numFmtId="41" fontId="6" fillId="0" borderId="1" xfId="24" applyNumberFormat="1" applyFont="1" applyBorder="1">
      <alignment/>
      <protection/>
    </xf>
    <xf numFmtId="173" fontId="6" fillId="0" borderId="1" xfId="0" applyNumberFormat="1" applyFont="1" applyBorder="1" applyAlignment="1">
      <alignment/>
    </xf>
    <xf numFmtId="41" fontId="6" fillId="0" borderId="1" xfId="16" applyFont="1" applyBorder="1" applyAlignment="1">
      <alignment/>
    </xf>
    <xf numFmtId="0" fontId="12" fillId="0" borderId="0" xfId="18" applyFont="1" applyAlignment="1">
      <alignment vertical="center"/>
      <protection/>
    </xf>
    <xf numFmtId="0" fontId="5" fillId="0" borderId="0" xfId="27" applyNumberFormat="1" applyFont="1" applyBorder="1" applyAlignment="1">
      <alignment horizontal="left" vertical="top"/>
      <protection/>
    </xf>
    <xf numFmtId="0" fontId="12" fillId="0" borderId="0" xfId="27" applyNumberFormat="1" applyFont="1" applyBorder="1" applyAlignment="1">
      <alignment vertical="center"/>
      <protection/>
    </xf>
    <xf numFmtId="0" fontId="5" fillId="0" borderId="3" xfId="25" applyNumberFormat="1" applyFont="1" applyBorder="1" applyAlignment="1">
      <alignment vertical="center"/>
      <protection/>
    </xf>
    <xf numFmtId="0" fontId="5" fillId="0" borderId="1" xfId="25" applyNumberFormat="1" applyFont="1" applyBorder="1" applyAlignment="1">
      <alignment vertical="center"/>
      <protection/>
    </xf>
    <xf numFmtId="0" fontId="5" fillId="0" borderId="0" xfId="30" applyNumberFormat="1" applyFont="1" applyBorder="1" applyAlignment="1">
      <alignment vertical="center"/>
      <protection/>
    </xf>
    <xf numFmtId="0" fontId="5" fillId="0" borderId="0" xfId="30" applyNumberFormat="1" applyFont="1" applyFill="1">
      <alignment/>
      <protection/>
    </xf>
    <xf numFmtId="0" fontId="5" fillId="0" borderId="1" xfId="0" applyFont="1" applyBorder="1" applyAlignment="1">
      <alignment vertical="center"/>
    </xf>
    <xf numFmtId="0" fontId="5" fillId="0" borderId="0" xfId="31" applyNumberFormat="1" applyFont="1" applyAlignment="1">
      <alignment vertical="center" wrapText="1"/>
      <protection/>
    </xf>
    <xf numFmtId="0" fontId="12" fillId="0" borderId="0" xfId="31" applyNumberFormat="1" applyFont="1" applyFill="1">
      <alignment/>
      <protection/>
    </xf>
    <xf numFmtId="0" fontId="5" fillId="0" borderId="0" xfId="31" applyNumberFormat="1" applyFont="1" applyAlignment="1">
      <alignment horizontal="left" vertical="center" wrapText="1"/>
      <protection/>
    </xf>
    <xf numFmtId="0" fontId="6" fillId="0" borderId="0" xfId="31" applyNumberFormat="1" applyFont="1" applyAlignment="1">
      <alignment vertical="center" wrapText="1"/>
      <protection/>
    </xf>
    <xf numFmtId="3" fontId="6" fillId="0" borderId="0" xfId="31" applyNumberFormat="1" applyFont="1" applyAlignment="1">
      <alignment horizontal="right" vertical="center"/>
      <protection/>
    </xf>
    <xf numFmtId="41" fontId="5" fillId="0" borderId="0" xfId="31" applyNumberFormat="1" applyFont="1" applyAlignment="1">
      <alignment vertical="center"/>
      <protection/>
    </xf>
    <xf numFmtId="0" fontId="5" fillId="0" borderId="0" xfId="31" applyFont="1" applyAlignment="1">
      <alignment vertical="center"/>
      <protection/>
    </xf>
    <xf numFmtId="0" fontId="5" fillId="0" borderId="0" xfId="31" applyNumberFormat="1" applyFont="1" applyAlignment="1">
      <alignment vertical="center"/>
      <protection/>
    </xf>
    <xf numFmtId="172" fontId="5" fillId="0" borderId="0" xfId="16" applyNumberFormat="1" applyFont="1" applyAlignment="1">
      <alignment horizontal="right" vertical="center"/>
    </xf>
    <xf numFmtId="172" fontId="12" fillId="0" borderId="0" xfId="16" applyNumberFormat="1" applyFont="1" applyAlignment="1">
      <alignment horizontal="right" vertical="center"/>
    </xf>
    <xf numFmtId="0" fontId="5" fillId="0" borderId="0" xfId="16" applyNumberFormat="1" applyFont="1" applyAlignment="1">
      <alignment horizontal="right" vertical="center"/>
    </xf>
    <xf numFmtId="172" fontId="6" fillId="0" borderId="0" xfId="16" applyNumberFormat="1" applyFont="1" applyAlignment="1">
      <alignment horizontal="right" vertical="center"/>
    </xf>
    <xf numFmtId="171" fontId="6" fillId="0" borderId="0" xfId="31" applyNumberFormat="1" applyFont="1" applyAlignment="1">
      <alignment horizontal="right" vertical="center"/>
      <protection/>
    </xf>
    <xf numFmtId="0" fontId="6" fillId="0" borderId="0" xfId="31" applyFont="1" applyAlignment="1">
      <alignment horizontal="right" vertical="center"/>
      <protection/>
    </xf>
    <xf numFmtId="0" fontId="6" fillId="0" borderId="0" xfId="31" applyNumberFormat="1" applyFont="1" applyBorder="1" applyAlignment="1">
      <alignment vertical="center"/>
      <protection/>
    </xf>
    <xf numFmtId="171" fontId="6" fillId="0" borderId="0" xfId="31" applyNumberFormat="1" applyFont="1" applyBorder="1" applyAlignment="1">
      <alignment horizontal="right" vertical="center"/>
      <protection/>
    </xf>
    <xf numFmtId="0" fontId="6" fillId="0" borderId="0" xfId="31" applyFont="1" applyBorder="1" applyAlignment="1">
      <alignment horizontal="right" vertical="center"/>
      <protection/>
    </xf>
    <xf numFmtId="0" fontId="6" fillId="0" borderId="0" xfId="31" applyNumberFormat="1" applyFont="1" applyAlignment="1">
      <alignment vertical="center"/>
      <protection/>
    </xf>
    <xf numFmtId="185" fontId="6" fillId="0" borderId="0" xfId="15" applyNumberFormat="1" applyFont="1" applyAlignment="1">
      <alignment vertical="center"/>
    </xf>
    <xf numFmtId="0" fontId="5" fillId="0" borderId="0" xfId="31" applyNumberFormat="1" applyFont="1" applyAlignment="1">
      <alignment horizontal="centerContinuous" vertical="center"/>
      <protection/>
    </xf>
    <xf numFmtId="0" fontId="5" fillId="0" borderId="0" xfId="31" applyFont="1" applyAlignment="1">
      <alignment horizontal="centerContinuous" vertical="center"/>
      <protection/>
    </xf>
    <xf numFmtId="186" fontId="5" fillId="0" borderId="0" xfId="15" applyNumberFormat="1" applyFont="1" applyAlignment="1">
      <alignment vertical="center"/>
    </xf>
    <xf numFmtId="186" fontId="6" fillId="0" borderId="0" xfId="15" applyNumberFormat="1" applyFont="1" applyAlignment="1">
      <alignment vertical="center"/>
    </xf>
    <xf numFmtId="0" fontId="12" fillId="0" borderId="0" xfId="31" applyNumberFormat="1" applyFont="1" applyAlignment="1">
      <alignment vertical="center"/>
      <protection/>
    </xf>
    <xf numFmtId="0" fontId="6" fillId="0" borderId="0" xfId="22" applyNumberFormat="1" applyFont="1" applyBorder="1" applyAlignment="1">
      <alignment/>
      <protection/>
    </xf>
    <xf numFmtId="0" fontId="8" fillId="0" borderId="0" xfId="22" applyFont="1" applyBorder="1" applyAlignme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2" applyNumberFormat="1" applyFont="1" applyBorder="1" applyAlignment="1">
      <alignment vertical="center"/>
      <protection/>
    </xf>
    <xf numFmtId="172" fontId="5" fillId="0" borderId="0" xfId="16" applyNumberFormat="1" applyFont="1" applyBorder="1" applyAlignment="1">
      <alignment horizontal="right" vertical="center"/>
    </xf>
    <xf numFmtId="3" fontId="5" fillId="0" borderId="0" xfId="34" applyNumberFormat="1" applyFont="1" applyAlignment="1">
      <alignment vertical="center"/>
      <protection/>
    </xf>
    <xf numFmtId="41" fontId="5" fillId="0" borderId="0" xfId="22" applyNumberFormat="1" applyFont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 vertical="center"/>
    </xf>
    <xf numFmtId="0" fontId="5" fillId="0" borderId="0" xfId="34" applyFont="1" applyAlignment="1">
      <alignment vertical="center"/>
      <protection/>
    </xf>
    <xf numFmtId="0" fontId="5" fillId="0" borderId="0" xfId="0" applyNumberFormat="1" applyFont="1" applyBorder="1" applyAlignment="1">
      <alignment vertical="center"/>
    </xf>
    <xf numFmtId="0" fontId="6" fillId="0" borderId="0" xfId="22" applyNumberFormat="1" applyFont="1" applyBorder="1" applyAlignment="1">
      <alignment vertical="center"/>
      <protection/>
    </xf>
    <xf numFmtId="3" fontId="6" fillId="0" borderId="0" xfId="34" applyNumberFormat="1" applyFont="1" applyAlignment="1">
      <alignment vertical="center"/>
      <protection/>
    </xf>
    <xf numFmtId="41" fontId="6" fillId="0" borderId="0" xfId="16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171" fontId="5" fillId="0" borderId="0" xfId="22" applyNumberFormat="1" applyFont="1" applyBorder="1" applyAlignment="1">
      <alignment vertical="center"/>
      <protection/>
    </xf>
    <xf numFmtId="171" fontId="5" fillId="0" borderId="0" xfId="22" applyNumberFormat="1" applyFont="1" applyBorder="1" applyAlignment="1">
      <alignment horizontal="right" vertical="center"/>
      <protection/>
    </xf>
    <xf numFmtId="43" fontId="5" fillId="0" borderId="0" xfId="15" applyFont="1" applyBorder="1" applyAlignment="1">
      <alignment vertical="center"/>
    </xf>
    <xf numFmtId="171" fontId="6" fillId="0" borderId="0" xfId="22" applyNumberFormat="1" applyFont="1" applyBorder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22" applyFont="1" applyBorder="1" applyAlignment="1">
      <alignment vertical="center"/>
      <protection/>
    </xf>
    <xf numFmtId="4" fontId="6" fillId="0" borderId="0" xfId="22" applyNumberFormat="1" applyFont="1" applyBorder="1" applyAlignment="1">
      <alignment horizontal="right" vertical="center"/>
      <protection/>
    </xf>
    <xf numFmtId="0" fontId="7" fillId="0" borderId="0" xfId="22" applyFont="1" applyBorder="1" applyAlignment="1">
      <alignment vertical="center"/>
      <protection/>
    </xf>
    <xf numFmtId="171" fontId="4" fillId="0" borderId="0" xfId="22" applyNumberFormat="1" applyFont="1" applyBorder="1" applyAlignment="1">
      <alignment vertical="center"/>
      <protection/>
    </xf>
    <xf numFmtId="171" fontId="5" fillId="0" borderId="0" xfId="0" applyNumberFormat="1" applyFont="1" applyBorder="1" applyAlignment="1">
      <alignment vertical="center"/>
    </xf>
    <xf numFmtId="43" fontId="5" fillId="0" borderId="0" xfId="15" applyFont="1" applyBorder="1" applyAlignment="1">
      <alignment horizontal="right" vertical="center"/>
    </xf>
    <xf numFmtId="41" fontId="4" fillId="0" borderId="0" xfId="16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0" fontId="4" fillId="0" borderId="1" xfId="22" applyNumberFormat="1" applyFont="1" applyBorder="1" applyAlignment="1">
      <alignment vertical="center"/>
      <protection/>
    </xf>
    <xf numFmtId="0" fontId="4" fillId="0" borderId="1" xfId="22" applyFont="1" applyBorder="1" applyAlignment="1">
      <alignment vertical="center"/>
      <protection/>
    </xf>
    <xf numFmtId="171" fontId="5" fillId="0" borderId="1" xfId="22" applyNumberFormat="1" applyFont="1" applyBorder="1" applyAlignment="1">
      <alignment vertical="center"/>
      <protection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22" applyNumberFormat="1" applyFont="1" applyAlignment="1">
      <alignment vertical="center"/>
      <protection/>
    </xf>
    <xf numFmtId="0" fontId="9" fillId="0" borderId="0" xfId="23" applyFont="1" applyAlignment="1">
      <alignment vertical="top"/>
      <protection/>
    </xf>
    <xf numFmtId="0" fontId="5" fillId="0" borderId="0" xfId="26" applyFont="1" applyAlignment="1">
      <alignment vertical="center"/>
      <protection/>
    </xf>
    <xf numFmtId="0" fontId="4" fillId="0" borderId="0" xfId="26" applyNumberFormat="1" applyFont="1" applyAlignment="1">
      <alignment vertical="center"/>
      <protection/>
    </xf>
    <xf numFmtId="0" fontId="4" fillId="0" borderId="0" xfId="26" applyFont="1" applyAlignment="1">
      <alignment horizontal="right" vertical="center"/>
      <protection/>
    </xf>
    <xf numFmtId="0" fontId="4" fillId="0" borderId="0" xfId="26" applyFont="1" applyAlignment="1">
      <alignment vertical="center"/>
      <protection/>
    </xf>
    <xf numFmtId="171" fontId="6" fillId="0" borderId="0" xfId="26" applyNumberFormat="1" applyFont="1" applyAlignment="1">
      <alignment vertical="center"/>
      <protection/>
    </xf>
    <xf numFmtId="43" fontId="5" fillId="0" borderId="0" xfId="15" applyFont="1" applyAlignment="1">
      <alignment vertical="center"/>
    </xf>
    <xf numFmtId="171" fontId="5" fillId="0" borderId="0" xfId="26" applyNumberFormat="1" applyFont="1" applyAlignment="1">
      <alignment vertical="center"/>
      <protection/>
    </xf>
    <xf numFmtId="0" fontId="4" fillId="0" borderId="0" xfId="26" applyFont="1" applyAlignment="1" quotePrefix="1">
      <alignment horizontal="right" vertical="center"/>
      <protection/>
    </xf>
    <xf numFmtId="0" fontId="12" fillId="0" borderId="0" xfId="26" applyNumberFormat="1" applyFont="1">
      <alignment/>
      <protection/>
    </xf>
    <xf numFmtId="183" fontId="6" fillId="0" borderId="0" xfId="0" applyNumberFormat="1" applyFont="1" applyAlignment="1">
      <alignment/>
    </xf>
    <xf numFmtId="185" fontId="5" fillId="0" borderId="0" xfId="15" applyNumberFormat="1" applyFont="1" applyAlignment="1">
      <alignment horizontal="center" vertical="center"/>
    </xf>
    <xf numFmtId="0" fontId="10" fillId="0" borderId="0" xfId="32" applyFont="1" applyFill="1" applyBorder="1">
      <alignment/>
      <protection/>
    </xf>
    <xf numFmtId="0" fontId="5" fillId="0" borderId="1" xfId="32" applyFont="1" applyFill="1" applyBorder="1" applyAlignment="1">
      <alignment vertical="center"/>
      <protection/>
    </xf>
    <xf numFmtId="0" fontId="6" fillId="0" borderId="0" xfId="32" applyFont="1" applyFill="1" applyBorder="1">
      <alignment/>
      <protection/>
    </xf>
    <xf numFmtId="171" fontId="0" fillId="0" borderId="0" xfId="0" applyNumberFormat="1" applyAlignment="1">
      <alignment/>
    </xf>
    <xf numFmtId="191" fontId="5" fillId="0" borderId="0" xfId="15" applyNumberFormat="1" applyFont="1" applyAlignment="1">
      <alignment horizontal="centerContinuous"/>
    </xf>
    <xf numFmtId="171" fontId="10" fillId="0" borderId="0" xfId="24" applyNumberFormat="1" applyFont="1">
      <alignment/>
      <protection/>
    </xf>
    <xf numFmtId="172" fontId="14" fillId="0" borderId="0" xfId="16" applyNumberFormat="1" applyFont="1" applyAlignment="1">
      <alignment/>
    </xf>
    <xf numFmtId="179" fontId="5" fillId="0" borderId="0" xfId="26" applyNumberFormat="1" applyFont="1">
      <alignment/>
      <protection/>
    </xf>
    <xf numFmtId="43" fontId="6" fillId="0" borderId="0" xfId="15" applyFont="1" applyAlignment="1">
      <alignment horizontal="right"/>
    </xf>
    <xf numFmtId="186" fontId="6" fillId="0" borderId="0" xfId="15" applyNumberFormat="1" applyFont="1" applyAlignment="1">
      <alignment horizontal="right"/>
    </xf>
    <xf numFmtId="186" fontId="5" fillId="0" borderId="0" xfId="26" applyNumberFormat="1" applyFont="1">
      <alignment/>
      <protection/>
    </xf>
    <xf numFmtId="0" fontId="1" fillId="0" borderId="0" xfId="0" applyFont="1" applyAlignment="1">
      <alignment/>
    </xf>
    <xf numFmtId="186" fontId="5" fillId="0" borderId="0" xfId="15" applyNumberFormat="1" applyFont="1" applyBorder="1" applyAlignment="1">
      <alignment/>
    </xf>
    <xf numFmtId="186" fontId="6" fillId="0" borderId="0" xfId="15" applyNumberFormat="1" applyFont="1" applyBorder="1" applyAlignment="1">
      <alignment/>
    </xf>
    <xf numFmtId="0" fontId="4" fillId="0" borderId="0" xfId="32" applyFont="1" applyFill="1">
      <alignment/>
      <protection/>
    </xf>
    <xf numFmtId="0" fontId="5" fillId="0" borderId="4" xfId="32" applyFont="1" applyFill="1" applyBorder="1" applyAlignment="1">
      <alignment vertical="center"/>
      <protection/>
    </xf>
    <xf numFmtId="0" fontId="8" fillId="0" borderId="0" xfId="32" applyFont="1">
      <alignment/>
      <protection/>
    </xf>
    <xf numFmtId="186" fontId="6" fillId="0" borderId="1" xfId="32" applyNumberFormat="1" applyFont="1" applyBorder="1">
      <alignment/>
      <protection/>
    </xf>
    <xf numFmtId="0" fontId="5" fillId="0" borderId="0" xfId="32" applyNumberFormat="1" applyFont="1">
      <alignment/>
      <protection/>
    </xf>
    <xf numFmtId="0" fontId="5" fillId="0" borderId="0" xfId="32" applyFont="1">
      <alignment/>
      <protection/>
    </xf>
    <xf numFmtId="0" fontId="5" fillId="0" borderId="0" xfId="32" applyFont="1" applyFill="1">
      <alignment/>
      <protection/>
    </xf>
    <xf numFmtId="0" fontId="5" fillId="0" borderId="0" xfId="32" applyNumberFormat="1" applyFont="1" applyBorder="1" applyAlignment="1">
      <alignment vertical="center"/>
      <protection/>
    </xf>
    <xf numFmtId="0" fontId="5" fillId="0" borderId="0" xfId="32" applyFont="1" applyBorder="1" applyAlignment="1">
      <alignment vertical="center"/>
      <protection/>
    </xf>
    <xf numFmtId="0" fontId="4" fillId="0" borderId="0" xfId="32" applyFont="1" applyFill="1" applyAlignment="1">
      <alignment vertical="center"/>
      <protection/>
    </xf>
    <xf numFmtId="0" fontId="4" fillId="0" borderId="0" xfId="32" applyFont="1" applyAlignment="1">
      <alignment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32" applyFont="1" applyBorder="1">
      <alignment/>
      <protection/>
    </xf>
    <xf numFmtId="0" fontId="4" fillId="0" borderId="0" xfId="32" applyFont="1" applyFill="1" applyBorder="1">
      <alignment/>
      <protection/>
    </xf>
    <xf numFmtId="186" fontId="5" fillId="0" borderId="0" xfId="15" applyNumberFormat="1" applyFont="1" applyFill="1" applyAlignment="1">
      <alignment/>
    </xf>
    <xf numFmtId="186" fontId="4" fillId="0" borderId="1" xfId="32" applyNumberFormat="1" applyFont="1" applyBorder="1">
      <alignment/>
      <protection/>
    </xf>
    <xf numFmtId="186" fontId="6" fillId="0" borderId="0" xfId="15" applyNumberFormat="1" applyFont="1" applyFill="1" applyAlignment="1">
      <alignment/>
    </xf>
    <xf numFmtId="0" fontId="4" fillId="0" borderId="1" xfId="32" applyFont="1" applyBorder="1">
      <alignment/>
      <protection/>
    </xf>
    <xf numFmtId="186" fontId="6" fillId="0" borderId="1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18" applyNumberFormat="1" applyFont="1" applyAlignment="1">
      <alignment horizontal="right" vertical="center"/>
      <protection/>
    </xf>
    <xf numFmtId="0" fontId="28" fillId="0" borderId="0" xfId="24" applyFont="1" applyFill="1" applyAlignment="1">
      <alignment vertical="top"/>
      <protection/>
    </xf>
    <xf numFmtId="43" fontId="5" fillId="0" borderId="0" xfId="15" applyNumberFormat="1" applyFont="1" applyBorder="1" applyAlignment="1">
      <alignment/>
    </xf>
    <xf numFmtId="0" fontId="28" fillId="0" borderId="0" xfId="24" applyFont="1" applyAlignment="1">
      <alignment vertical="top"/>
      <protection/>
    </xf>
    <xf numFmtId="43" fontId="6" fillId="0" borderId="1" xfId="24" applyNumberFormat="1" applyFont="1" applyBorder="1">
      <alignment/>
      <protection/>
    </xf>
    <xf numFmtId="0" fontId="6" fillId="0" borderId="1" xfId="17" applyFont="1" applyBorder="1">
      <alignment/>
      <protection/>
    </xf>
    <xf numFmtId="185" fontId="5" fillId="0" borderId="1" xfId="15" applyNumberFormat="1" applyFont="1" applyBorder="1" applyAlignment="1">
      <alignment/>
    </xf>
    <xf numFmtId="0" fontId="8" fillId="0" borderId="0" xfId="25" applyNumberFormat="1" applyFont="1">
      <alignment/>
      <protection/>
    </xf>
    <xf numFmtId="0" fontId="8" fillId="0" borderId="0" xfId="31" applyNumberFormat="1" applyFont="1">
      <alignment/>
      <protection/>
    </xf>
    <xf numFmtId="0" fontId="28" fillId="0" borderId="0" xfId="22" applyNumberFormat="1" applyFont="1">
      <alignment/>
      <protection/>
    </xf>
    <xf numFmtId="3" fontId="5" fillId="0" borderId="0" xfId="0" applyNumberFormat="1" applyFont="1" applyBorder="1" applyAlignment="1">
      <alignment/>
    </xf>
    <xf numFmtId="0" fontId="9" fillId="0" borderId="0" xfId="35" applyFont="1" applyAlignment="1">
      <alignment vertical="top"/>
      <protection/>
    </xf>
    <xf numFmtId="0" fontId="8" fillId="0" borderId="0" xfId="26" applyNumberFormat="1" applyFont="1" applyAlignment="1">
      <alignment vertical="top"/>
      <protection/>
    </xf>
    <xf numFmtId="0" fontId="12" fillId="0" borderId="0" xfId="35" applyFont="1" applyAlignment="1">
      <alignment vertical="center"/>
      <protection/>
    </xf>
    <xf numFmtId="3" fontId="5" fillId="0" borderId="0" xfId="0" applyNumberFormat="1" applyFont="1" applyAlignment="1">
      <alignment vertical="center"/>
    </xf>
    <xf numFmtId="43" fontId="5" fillId="0" borderId="0" xfId="15" applyNumberFormat="1" applyFont="1" applyAlignment="1">
      <alignment vertical="center"/>
    </xf>
    <xf numFmtId="0" fontId="5" fillId="0" borderId="0" xfId="17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43" fontId="6" fillId="0" borderId="0" xfId="15" applyNumberFormat="1" applyFont="1" applyAlignment="1">
      <alignment vertical="center"/>
    </xf>
    <xf numFmtId="0" fontId="6" fillId="0" borderId="0" xfId="17" applyFont="1" applyAlignment="1">
      <alignment vertical="center"/>
      <protection/>
    </xf>
    <xf numFmtId="0" fontId="7" fillId="0" borderId="0" xfId="17" applyFont="1" applyAlignment="1">
      <alignment vertical="center"/>
      <protection/>
    </xf>
    <xf numFmtId="43" fontId="6" fillId="0" borderId="0" xfId="15" applyNumberFormat="1" applyFont="1" applyBorder="1" applyAlignment="1">
      <alignment vertical="center"/>
    </xf>
    <xf numFmtId="0" fontId="6" fillId="0" borderId="0" xfId="17" applyFont="1" applyBorder="1" applyAlignment="1">
      <alignment vertical="center"/>
      <protection/>
    </xf>
    <xf numFmtId="185" fontId="6" fillId="0" borderId="0" xfId="15" applyNumberFormat="1" applyFont="1" applyBorder="1" applyAlignment="1">
      <alignment vertical="center"/>
    </xf>
    <xf numFmtId="0" fontId="6" fillId="0" borderId="0" xfId="25" applyNumberFormat="1" applyFont="1" applyBorder="1" applyAlignment="1">
      <alignment/>
      <protection/>
    </xf>
    <xf numFmtId="0" fontId="6" fillId="0" borderId="0" xfId="25" applyNumberFormat="1" applyFont="1" applyAlignment="1">
      <alignment/>
      <protection/>
    </xf>
    <xf numFmtId="41" fontId="17" fillId="0" borderId="0" xfId="16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32" applyFont="1" applyBorder="1" applyAlignment="1">
      <alignment horizontal="right" vertical="center"/>
      <protection/>
    </xf>
    <xf numFmtId="0" fontId="5" fillId="0" borderId="0" xfId="32" applyFont="1" applyFill="1" applyBorder="1" applyAlignment="1">
      <alignment vertical="center"/>
      <protection/>
    </xf>
    <xf numFmtId="41" fontId="23" fillId="0" borderId="0" xfId="16" applyFont="1" applyAlignment="1">
      <alignment horizontal="right" vertical="center"/>
    </xf>
    <xf numFmtId="0" fontId="5" fillId="0" borderId="0" xfId="30" applyNumberFormat="1" applyFont="1" applyAlignment="1">
      <alignment vertical="center"/>
      <protection/>
    </xf>
    <xf numFmtId="3" fontId="5" fillId="0" borderId="0" xfId="30" applyNumberFormat="1" applyFont="1" applyAlignment="1">
      <alignment horizontal="right"/>
      <protection/>
    </xf>
    <xf numFmtId="0" fontId="5" fillId="0" borderId="0" xfId="30" applyNumberFormat="1" applyFont="1" applyAlignment="1">
      <alignment horizontal="left" vertical="center"/>
      <protection/>
    </xf>
    <xf numFmtId="0" fontId="5" fillId="0" borderId="0" xfId="25" applyNumberFormat="1" applyFont="1" applyAlignment="1">
      <alignment/>
      <protection/>
    </xf>
    <xf numFmtId="0" fontId="5" fillId="0" borderId="0" xfId="25" applyNumberFormat="1" applyFont="1" applyAlignment="1">
      <alignment vertical="center"/>
      <protection/>
    </xf>
    <xf numFmtId="0" fontId="27" fillId="0" borderId="0" xfId="0" applyFont="1" applyFill="1" applyBorder="1" applyAlignment="1">
      <alignment vertical="top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4" xfId="18" applyFont="1" applyBorder="1" applyAlignment="1">
      <alignment horizontal="right" vertical="center"/>
      <protection/>
    </xf>
    <xf numFmtId="0" fontId="6" fillId="0" borderId="0" xfId="25" applyNumberFormat="1" applyFont="1" applyBorder="1" applyAlignment="1">
      <alignment horizontal="left" vertical="center"/>
      <protection/>
    </xf>
    <xf numFmtId="172" fontId="6" fillId="0" borderId="0" xfId="16" applyNumberFormat="1" applyFont="1" applyFill="1" applyBorder="1" applyAlignment="1">
      <alignment/>
    </xf>
    <xf numFmtId="0" fontId="5" fillId="0" borderId="4" xfId="32" applyNumberFormat="1" applyFont="1" applyFill="1" applyBorder="1" applyAlignment="1">
      <alignment horizontal="right" vertical="center"/>
      <protection/>
    </xf>
    <xf numFmtId="0" fontId="5" fillId="2" borderId="4" xfId="32" applyNumberFormat="1" applyFont="1" applyFill="1" applyBorder="1" applyAlignment="1">
      <alignment horizontal="right" vertical="center"/>
      <protection/>
    </xf>
    <xf numFmtId="0" fontId="5" fillId="0" borderId="0" xfId="30" applyFont="1" applyAlignment="1">
      <alignment horizontal="center"/>
      <protection/>
    </xf>
    <xf numFmtId="0" fontId="5" fillId="0" borderId="4" xfId="30" applyNumberFormat="1" applyFont="1" applyBorder="1" applyAlignment="1">
      <alignment horizontal="center" vertical="center"/>
      <protection/>
    </xf>
    <xf numFmtId="0" fontId="5" fillId="0" borderId="3" xfId="30" applyNumberFormat="1" applyFont="1" applyBorder="1" applyAlignment="1">
      <alignment horizontal="right" vertical="center" wrapText="1"/>
      <protection/>
    </xf>
    <xf numFmtId="0" fontId="5" fillId="0" borderId="0" xfId="31" applyNumberFormat="1" applyFont="1" applyAlignment="1">
      <alignment vertical="center" wrapText="1"/>
      <protection/>
    </xf>
    <xf numFmtId="0" fontId="5" fillId="0" borderId="3" xfId="31" applyNumberFormat="1" applyFont="1" applyBorder="1" applyAlignment="1">
      <alignment horizontal="right" vertical="center" wrapText="1"/>
      <protection/>
    </xf>
    <xf numFmtId="0" fontId="5" fillId="0" borderId="3" xfId="31" applyNumberFormat="1" applyFont="1" applyBorder="1" applyAlignment="1">
      <alignment vertical="center" wrapText="1"/>
      <protection/>
    </xf>
    <xf numFmtId="0" fontId="5" fillId="0" borderId="4" xfId="27" applyNumberFormat="1" applyFont="1" applyBorder="1" applyAlignment="1">
      <alignment horizontal="center" vertical="center"/>
      <protection/>
    </xf>
    <xf numFmtId="172" fontId="5" fillId="0" borderId="0" xfId="16" applyNumberFormat="1" applyFont="1" applyAlignment="1">
      <alignment horizontal="center"/>
    </xf>
    <xf numFmtId="172" fontId="5" fillId="0" borderId="4" xfId="16" applyNumberFormat="1" applyFont="1" applyBorder="1" applyAlignment="1">
      <alignment horizontal="center" vertical="center"/>
    </xf>
    <xf numFmtId="0" fontId="5" fillId="0" borderId="0" xfId="25" applyNumberFormat="1" applyFont="1" applyAlignment="1">
      <alignment horizontal="center"/>
      <protection/>
    </xf>
    <xf numFmtId="185" fontId="10" fillId="0" borderId="0" xfId="18" applyNumberFormat="1" applyFont="1" applyAlignment="1">
      <alignment horizontal="center"/>
      <protection/>
    </xf>
    <xf numFmtId="0" fontId="10" fillId="0" borderId="0" xfId="18" applyFont="1" applyAlignment="1">
      <alignment horizontal="center"/>
      <protection/>
    </xf>
    <xf numFmtId="43" fontId="26" fillId="0" borderId="0" xfId="15" applyFont="1" applyAlignment="1">
      <alignment horizontal="center"/>
    </xf>
    <xf numFmtId="0" fontId="9" fillId="0" borderId="0" xfId="18" applyFont="1" applyAlignment="1">
      <alignment horizontal="center"/>
      <protection/>
    </xf>
    <xf numFmtId="186" fontId="10" fillId="0" borderId="0" xfId="18" applyNumberFormat="1" applyFont="1" applyAlignment="1">
      <alignment horizontal="center"/>
      <protection/>
    </xf>
    <xf numFmtId="0" fontId="5" fillId="0" borderId="3" xfId="18" applyNumberFormat="1" applyFont="1" applyBorder="1" applyAlignment="1">
      <alignment vertical="center"/>
      <protection/>
    </xf>
    <xf numFmtId="0" fontId="5" fillId="0" borderId="0" xfId="18" applyNumberFormat="1" applyFont="1" applyBorder="1" applyAlignment="1">
      <alignment vertical="center"/>
      <protection/>
    </xf>
    <xf numFmtId="0" fontId="5" fillId="0" borderId="1" xfId="18" applyNumberFormat="1" applyFont="1" applyBorder="1" applyAlignment="1">
      <alignment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3" xfId="18" applyFont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0" xfId="18" applyFont="1" applyBorder="1" applyAlignment="1">
      <alignment horizontal="right" vertical="center" wrapText="1"/>
      <protection/>
    </xf>
    <xf numFmtId="0" fontId="5" fillId="0" borderId="1" xfId="18" applyFont="1" applyBorder="1" applyAlignment="1">
      <alignment horizontal="right" vertical="center" wrapText="1"/>
      <protection/>
    </xf>
    <xf numFmtId="0" fontId="5" fillId="0" borderId="3" xfId="24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1" fontId="5" fillId="0" borderId="4" xfId="16" applyFont="1" applyBorder="1" applyAlignment="1">
      <alignment horizontal="center" vertical="center"/>
    </xf>
    <xf numFmtId="0" fontId="5" fillId="0" borderId="3" xfId="24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right" vertical="center" wrapText="1"/>
      <protection/>
    </xf>
    <xf numFmtId="0" fontId="5" fillId="0" borderId="3" xfId="24" applyFont="1" applyFill="1" applyBorder="1" applyAlignment="1">
      <alignment horizontal="right" vertical="center" wrapText="1"/>
      <protection/>
    </xf>
    <xf numFmtId="0" fontId="5" fillId="0" borderId="0" xfId="18" applyFont="1" applyAlignment="1">
      <alignment horizontal="left" vertical="center"/>
      <protection/>
    </xf>
    <xf numFmtId="0" fontId="5" fillId="0" borderId="0" xfId="32" applyFont="1" applyBorder="1" applyAlignment="1">
      <alignment horizontal="center"/>
      <protection/>
    </xf>
    <xf numFmtId="0" fontId="5" fillId="0" borderId="3" xfId="27" applyNumberFormat="1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3" fontId="5" fillId="0" borderId="0" xfId="16" applyNumberFormat="1" applyFont="1" applyAlignment="1">
      <alignment horizontal="center" vertical="center"/>
    </xf>
    <xf numFmtId="3" fontId="5" fillId="0" borderId="0" xfId="16" applyNumberFormat="1" applyFont="1" applyAlignment="1">
      <alignment horizontal="center"/>
    </xf>
    <xf numFmtId="0" fontId="5" fillId="0" borderId="0" xfId="31" applyNumberFormat="1" applyFont="1" applyBorder="1" applyAlignment="1">
      <alignment vertical="center" wrapText="1"/>
      <protection/>
    </xf>
    <xf numFmtId="0" fontId="5" fillId="0" borderId="1" xfId="31" applyNumberFormat="1" applyFont="1" applyBorder="1" applyAlignment="1">
      <alignment vertical="center" wrapText="1"/>
      <protection/>
    </xf>
    <xf numFmtId="0" fontId="5" fillId="0" borderId="0" xfId="31" applyNumberFormat="1" applyFont="1" applyAlignment="1">
      <alignment horizontal="center" vertical="center"/>
      <protection/>
    </xf>
    <xf numFmtId="0" fontId="5" fillId="0" borderId="0" xfId="31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3" xfId="20" applyNumberFormat="1" applyFont="1" applyBorder="1" applyAlignment="1">
      <alignment vertical="center"/>
      <protection/>
    </xf>
    <xf numFmtId="0" fontId="5" fillId="0" borderId="1" xfId="20" applyNumberFormat="1" applyFont="1" applyBorder="1" applyAlignment="1">
      <alignment vertical="center"/>
      <protection/>
    </xf>
    <xf numFmtId="0" fontId="5" fillId="0" borderId="4" xfId="20" applyNumberFormat="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0" xfId="21" applyNumberFormat="1" applyFont="1" applyAlignment="1">
      <alignment horizontal="center" vertical="center"/>
      <protection/>
    </xf>
    <xf numFmtId="0" fontId="5" fillId="0" borderId="3" xfId="21" applyNumberFormat="1" applyFont="1" applyBorder="1" applyAlignment="1">
      <alignment vertical="center"/>
      <protection/>
    </xf>
    <xf numFmtId="0" fontId="5" fillId="0" borderId="1" xfId="21" applyNumberFormat="1" applyFont="1" applyBorder="1" applyAlignment="1">
      <alignment vertic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4" xfId="16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4" xfId="23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5" fillId="0" borderId="3" xfId="23" applyFont="1" applyBorder="1" applyAlignment="1">
      <alignment vertical="center"/>
      <protection/>
    </xf>
    <xf numFmtId="0" fontId="5" fillId="0" borderId="1" xfId="23" applyFont="1" applyBorder="1" applyAlignment="1">
      <alignment vertical="center"/>
      <protection/>
    </xf>
    <xf numFmtId="0" fontId="5" fillId="0" borderId="3" xfId="23" applyFont="1" applyBorder="1" applyAlignment="1">
      <alignment horizontal="right" vertical="center"/>
      <protection/>
    </xf>
    <xf numFmtId="0" fontId="0" fillId="0" borderId="1" xfId="0" applyBorder="1" applyAlignment="1">
      <alignment horizontal="right" vertical="center"/>
    </xf>
    <xf numFmtId="0" fontId="5" fillId="0" borderId="0" xfId="35" applyFont="1" applyAlignment="1">
      <alignment horizontal="left" vertical="center"/>
      <protection/>
    </xf>
    <xf numFmtId="0" fontId="5" fillId="0" borderId="0" xfId="35" applyFont="1" applyBorder="1" applyAlignment="1">
      <alignment horizontal="left" vertical="center"/>
      <protection/>
    </xf>
    <xf numFmtId="0" fontId="5" fillId="0" borderId="0" xfId="32" applyNumberFormat="1" applyFont="1" applyFill="1" applyBorder="1" applyAlignment="1">
      <alignment horizontal="left" vertical="center"/>
      <protection/>
    </xf>
    <xf numFmtId="0" fontId="5" fillId="0" borderId="0" xfId="32" applyNumberFormat="1" applyFont="1" applyFill="1" applyBorder="1" applyAlignment="1">
      <alignment horizontal="left"/>
      <protection/>
    </xf>
    <xf numFmtId="0" fontId="5" fillId="0" borderId="0" xfId="32" applyFont="1" applyAlignment="1">
      <alignment horizontal="center"/>
      <protection/>
    </xf>
    <xf numFmtId="0" fontId="5" fillId="0" borderId="0" xfId="32" applyNumberFormat="1" applyFont="1" applyBorder="1" applyAlignment="1">
      <alignment horizontal="center"/>
      <protection/>
    </xf>
    <xf numFmtId="0" fontId="5" fillId="0" borderId="3" xfId="29" applyNumberFormat="1" applyFont="1" applyBorder="1" applyAlignment="1">
      <alignment horizontal="left" vertical="center"/>
      <protection/>
    </xf>
    <xf numFmtId="0" fontId="5" fillId="0" borderId="1" xfId="29" applyNumberFormat="1" applyFont="1" applyBorder="1" applyAlignment="1">
      <alignment horizontal="left" vertical="center"/>
      <protection/>
    </xf>
    <xf numFmtId="0" fontId="5" fillId="0" borderId="4" xfId="29" applyNumberFormat="1" applyFont="1" applyBorder="1" applyAlignment="1">
      <alignment horizontal="center" vertical="center"/>
      <protection/>
    </xf>
    <xf numFmtId="0" fontId="5" fillId="0" borderId="3" xfId="29" applyNumberFormat="1" applyFont="1" applyBorder="1" applyAlignment="1">
      <alignment horizontal="right" vertical="center" wrapText="1"/>
      <protection/>
    </xf>
    <xf numFmtId="0" fontId="0" fillId="0" borderId="1" xfId="0" applyBorder="1" applyAlignment="1">
      <alignment vertical="center"/>
    </xf>
    <xf numFmtId="0" fontId="5" fillId="0" borderId="0" xfId="26" applyFont="1" applyAlignment="1">
      <alignment horizontal="center" vertical="center"/>
      <protection/>
    </xf>
    <xf numFmtId="0" fontId="5" fillId="0" borderId="0" xfId="26" applyNumberFormat="1" applyFont="1" applyAlignment="1">
      <alignment horizontal="center" vertical="center"/>
      <protection/>
    </xf>
    <xf numFmtId="0" fontId="5" fillId="2" borderId="0" xfId="32" applyNumberFormat="1" applyFont="1" applyFill="1" applyBorder="1" applyAlignment="1">
      <alignment horizontal="left"/>
      <protection/>
    </xf>
  </cellXfs>
  <cellStyles count="26">
    <cellStyle name="Normal" xfId="0"/>
    <cellStyle name="Comma" xfId="15"/>
    <cellStyle name="Comma [0]" xfId="16"/>
    <cellStyle name="Normale_6-10" xfId="17"/>
    <cellStyle name="Normale_CAP 6 - 1-9" xfId="18"/>
    <cellStyle name="Normale_Progtav_televisione" xfId="19"/>
    <cellStyle name="Normale_tav 4.43" xfId="20"/>
    <cellStyle name="Normale_tav 4.44" xfId="21"/>
    <cellStyle name="Normale_tav 4.45" xfId="22"/>
    <cellStyle name="Normale_tav 4.46" xfId="23"/>
    <cellStyle name="Normale_tav_6_10" xfId="24"/>
    <cellStyle name="Normale_tav4.35" xfId="25"/>
    <cellStyle name="Normale_tav4.36" xfId="26"/>
    <cellStyle name="Normale_tav4.37" xfId="27"/>
    <cellStyle name="Normale_TAV4.37BIS" xfId="28"/>
    <cellStyle name="Normale_tav4.38" xfId="29"/>
    <cellStyle name="Normale_tav4.41" xfId="30"/>
    <cellStyle name="Normale_tav4.42" xfId="31"/>
    <cellStyle name="Normale_tav6.13 e tav6.30" xfId="32"/>
    <cellStyle name="Normale_tav6.34" xfId="33"/>
    <cellStyle name="Normale_Tav6-13--6-34" xfId="34"/>
    <cellStyle name="Normale_Tavola 6.26" xfId="35"/>
    <cellStyle name="Percent" xfId="36"/>
    <cellStyle name="Currency" xfId="37"/>
    <cellStyle name="Valuta (0)_Tav 1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13</xdr:col>
      <xdr:colOff>561975</xdr:colOff>
      <xdr:row>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14375" y="0"/>
          <a:ext cx="5029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Cinematografo: giorni di spettacolo nei locali aperti al pubblico, biglietti venduti e  spesa del pubblico per tipo di comune - 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(biglietti venduti in migliaia)</a:t>
          </a:r>
        </a:p>
      </xdr:txBody>
    </xdr:sp>
    <xdr:clientData/>
  </xdr:twoCellAnchor>
  <xdr:twoCellAnchor>
    <xdr:from>
      <xdr:col>0</xdr:col>
      <xdr:colOff>152400</xdr:colOff>
      <xdr:row>17</xdr:row>
      <xdr:rowOff>9525</xdr:rowOff>
    </xdr:from>
    <xdr:to>
      <xdr:col>14</xdr:col>
      <xdr:colOff>0</xdr:colOff>
      <xdr:row>20</xdr:row>
      <xdr:rowOff>19050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400" y="2181225"/>
          <a:ext cx="5657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sono ottenuti rapportando i valori correnti, per ogni singolo anno citato, ai rispettivi indici dei prezzi al consumo dell'intera collettività nazionale, con base 1995 = 100.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11</xdr:col>
      <xdr:colOff>514350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0"/>
          <a:ext cx="4943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dei programmi di spettacolo e culturali acquistati dalla Rai  per canale e paese di acquisto - Anni 2000-2001</a:t>
          </a:r>
        </a:p>
      </xdr:txBody>
    </xdr:sp>
    <xdr:clientData/>
  </xdr:twoCellAnchor>
  <xdr:twoCellAnchor>
    <xdr:from>
      <xdr:col>0</xdr:col>
      <xdr:colOff>0</xdr:colOff>
      <xdr:row>24</xdr:row>
      <xdr:rowOff>95250</xdr:rowOff>
    </xdr:from>
    <xdr:to>
      <xdr:col>11</xdr:col>
      <xdr:colOff>476250</xdr:colOff>
      <xdr:row>26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990850"/>
          <a:ext cx="5695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elaborazioni Istat su dati  Rai - Radiotelevisione italiana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13</xdr:col>
      <xdr:colOff>390525</xdr:colOff>
      <xdr:row>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0"/>
          <a:ext cx="4953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Ore di prima trasmissione televisiva dei programmi di spettacolo e culturali acquistati dalla Rai per paese di acquisto e tipo di programma - Anni 2000-2001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7</xdr:col>
      <xdr:colOff>1076325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790575" y="0"/>
          <a:ext cx="491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Ore di trasmissione televisiva di Mediaset per canale e tipo di programma - Anno 2001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7</xdr:col>
      <xdr:colOff>1038225</xdr:colOff>
      <xdr:row>74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72325"/>
          <a:ext cx="56673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elaborazioni Istat su dati Mediaset
(a) I dati si riferiscono alla trasmissione dei programmi al lordo degli inserimenti pubblicitari.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12</xdr:col>
      <xdr:colOff>438150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48387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Struttura della programmazione televisiva di Rai, Mediaset e Tmc per tipo di programma - Anni 1999-2001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(composizione percentuale sul numero complessivo di ore di programmazione)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162</xdr:row>
      <xdr:rowOff>47625</xdr:rowOff>
    </xdr:from>
    <xdr:to>
      <xdr:col>6</xdr:col>
      <xdr:colOff>19050</xdr:colOff>
      <xdr:row>164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5459075"/>
          <a:ext cx="56197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elaborazioni Istat su dati Rai
</a:t>
          </a:r>
        </a:p>
      </xdr:txBody>
    </xdr:sp>
    <xdr:clientData/>
  </xdr:twoCellAnchor>
  <xdr:twoCellAnchor>
    <xdr:from>
      <xdr:col>0</xdr:col>
      <xdr:colOff>9525</xdr:colOff>
      <xdr:row>164</xdr:row>
      <xdr:rowOff>0</xdr:rowOff>
    </xdr:from>
    <xdr:to>
      <xdr:col>6</xdr:col>
      <xdr:colOff>28575</xdr:colOff>
      <xdr:row>165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15563850"/>
          <a:ext cx="5648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Abbonamenti cumulativi a televisione e radioaudizioni. Sono compresi gli abbonamenti speciali, pari a 139.850, nel 2001.
</a:t>
          </a:r>
        </a:p>
      </xdr:txBody>
    </xdr:sp>
    <xdr:clientData/>
  </xdr:twoCellAnchor>
  <xdr:twoCellAnchor>
    <xdr:from>
      <xdr:col>0</xdr:col>
      <xdr:colOff>142875</xdr:colOff>
      <xdr:row>165</xdr:row>
      <xdr:rowOff>0</xdr:rowOff>
    </xdr:from>
    <xdr:to>
      <xdr:col>5</xdr:col>
      <xdr:colOff>1171575</xdr:colOff>
      <xdr:row>168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15668625"/>
          <a:ext cx="5467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In attesa dei dati definitivi del censimento della popolazione al 2001, per il calcolo degli indicatori sono stati utilizzati: per gli abbonamenti in totale i dati sulla popolazione residente al 31 dicembre 2000 e per quelli ad uso privato il numero delle famiglie al 31 dicembre 2000.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1123950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743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Tavola 6.15 -  Abbonamenti alla Rai per capoluogo di provincia  - Anno 2001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19050</xdr:colOff>
      <xdr:row>85</xdr:row>
      <xdr:rowOff>0</xdr:rowOff>
    </xdr:from>
    <xdr:to>
      <xdr:col>6</xdr:col>
      <xdr:colOff>9525</xdr:colOff>
      <xdr:row>87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315325"/>
          <a:ext cx="5743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Tavola 6.15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segue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- Abbonamenti alla Rai per capoluogo di provincia - Anno 2001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0</xdr:colOff>
      <xdr:row>161</xdr:row>
      <xdr:rowOff>19050</xdr:rowOff>
    </xdr:from>
    <xdr:to>
      <xdr:col>6</xdr:col>
      <xdr:colOff>9525</xdr:colOff>
      <xdr:row>168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5754350"/>
          <a:ext cx="57626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 elaborazione Istat su dati Rai  
(a) Abbonamenti cumulativi alla televisione e alle radioaudizioni  Sono compresi gli abbonamenti speciali, pari a 41.664 nel 2001.
(b)
(c) I dati delle regioni si riferiscono ai soli capoluoghi di provincia.</a:t>
          </a:r>
        </a:p>
      </xdr:txBody>
    </xdr:sp>
    <xdr:clientData/>
  </xdr:twoCellAnchor>
  <xdr:twoCellAnchor>
    <xdr:from>
      <xdr:col>0</xdr:col>
      <xdr:colOff>133350</xdr:colOff>
      <xdr:row>163</xdr:row>
      <xdr:rowOff>38100</xdr:rowOff>
    </xdr:from>
    <xdr:to>
      <xdr:col>5</xdr:col>
      <xdr:colOff>1095375</xdr:colOff>
      <xdr:row>167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350" y="15982950"/>
          <a:ext cx="5581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 attesa dei dati definitivi del censimento della popolazione al 2001, per il calcolo degli indicatori sono stati utilizzati: per gli abbonamenti in totale i dati sulla popolazione residente al 31 dicembre 2000  e per quelli ad uso privato il numero delle famiglie al 31 dicembre 2000.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11</xdr:col>
      <xdr:colOff>581025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0"/>
          <a:ext cx="4876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Ascolto medio giornaliero dei programmi televisivi per rete, canale e mese - Anno 2000 </a:t>
          </a:r>
        </a:p>
      </xdr:txBody>
    </xdr:sp>
    <xdr:clientData/>
  </xdr:twoCellAnchor>
  <xdr:twoCellAnchor>
    <xdr:from>
      <xdr:col>0</xdr:col>
      <xdr:colOff>19050</xdr:colOff>
      <xdr:row>38</xdr:row>
      <xdr:rowOff>95250</xdr:rowOff>
    </xdr:from>
    <xdr:to>
      <xdr:col>11</xdr:col>
      <xdr:colOff>533400</xdr:colOff>
      <xdr:row>40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4591050"/>
          <a:ext cx="5629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Auditel - Rai-Servizio opinioni-Informazioni sull'ascolto Tv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11</xdr:col>
      <xdr:colOff>447675</xdr:colOff>
      <xdr:row>40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610100"/>
          <a:ext cx="5438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Auditel - Rai-Servizio opinioni-Informazioni sull'ascolto Tv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11</xdr:col>
      <xdr:colOff>447675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1050" y="0"/>
          <a:ext cx="4657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Ascolto medio giornaliero dei programmi televisivi per rete, canale e mese - Anno 2001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3</xdr:col>
      <xdr:colOff>1123950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467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guardano la televisione almeno qualche giorno alla settimana per regione e tipo di comune -  Anni 1999-2001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abitanti)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590550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0"/>
          <a:ext cx="4762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guardano la televisione per sesso, classe d'età, titolo di studio e  ripartizione geografica - 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9525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0"/>
          <a:ext cx="4848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di comune, provincia e regione - Anno 2000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(giorni di spettacolo e biglietti venduti per 100.000 abitanti)</a:t>
          </a:r>
        </a:p>
      </xdr:txBody>
    </xdr:sp>
    <xdr:clientData/>
  </xdr:twoCellAnchor>
  <xdr:twoCellAnchor>
    <xdr:from>
      <xdr:col>1</xdr:col>
      <xdr:colOff>257175</xdr:colOff>
      <xdr:row>83</xdr:row>
      <xdr:rowOff>0</xdr:rowOff>
    </xdr:from>
    <xdr:to>
      <xdr:col>7</xdr:col>
      <xdr:colOff>657225</xdr:colOff>
      <xdr:row>86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7648575"/>
          <a:ext cx="4343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 di comune, provincia e regione - Anno 2000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(giorni di spettacolo e biglietti venduti per 100.000 abitanti)</a:t>
          </a:r>
        </a:p>
      </xdr:txBody>
    </xdr:sp>
    <xdr:clientData/>
  </xdr:twoCellAnchor>
  <xdr:twoCellAnchor>
    <xdr:from>
      <xdr:col>0</xdr:col>
      <xdr:colOff>152400</xdr:colOff>
      <xdr:row>167</xdr:row>
      <xdr:rowOff>95250</xdr:rowOff>
    </xdr:from>
    <xdr:to>
      <xdr:col>7</xdr:col>
      <xdr:colOff>695325</xdr:colOff>
      <xdr:row>170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52400" y="15230475"/>
          <a:ext cx="5457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85725</xdr:rowOff>
    </xdr:from>
    <xdr:to>
      <xdr:col>7</xdr:col>
      <xdr:colOff>0</xdr:colOff>
      <xdr:row>60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67525"/>
          <a:ext cx="5257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Ministero delle comunicazioni - Direzione generale concessioni e autorizzazioni</a:t>
          </a:r>
        </a:p>
      </xdr:txBody>
    </xdr:sp>
    <xdr:clientData/>
  </xdr:twoCellAnchor>
  <xdr:twoCellAnchor>
    <xdr:from>
      <xdr:col>0</xdr:col>
      <xdr:colOff>114300</xdr:colOff>
      <xdr:row>59</xdr:row>
      <xdr:rowOff>104775</xdr:rowOff>
    </xdr:from>
    <xdr:to>
      <xdr:col>6</xdr:col>
      <xdr:colOff>609600</xdr:colOff>
      <xdr:row>62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7000875"/>
          <a:ext cx="5029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I dati della serie storica sono stati revisionati e aggiornati sulla base dell'effettiva operatività delle emittenti in ciascun anno. </a:t>
          </a:r>
        </a:p>
      </xdr:txBody>
    </xdr:sp>
    <xdr:clientData/>
  </xdr:twoCellAnchor>
  <xdr:twoCellAnchor>
    <xdr:from>
      <xdr:col>0</xdr:col>
      <xdr:colOff>114300</xdr:colOff>
      <xdr:row>90</xdr:row>
      <xdr:rowOff>95250</xdr:rowOff>
    </xdr:from>
    <xdr:to>
      <xdr:col>6</xdr:col>
      <xdr:colOff>609600</xdr:colOff>
      <xdr:row>93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" y="10534650"/>
          <a:ext cx="5029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I dati della serie storica sono stati revisionati e aggiornati sulla base dell'effettiva operatività delle emittenze in ciascun anno.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7</xdr:col>
      <xdr:colOff>0</xdr:colOff>
      <xdr:row>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0"/>
          <a:ext cx="4943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Impianti trasmittenti della rete radiofonica per tipo di trasmissione - Anni 1997-2001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al 31 dicembre)</a:t>
          </a:r>
        </a:p>
      </xdr:txBody>
    </xdr:sp>
    <xdr:clientData/>
  </xdr:twoCellAnchor>
  <xdr:twoCellAnchor>
    <xdr:from>
      <xdr:col>0</xdr:col>
      <xdr:colOff>19050</xdr:colOff>
      <xdr:row>12</xdr:row>
      <xdr:rowOff>104775</xdr:rowOff>
    </xdr:from>
    <xdr:to>
      <xdr:col>6</xdr:col>
      <xdr:colOff>676275</xdr:colOff>
      <xdr:row>14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781175"/>
          <a:ext cx="5657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Rai - Radiotelevisione italiana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5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0"/>
          <a:ext cx="496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Ore di trasmissione radiofonica della Rai sulle reti nazionali per canale e tipo di programma - Anno 2001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9525</xdr:rowOff>
    </xdr:from>
    <xdr:to>
      <xdr:col>7</xdr:col>
      <xdr:colOff>19050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9525"/>
          <a:ext cx="4867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ascoltano la radio per sesso, classe d'età, titolo di studio e ripartizione geografica - 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7</xdr:col>
      <xdr:colOff>695325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857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di comune, provincia e regione - Anno 2001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(giorni di spettacolo e biglietti venduti per 100.000 abitanti)</a:t>
          </a:r>
        </a:p>
      </xdr:txBody>
    </xdr:sp>
    <xdr:clientData/>
  </xdr:twoCellAnchor>
  <xdr:twoCellAnchor>
    <xdr:from>
      <xdr:col>1</xdr:col>
      <xdr:colOff>219075</xdr:colOff>
      <xdr:row>82</xdr:row>
      <xdr:rowOff>19050</xdr:rowOff>
    </xdr:from>
    <xdr:to>
      <xdr:col>7</xdr:col>
      <xdr:colOff>647700</xdr:colOff>
      <xdr:row>86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0625" y="7715250"/>
          <a:ext cx="4391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 di comune, provincia e regione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(giorni di spettacolo e biglietti venduti per 100.000 abitanti)</a:t>
          </a:r>
        </a:p>
      </xdr:txBody>
    </xdr:sp>
    <xdr:clientData/>
  </xdr:twoCellAnchor>
  <xdr:twoCellAnchor>
    <xdr:from>
      <xdr:col>0</xdr:col>
      <xdr:colOff>142875</xdr:colOff>
      <xdr:row>167</xdr:row>
      <xdr:rowOff>0</xdr:rowOff>
    </xdr:from>
    <xdr:to>
      <xdr:col>7</xdr:col>
      <xdr:colOff>685800</xdr:colOff>
      <xdr:row>170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15344775"/>
          <a:ext cx="54768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7</xdr:col>
      <xdr:colOff>9525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4819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si sono recate al cinema nei 12 mesi precedenti  l'intervista per sesso, classe d'età, titolo di studio e ripartizione geografica - Anni 1996-2001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619125</xdr:colOff>
      <xdr:row>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4257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6.5 - Emittenti televisive locali per regione - Anni 1996-2001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6</xdr:col>
      <xdr:colOff>0</xdr:colOff>
      <xdr:row>60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6781800"/>
          <a:ext cx="422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Ministero delle comunicazioni - Direzione generale concessioni e autorizzazioni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104775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9050"/>
          <a:ext cx="5591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Tavola 6.6 - Trasmettitori e ripetitori televisivi per rete e canale - Anni 1997-2001</a:t>
          </a:r>
        </a:p>
      </xdr:txBody>
    </xdr:sp>
    <xdr:clientData/>
  </xdr:twoCellAnchor>
  <xdr:twoCellAnchor>
    <xdr:from>
      <xdr:col>0</xdr:col>
      <xdr:colOff>142875</xdr:colOff>
      <xdr:row>23</xdr:row>
      <xdr:rowOff>0</xdr:rowOff>
    </xdr:from>
    <xdr:to>
      <xdr:col>10</xdr:col>
      <xdr:colOff>590550</xdr:colOff>
      <xdr:row>25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2743200"/>
          <a:ext cx="5343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Impianti per la trasmissione del programma francese e svizzero nella Valle d'Aosta e impianti regionali per la trasmissione di programmi per minoranze etniche.
</a:t>
          </a:r>
        </a:p>
      </xdr:txBody>
    </xdr:sp>
    <xdr:clientData/>
  </xdr:twoCellAnchor>
  <xdr:twoCellAnchor>
    <xdr:from>
      <xdr:col>0</xdr:col>
      <xdr:colOff>161925</xdr:colOff>
      <xdr:row>24</xdr:row>
      <xdr:rowOff>104775</xdr:rowOff>
    </xdr:from>
    <xdr:to>
      <xdr:col>11</xdr:col>
      <xdr:colOff>190500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1925" y="2962275"/>
          <a:ext cx="5543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A partire dall'anno 1999,  il numero di ripetitori delle reti Rai comprende anche il numero di trasmettitori.
</a:t>
          </a:r>
        </a:p>
      </xdr:txBody>
    </xdr:sp>
    <xdr:clientData/>
  </xdr:twoCellAnchor>
  <xdr:twoCellAnchor>
    <xdr:from>
      <xdr:col>0</xdr:col>
      <xdr:colOff>161925</xdr:colOff>
      <xdr:row>26</xdr:row>
      <xdr:rowOff>0</xdr:rowOff>
    </xdr:from>
    <xdr:to>
      <xdr:col>10</xdr:col>
      <xdr:colOff>609600</xdr:colOff>
      <xdr:row>27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1925" y="3086100"/>
          <a:ext cx="5343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A partire dall'anno 2000  il numero di ripetitori delle reti  Mediaset comprende anche il numero di trasmettitori.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105</xdr:row>
      <xdr:rowOff>0</xdr:rowOff>
    </xdr:from>
    <xdr:to>
      <xdr:col>4</xdr:col>
      <xdr:colOff>819150</xdr:colOff>
      <xdr:row>108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2172950"/>
          <a:ext cx="57245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elaborazioni Istat su dati Rai
 (a) Di cui: 727 ore in tedesco, 81 in francese, 45 in ladino, 242 in sloveno.</a:t>
          </a:r>
        </a:p>
      </xdr:txBody>
    </xdr:sp>
    <xdr:clientData/>
  </xdr:twoCellAnchor>
  <xdr:twoCellAnchor>
    <xdr:from>
      <xdr:col>0</xdr:col>
      <xdr:colOff>752475</xdr:colOff>
      <xdr:row>0</xdr:row>
      <xdr:rowOff>0</xdr:rowOff>
    </xdr:from>
    <xdr:to>
      <xdr:col>4</xdr:col>
      <xdr:colOff>838200</xdr:colOff>
      <xdr:row>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" y="0"/>
          <a:ext cx="5029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Ore di trasmissione televisiva della Rai per canale, tipo di rete e di programma - Anno 2001</a:t>
          </a:r>
        </a:p>
      </xdr:txBody>
    </xdr:sp>
    <xdr:clientData/>
  </xdr:twoCellAnchor>
  <xdr:twoCellAnchor>
    <xdr:from>
      <xdr:col>0</xdr:col>
      <xdr:colOff>1143000</xdr:colOff>
      <xdr:row>68</xdr:row>
      <xdr:rowOff>28575</xdr:rowOff>
    </xdr:from>
    <xdr:to>
      <xdr:col>4</xdr:col>
      <xdr:colOff>819150</xdr:colOff>
      <xdr:row>70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0" y="7820025"/>
          <a:ext cx="4619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Ore di trasmissione televisiva della Rai per canale, tipo di rete e  di programma  - Anno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12</xdr:col>
      <xdr:colOff>0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9525"/>
          <a:ext cx="4962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televisiva della Rai per canale,  tipo di produzione e repliche - Anni 2000-2001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11</xdr:col>
      <xdr:colOff>400050</xdr:colOff>
      <xdr:row>33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000500"/>
          <a:ext cx="5543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 elaborazioni Istat su dati Rai-Radiotelevisione italiana 
</a:t>
          </a:r>
        </a:p>
      </xdr:txBody>
    </xdr:sp>
    <xdr:clientData/>
  </xdr:twoCellAnchor>
  <xdr:twoCellAnchor>
    <xdr:from>
      <xdr:col>0</xdr:col>
      <xdr:colOff>152400</xdr:colOff>
      <xdr:row>34</xdr:row>
      <xdr:rowOff>0</xdr:rowOff>
    </xdr:from>
    <xdr:to>
      <xdr:col>11</xdr:col>
      <xdr:colOff>323850</xdr:colOff>
      <xdr:row>34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114800"/>
          <a:ext cx="53149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Di cui ore di prima trasmissione dei programmi televisivi di spettacolo e culturali: 10.202 nel 2000 e 10.892 nel 2001.
</a:t>
          </a:r>
        </a:p>
      </xdr:txBody>
    </xdr:sp>
    <xdr:clientData/>
  </xdr:twoCellAnchor>
  <xdr:twoCellAnchor>
    <xdr:from>
      <xdr:col>0</xdr:col>
      <xdr:colOff>152400</xdr:colOff>
      <xdr:row>35</xdr:row>
      <xdr:rowOff>0</xdr:rowOff>
    </xdr:from>
    <xdr:to>
      <xdr:col>11</xdr:col>
      <xdr:colOff>514350</xdr:colOff>
      <xdr:row>37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4229100"/>
          <a:ext cx="5505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Include convenzionalmente i programmi informativi, compresi i telegiornali, i quali anche quando comprendono apporti di produzioni estere (prevalentemente scambi con l'estero) sono caratterizzati da un consistente tasso di rielaborazione da parte delle redazioni e delle  loro strutture produttive.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20</xdr:col>
      <xdr:colOff>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0"/>
          <a:ext cx="5591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Ore di prima trasmissione televisiva dei programmi di spettacolo e culturali della Rai per tipo di produzione, tipo di programma e canale - Anni 2000-2001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W44"/>
  <sheetViews>
    <sheetView showGridLines="0" workbookViewId="0" topLeftCell="A1">
      <selection activeCell="G23" sqref="G23"/>
    </sheetView>
  </sheetViews>
  <sheetFormatPr defaultColWidth="9.59765625" defaultRowHeight="10.5"/>
  <cols>
    <col min="1" max="1" width="7.3984375" style="172" customWidth="1"/>
    <col min="2" max="2" width="10.19921875" style="166" customWidth="1"/>
    <col min="3" max="3" width="9.59765625" style="166" customWidth="1"/>
    <col min="4" max="4" width="13" style="166" customWidth="1"/>
    <col min="5" max="5" width="1" style="166" customWidth="1"/>
    <col min="6" max="6" width="10.3984375" style="166" customWidth="1"/>
    <col min="7" max="7" width="9.3984375" style="166" customWidth="1"/>
    <col min="8" max="8" width="13" style="166" customWidth="1"/>
    <col min="9" max="9" width="1.19921875" style="166" customWidth="1"/>
    <col min="10" max="10" width="10" style="166" customWidth="1"/>
    <col min="11" max="11" width="9.19921875" style="166" customWidth="1"/>
    <col min="12" max="12" width="1" style="166" customWidth="1"/>
    <col min="13" max="13" width="13.3984375" style="166" customWidth="1"/>
    <col min="14" max="14" width="13.19921875" style="166" customWidth="1"/>
    <col min="15" max="15" width="17.19921875" style="166" customWidth="1"/>
    <col min="16" max="16" width="24.19921875" style="166" customWidth="1"/>
    <col min="17" max="17" width="16.3984375" style="166" customWidth="1"/>
    <col min="18" max="18" width="12" style="166" customWidth="1"/>
    <col min="19" max="16384" width="12.796875" style="166" customWidth="1"/>
  </cols>
  <sheetData>
    <row r="1" spans="1:17" s="164" customFormat="1" ht="12" customHeight="1">
      <c r="A1" s="164" t="s">
        <v>261</v>
      </c>
      <c r="Q1" s="173"/>
    </row>
    <row r="2" spans="16:17" s="164" customFormat="1" ht="12" customHeight="1">
      <c r="P2" s="547"/>
      <c r="Q2" s="174"/>
    </row>
    <row r="3" spans="1:16" s="177" customFormat="1" ht="9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541"/>
      <c r="P3" s="548"/>
    </row>
    <row r="4" spans="1:16" s="165" customFormat="1" ht="12" customHeight="1">
      <c r="A4" s="826" t="s">
        <v>159</v>
      </c>
      <c r="B4" s="575" t="s">
        <v>249</v>
      </c>
      <c r="C4" s="575"/>
      <c r="D4" s="575"/>
      <c r="E4" s="576"/>
      <c r="F4" s="575" t="s">
        <v>248</v>
      </c>
      <c r="G4" s="575"/>
      <c r="H4" s="575"/>
      <c r="I4" s="575"/>
      <c r="J4" s="575" t="s">
        <v>130</v>
      </c>
      <c r="K4" s="575"/>
      <c r="L4" s="575"/>
      <c r="M4" s="575"/>
      <c r="N4" s="575"/>
      <c r="O4" s="542"/>
      <c r="P4" s="542"/>
    </row>
    <row r="5" spans="1:17" s="165" customFormat="1" ht="12" customHeight="1">
      <c r="A5" s="827"/>
      <c r="B5" s="830" t="s">
        <v>364</v>
      </c>
      <c r="C5" s="830" t="s">
        <v>365</v>
      </c>
      <c r="D5" s="830" t="s">
        <v>250</v>
      </c>
      <c r="E5" s="578"/>
      <c r="F5" s="830" t="s">
        <v>364</v>
      </c>
      <c r="G5" s="830" t="s">
        <v>365</v>
      </c>
      <c r="H5" s="830" t="s">
        <v>250</v>
      </c>
      <c r="I5" s="580"/>
      <c r="J5" s="830" t="s">
        <v>364</v>
      </c>
      <c r="K5" s="830" t="s">
        <v>365</v>
      </c>
      <c r="L5" s="579"/>
      <c r="M5" s="829" t="s">
        <v>401</v>
      </c>
      <c r="N5" s="829"/>
      <c r="O5" s="543"/>
      <c r="P5" s="543"/>
      <c r="Q5" s="546"/>
    </row>
    <row r="6" spans="1:16" s="165" customFormat="1" ht="12" customHeight="1">
      <c r="A6" s="827"/>
      <c r="B6" s="831"/>
      <c r="C6" s="833"/>
      <c r="D6" s="831"/>
      <c r="E6" s="578"/>
      <c r="F6" s="831"/>
      <c r="G6" s="833"/>
      <c r="H6" s="831"/>
      <c r="I6" s="580"/>
      <c r="J6" s="831"/>
      <c r="K6" s="833"/>
      <c r="L6" s="577"/>
      <c r="M6" s="830" t="s">
        <v>366</v>
      </c>
      <c r="N6" s="830" t="s">
        <v>385</v>
      </c>
      <c r="O6" s="178"/>
      <c r="P6" s="178"/>
    </row>
    <row r="7" spans="1:16" s="165" customFormat="1" ht="12" customHeight="1">
      <c r="A7" s="828"/>
      <c r="B7" s="832"/>
      <c r="C7" s="834"/>
      <c r="D7" s="832"/>
      <c r="E7" s="582"/>
      <c r="F7" s="832"/>
      <c r="G7" s="834"/>
      <c r="H7" s="832"/>
      <c r="I7" s="582"/>
      <c r="J7" s="832"/>
      <c r="K7" s="834"/>
      <c r="L7" s="581"/>
      <c r="M7" s="832"/>
      <c r="N7" s="832"/>
      <c r="O7" s="170"/>
      <c r="P7" s="170"/>
    </row>
    <row r="8" ht="9" customHeight="1">
      <c r="Q8" s="404"/>
    </row>
    <row r="9" spans="1:23" ht="9" customHeight="1">
      <c r="A9" s="397">
        <v>1996</v>
      </c>
      <c r="B9" s="767">
        <v>325852</v>
      </c>
      <c r="C9" s="767">
        <v>64871</v>
      </c>
      <c r="D9" s="767">
        <v>317513135.0483146</v>
      </c>
      <c r="E9" s="767"/>
      <c r="F9" s="767">
        <v>260049</v>
      </c>
      <c r="G9" s="767">
        <v>31641</v>
      </c>
      <c r="H9" s="767">
        <v>134466333.72411907</v>
      </c>
      <c r="I9" s="767"/>
      <c r="J9" s="767">
        <v>585901</v>
      </c>
      <c r="K9" s="767">
        <v>96512</v>
      </c>
      <c r="L9" s="767"/>
      <c r="M9" s="767">
        <v>451979468.7724336</v>
      </c>
      <c r="N9" s="767">
        <v>434595643.0504169</v>
      </c>
      <c r="O9" s="408"/>
      <c r="P9" s="408"/>
      <c r="Q9" s="823"/>
      <c r="R9" s="823"/>
      <c r="S9" s="823"/>
      <c r="T9" s="823"/>
      <c r="U9" s="534"/>
      <c r="V9" s="824"/>
      <c r="W9" s="824"/>
    </row>
    <row r="10" spans="1:23" ht="9" customHeight="1">
      <c r="A10" s="397">
        <v>1997</v>
      </c>
      <c r="B10" s="767">
        <v>365414</v>
      </c>
      <c r="C10" s="767">
        <v>66884</v>
      </c>
      <c r="D10" s="767">
        <v>336344488.6302014</v>
      </c>
      <c r="E10" s="767"/>
      <c r="F10" s="767">
        <v>280141</v>
      </c>
      <c r="G10" s="767">
        <v>35898</v>
      </c>
      <c r="H10" s="767">
        <v>160180660.7549567</v>
      </c>
      <c r="I10" s="767"/>
      <c r="J10" s="767">
        <v>645555</v>
      </c>
      <c r="K10" s="767">
        <v>102782</v>
      </c>
      <c r="L10" s="767"/>
      <c r="M10" s="767">
        <v>496525149.38515806</v>
      </c>
      <c r="N10" s="767">
        <v>467978463.13398504</v>
      </c>
      <c r="O10" s="408"/>
      <c r="P10" s="408"/>
      <c r="Q10" s="536"/>
      <c r="R10" s="538"/>
      <c r="S10" s="535"/>
      <c r="T10" s="538"/>
      <c r="U10" s="538"/>
      <c r="V10" s="537"/>
      <c r="W10" s="537"/>
    </row>
    <row r="11" spans="1:23" ht="9" customHeight="1">
      <c r="A11" s="646">
        <v>1998</v>
      </c>
      <c r="B11" s="767">
        <v>354889</v>
      </c>
      <c r="C11" s="767">
        <v>73610</v>
      </c>
      <c r="D11" s="767">
        <v>381328266.2025441</v>
      </c>
      <c r="E11" s="767"/>
      <c r="F11" s="767">
        <v>312203</v>
      </c>
      <c r="G11" s="767">
        <v>44894</v>
      </c>
      <c r="H11" s="767">
        <v>207993512.78489053</v>
      </c>
      <c r="I11" s="767"/>
      <c r="J11" s="767">
        <v>667092</v>
      </c>
      <c r="K11" s="767">
        <v>118504</v>
      </c>
      <c r="L11" s="767"/>
      <c r="M11" s="767">
        <v>589321778.9874346</v>
      </c>
      <c r="N11" s="767">
        <v>545163532.8283392</v>
      </c>
      <c r="O11" s="408"/>
      <c r="P11" s="408"/>
      <c r="Q11" s="528"/>
      <c r="R11" s="539"/>
      <c r="S11" s="499"/>
      <c r="T11" s="408"/>
      <c r="U11" s="408"/>
      <c r="V11" s="408"/>
      <c r="W11" s="408"/>
    </row>
    <row r="12" spans="1:23" ht="9" customHeight="1">
      <c r="A12" s="397">
        <v>1999</v>
      </c>
      <c r="B12" s="767">
        <v>387158</v>
      </c>
      <c r="C12" s="767">
        <v>62913</v>
      </c>
      <c r="D12" s="767">
        <v>338997660.4502471</v>
      </c>
      <c r="E12" s="767"/>
      <c r="F12" s="767">
        <v>340737</v>
      </c>
      <c r="G12" s="767">
        <v>41208</v>
      </c>
      <c r="H12" s="767">
        <v>193931114.97879943</v>
      </c>
      <c r="I12" s="767"/>
      <c r="J12" s="767">
        <v>727895</v>
      </c>
      <c r="K12" s="767">
        <v>104122</v>
      </c>
      <c r="L12" s="767"/>
      <c r="M12" s="767">
        <v>532928775.4290466</v>
      </c>
      <c r="N12" s="767">
        <v>484921542.70158917</v>
      </c>
      <c r="O12" s="408"/>
      <c r="P12" s="408"/>
      <c r="Q12" s="529"/>
      <c r="R12" s="540"/>
      <c r="S12" s="408"/>
      <c r="T12" s="408"/>
      <c r="U12" s="408"/>
      <c r="V12" s="408"/>
      <c r="W12" s="408"/>
    </row>
    <row r="13" spans="1:23" ht="9" customHeight="1">
      <c r="A13" s="646">
        <v>2000</v>
      </c>
      <c r="B13" s="767">
        <v>420253</v>
      </c>
      <c r="C13" s="767">
        <v>61526</v>
      </c>
      <c r="D13" s="767">
        <v>333882679.43</v>
      </c>
      <c r="E13" s="767"/>
      <c r="F13" s="767">
        <v>379645</v>
      </c>
      <c r="G13" s="767">
        <v>39385</v>
      </c>
      <c r="H13" s="767">
        <v>195534819.73000002</v>
      </c>
      <c r="I13" s="767"/>
      <c r="J13" s="767">
        <v>799898</v>
      </c>
      <c r="K13" s="767">
        <v>100911</v>
      </c>
      <c r="L13" s="767">
        <v>1054831</v>
      </c>
      <c r="M13" s="767">
        <v>529417499.16</v>
      </c>
      <c r="N13" s="767">
        <v>469758206.8855368</v>
      </c>
      <c r="O13" s="408"/>
      <c r="P13" s="408"/>
      <c r="Q13" s="530"/>
      <c r="R13" s="539"/>
      <c r="S13" s="408"/>
      <c r="T13" s="408"/>
      <c r="U13" s="408"/>
      <c r="V13" s="408"/>
      <c r="W13" s="408"/>
    </row>
    <row r="14" spans="1:23" ht="9" customHeight="1">
      <c r="A14" s="646">
        <v>2001</v>
      </c>
      <c r="B14" s="767">
        <v>439729</v>
      </c>
      <c r="C14" s="767">
        <v>63422</v>
      </c>
      <c r="D14" s="767">
        <v>351055965.8</v>
      </c>
      <c r="E14" s="767"/>
      <c r="F14" s="767">
        <v>437911</v>
      </c>
      <c r="G14" s="767">
        <v>46547.189885470005</v>
      </c>
      <c r="H14" s="767">
        <v>238443264.45</v>
      </c>
      <c r="I14" s="767"/>
      <c r="J14" s="767">
        <v>877640</v>
      </c>
      <c r="K14" s="767">
        <v>109969.18988547</v>
      </c>
      <c r="L14" s="767"/>
      <c r="M14" s="767">
        <v>589499230.25</v>
      </c>
      <c r="N14" s="767">
        <v>508627463.54616046</v>
      </c>
      <c r="O14" s="408"/>
      <c r="P14" s="408"/>
      <c r="Q14" s="404"/>
      <c r="R14" s="540"/>
      <c r="S14" s="18"/>
      <c r="T14" s="526"/>
      <c r="U14" s="408"/>
      <c r="V14" s="408"/>
      <c r="W14" s="408"/>
    </row>
    <row r="15" spans="1:23" ht="9" customHeight="1">
      <c r="A15" s="183"/>
      <c r="B15" s="171"/>
      <c r="C15" s="171"/>
      <c r="D15" s="171"/>
      <c r="E15" s="184"/>
      <c r="F15" s="184"/>
      <c r="G15" s="184"/>
      <c r="H15" s="184"/>
      <c r="I15" s="184"/>
      <c r="J15" s="171"/>
      <c r="K15" s="171"/>
      <c r="L15" s="171"/>
      <c r="M15" s="171"/>
      <c r="N15" s="171"/>
      <c r="O15" s="181"/>
      <c r="P15" s="181"/>
      <c r="R15" s="531"/>
      <c r="S15" s="408"/>
      <c r="T15" s="531"/>
      <c r="U15" s="408"/>
      <c r="V15" s="408"/>
      <c r="W15" s="408"/>
    </row>
    <row r="16" spans="1:23" ht="9" customHeight="1">
      <c r="A16" s="180"/>
      <c r="B16" s="181"/>
      <c r="C16" s="181"/>
      <c r="D16" s="181"/>
      <c r="E16" s="182"/>
      <c r="F16" s="182"/>
      <c r="G16" s="182"/>
      <c r="H16" s="182"/>
      <c r="I16" s="182"/>
      <c r="J16" s="181"/>
      <c r="K16" s="181"/>
      <c r="L16" s="181"/>
      <c r="M16" s="181"/>
      <c r="N16" s="181"/>
      <c r="O16" s="181"/>
      <c r="P16" s="181"/>
      <c r="Q16" s="408"/>
      <c r="R16" s="404"/>
      <c r="T16" s="2"/>
      <c r="U16" s="408"/>
      <c r="V16" s="404"/>
      <c r="W16" s="410"/>
    </row>
    <row r="17" spans="1:17" ht="9" customHeight="1">
      <c r="A17" s="649" t="s">
        <v>386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525"/>
    </row>
    <row r="18" spans="1:18" ht="9" customHeight="1">
      <c r="A18" s="172" t="s">
        <v>354</v>
      </c>
      <c r="Q18" s="404"/>
      <c r="R18" s="404"/>
    </row>
    <row r="19" ht="9" customHeight="1">
      <c r="Q19" s="520"/>
    </row>
    <row r="20" ht="9" customHeight="1">
      <c r="Q20" s="404"/>
    </row>
    <row r="21" spans="2:17" ht="9" customHeight="1">
      <c r="B21" s="408"/>
      <c r="H21" s="409"/>
      <c r="J21" s="544"/>
      <c r="K21" s="545"/>
      <c r="M21" s="821"/>
      <c r="N21" s="822"/>
      <c r="O21" s="527"/>
      <c r="P21" s="527"/>
      <c r="Q21" s="404"/>
    </row>
    <row r="22" spans="2:17" ht="15">
      <c r="B22" s="408"/>
      <c r="C22" s="823"/>
      <c r="D22" s="823"/>
      <c r="E22" s="823"/>
      <c r="F22" s="823"/>
      <c r="G22" s="534"/>
      <c r="H22" s="824"/>
      <c r="I22" s="824"/>
      <c r="J22" s="544"/>
      <c r="K22" s="734"/>
      <c r="M22" s="825"/>
      <c r="N22" s="825"/>
      <c r="O22" s="527"/>
      <c r="P22" s="527"/>
      <c r="Q22" s="404"/>
    </row>
    <row r="23" spans="2:17" ht="11.25">
      <c r="B23" s="408"/>
      <c r="C23" s="535"/>
      <c r="D23" s="538"/>
      <c r="E23" s="535"/>
      <c r="F23" s="538"/>
      <c r="G23" s="538"/>
      <c r="H23" s="729"/>
      <c r="I23" s="537"/>
      <c r="J23" s="533"/>
      <c r="K23" s="532"/>
      <c r="M23" s="527"/>
      <c r="N23" s="527"/>
      <c r="O23" s="527"/>
      <c r="P23" s="527"/>
      <c r="Q23" s="404"/>
    </row>
    <row r="24" spans="1:16" ht="8.25">
      <c r="A24" s="297"/>
      <c r="B24" s="408"/>
      <c r="C24" s="528"/>
      <c r="D24" s="539"/>
      <c r="E24" s="499"/>
      <c r="F24" s="408"/>
      <c r="G24" s="408"/>
      <c r="H24" s="408"/>
      <c r="I24" s="408"/>
      <c r="J24" s="408"/>
      <c r="K24" s="408"/>
      <c r="M24" s="408"/>
      <c r="N24" s="408"/>
      <c r="O24" s="408"/>
      <c r="P24" s="408"/>
    </row>
    <row r="25" spans="1:16" ht="8.25">
      <c r="A25" s="297"/>
      <c r="B25" s="408"/>
      <c r="C25" s="529"/>
      <c r="D25" s="540"/>
      <c r="E25" s="408"/>
      <c r="F25" s="408"/>
      <c r="G25" s="408"/>
      <c r="H25" s="408"/>
      <c r="I25" s="408"/>
      <c r="J25" s="186"/>
      <c r="L25" s="186"/>
      <c r="M25" s="408"/>
      <c r="N25" s="408"/>
      <c r="O25" s="408"/>
      <c r="P25" s="408"/>
    </row>
    <row r="26" spans="1:16" ht="8.25">
      <c r="A26" s="298"/>
      <c r="B26" s="408"/>
      <c r="C26" s="530"/>
      <c r="D26" s="539"/>
      <c r="E26" s="408"/>
      <c r="F26" s="408"/>
      <c r="G26" s="408"/>
      <c r="H26" s="408"/>
      <c r="I26" s="408"/>
      <c r="J26" s="498"/>
      <c r="K26" s="185"/>
      <c r="L26" s="185"/>
      <c r="M26" s="408"/>
      <c r="N26" s="408"/>
      <c r="O26" s="408"/>
      <c r="P26" s="408"/>
    </row>
    <row r="27" spans="1:16" ht="8.25">
      <c r="A27" s="297"/>
      <c r="C27" s="404"/>
      <c r="D27" s="540"/>
      <c r="E27" s="18"/>
      <c r="F27" s="526"/>
      <c r="G27" s="408"/>
      <c r="H27" s="408"/>
      <c r="I27" s="408"/>
      <c r="J27" s="179"/>
      <c r="K27" s="187"/>
      <c r="L27" s="187"/>
      <c r="M27" s="408"/>
      <c r="N27" s="408"/>
      <c r="O27" s="408"/>
      <c r="P27" s="408"/>
    </row>
    <row r="28" spans="1:16" ht="8.25">
      <c r="A28" s="298"/>
      <c r="D28" s="531"/>
      <c r="E28" s="408"/>
      <c r="F28" s="531"/>
      <c r="G28" s="408"/>
      <c r="H28" s="408"/>
      <c r="I28" s="408"/>
      <c r="J28" s="531"/>
      <c r="K28" s="168"/>
      <c r="L28" s="168"/>
      <c r="M28" s="408"/>
      <c r="N28" s="408"/>
      <c r="O28" s="408"/>
      <c r="P28" s="408"/>
    </row>
    <row r="29" spans="1:16" ht="8.25">
      <c r="A29" s="298"/>
      <c r="C29" s="408"/>
      <c r="D29" s="404"/>
      <c r="F29" s="2"/>
      <c r="G29" s="408"/>
      <c r="H29" s="404"/>
      <c r="I29" s="410"/>
      <c r="J29" s="2"/>
      <c r="M29" s="404"/>
      <c r="N29" s="410"/>
      <c r="O29" s="410"/>
      <c r="P29" s="410"/>
    </row>
    <row r="30" spans="4:13" ht="8.25">
      <c r="D30" s="188"/>
      <c r="E30" s="188"/>
      <c r="F30" s="497"/>
      <c r="G30" s="189"/>
      <c r="H30" s="189"/>
      <c r="I30" s="188"/>
      <c r="J30" s="2"/>
      <c r="K30" s="188"/>
      <c r="L30" s="188"/>
      <c r="M30" s="189"/>
    </row>
    <row r="31" ht="8.25">
      <c r="J31" s="2"/>
    </row>
    <row r="32" spans="4:7" ht="8.25">
      <c r="D32" s="404"/>
      <c r="F32" s="188"/>
      <c r="G32" s="188"/>
    </row>
    <row r="33" ht="8.25">
      <c r="F33" s="2"/>
    </row>
    <row r="42" spans="3:8" ht="8.25">
      <c r="C42" s="188"/>
      <c r="D42" s="497"/>
      <c r="E42" s="189"/>
      <c r="F42" s="2"/>
      <c r="G42" s="2"/>
      <c r="H42" s="189"/>
    </row>
    <row r="43" spans="1:9" ht="8.25">
      <c r="A43"/>
      <c r="B43"/>
      <c r="C43"/>
      <c r="D43"/>
      <c r="E43"/>
      <c r="F43"/>
      <c r="G43"/>
      <c r="H43"/>
      <c r="I43"/>
    </row>
    <row r="44" spans="1:9" ht="8.25">
      <c r="A44"/>
      <c r="B44"/>
      <c r="C44"/>
      <c r="D44"/>
      <c r="E44"/>
      <c r="F44"/>
      <c r="G44"/>
      <c r="H44"/>
      <c r="I44"/>
    </row>
    <row r="67" ht="8.25" customHeight="1"/>
  </sheetData>
  <mergeCells count="20">
    <mergeCell ref="N6:N7"/>
    <mergeCell ref="K5:K7"/>
    <mergeCell ref="D5:D7"/>
    <mergeCell ref="H5:H7"/>
    <mergeCell ref="M6:M7"/>
    <mergeCell ref="Q9:R9"/>
    <mergeCell ref="S9:T9"/>
    <mergeCell ref="V9:W9"/>
    <mergeCell ref="A4:A7"/>
    <mergeCell ref="M5:N5"/>
    <mergeCell ref="B5:B7"/>
    <mergeCell ref="C5:C7"/>
    <mergeCell ref="F5:F7"/>
    <mergeCell ref="G5:G7"/>
    <mergeCell ref="J5:J7"/>
    <mergeCell ref="M21:N21"/>
    <mergeCell ref="C22:D22"/>
    <mergeCell ref="E22:F22"/>
    <mergeCell ref="H22:I22"/>
    <mergeCell ref="M22:N22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&amp;10 187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0"/>
  <dimension ref="A1:Z29"/>
  <sheetViews>
    <sheetView showGridLines="0" workbookViewId="0" topLeftCell="A1">
      <selection activeCell="A29" sqref="A29"/>
    </sheetView>
  </sheetViews>
  <sheetFormatPr defaultColWidth="9.59765625" defaultRowHeight="10.5"/>
  <cols>
    <col min="1" max="1" width="24" style="66" customWidth="1"/>
    <col min="2" max="3" width="11.796875" style="66" customWidth="1"/>
    <col min="4" max="4" width="1" style="66" customWidth="1"/>
    <col min="5" max="6" width="11.796875" style="66" customWidth="1"/>
    <col min="7" max="7" width="1" style="66" customWidth="1"/>
    <col min="8" max="9" width="11.796875" style="66" customWidth="1"/>
    <col min="10" max="10" width="1" style="66" customWidth="1"/>
    <col min="11" max="12" width="11.796875" style="66" customWidth="1"/>
    <col min="13" max="13" width="7.19921875" style="66" customWidth="1"/>
    <col min="14" max="14" width="7.796875" style="66" customWidth="1"/>
    <col min="15" max="15" width="0.3984375" style="66" customWidth="1"/>
    <col min="16" max="17" width="7.796875" style="66" customWidth="1"/>
    <col min="18" max="18" width="0.3984375" style="66" customWidth="1"/>
    <col min="19" max="19" width="6.796875" style="66" customWidth="1"/>
    <col min="20" max="20" width="7.796875" style="66" customWidth="1"/>
    <col min="21" max="21" width="0.3984375" style="66" customWidth="1"/>
    <col min="22" max="26" width="7.796875" style="66" customWidth="1"/>
    <col min="27" max="16384" width="9.59765625" style="66" customWidth="1"/>
  </cols>
  <sheetData>
    <row r="1" ht="12" customHeight="1">
      <c r="A1" s="65" t="s">
        <v>265</v>
      </c>
    </row>
    <row r="2" spans="1:8" ht="12" customHeight="1">
      <c r="A2" s="65" t="s">
        <v>266</v>
      </c>
      <c r="B2" s="67"/>
      <c r="C2" s="67"/>
      <c r="D2" s="67"/>
      <c r="E2" s="67"/>
      <c r="F2" s="67"/>
      <c r="H2" s="68"/>
    </row>
    <row r="3" ht="9" customHeight="1">
      <c r="G3" s="67"/>
    </row>
    <row r="4" spans="1:12" s="69" customFormat="1" ht="12" customHeight="1">
      <c r="A4" s="854" t="s">
        <v>223</v>
      </c>
      <c r="B4" s="856" t="s">
        <v>390</v>
      </c>
      <c r="C4" s="856"/>
      <c r="D4" s="619"/>
      <c r="E4" s="856" t="s">
        <v>391</v>
      </c>
      <c r="F4" s="856"/>
      <c r="G4" s="619"/>
      <c r="H4" s="856" t="s">
        <v>392</v>
      </c>
      <c r="I4" s="856"/>
      <c r="J4" s="619"/>
      <c r="K4" s="856" t="s">
        <v>130</v>
      </c>
      <c r="L4" s="856"/>
    </row>
    <row r="5" spans="1:12" s="69" customFormat="1" ht="12" customHeight="1">
      <c r="A5" s="855"/>
      <c r="B5" s="628" t="s">
        <v>224</v>
      </c>
      <c r="C5" s="628" t="s">
        <v>160</v>
      </c>
      <c r="D5" s="620"/>
      <c r="E5" s="628" t="s">
        <v>224</v>
      </c>
      <c r="F5" s="628" t="s">
        <v>160</v>
      </c>
      <c r="G5" s="620"/>
      <c r="H5" s="628" t="s">
        <v>224</v>
      </c>
      <c r="I5" s="628" t="s">
        <v>160</v>
      </c>
      <c r="J5" s="629"/>
      <c r="K5" s="628" t="s">
        <v>224</v>
      </c>
      <c r="L5" s="628" t="s">
        <v>160</v>
      </c>
    </row>
    <row r="6" s="69" customFormat="1" ht="9" customHeight="1"/>
    <row r="7" spans="1:12" s="69" customFormat="1" ht="9" customHeight="1">
      <c r="A7" s="852" t="s">
        <v>312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</row>
    <row r="8" s="69" customFormat="1" ht="9" customHeight="1"/>
    <row r="9" spans="1:26" s="73" customFormat="1" ht="9" customHeight="1">
      <c r="A9" s="70" t="s">
        <v>166</v>
      </c>
      <c r="B9" s="124">
        <v>96</v>
      </c>
      <c r="C9" s="146">
        <v>12.920592193808883</v>
      </c>
      <c r="D9" s="144"/>
      <c r="E9" s="124">
        <v>86</v>
      </c>
      <c r="F9" s="146">
        <v>6.957928802588997</v>
      </c>
      <c r="G9" s="144"/>
      <c r="H9" s="124">
        <v>106</v>
      </c>
      <c r="I9" s="146">
        <v>22.22222222222222</v>
      </c>
      <c r="J9" s="144"/>
      <c r="K9" s="124">
        <v>288</v>
      </c>
      <c r="L9" s="146">
        <v>11.726384364820847</v>
      </c>
      <c r="X9" s="10"/>
      <c r="Y9" s="71"/>
      <c r="Z9" s="72"/>
    </row>
    <row r="10" spans="1:26" s="73" customFormat="1" ht="9" customHeight="1">
      <c r="A10" s="70" t="s">
        <v>403</v>
      </c>
      <c r="B10" s="124">
        <v>229</v>
      </c>
      <c r="C10" s="146">
        <v>30.82099596231494</v>
      </c>
      <c r="D10" s="144"/>
      <c r="E10" s="124">
        <v>288</v>
      </c>
      <c r="F10" s="146">
        <v>23.300970873786408</v>
      </c>
      <c r="G10" s="144"/>
      <c r="H10" s="124">
        <v>155</v>
      </c>
      <c r="I10" s="146">
        <v>32.494758909853246</v>
      </c>
      <c r="J10" s="144"/>
      <c r="K10" s="124">
        <v>672</v>
      </c>
      <c r="L10" s="146">
        <v>27.36156351791531</v>
      </c>
      <c r="X10" s="10"/>
      <c r="Y10" s="12"/>
      <c r="Z10" s="72"/>
    </row>
    <row r="11" spans="1:26" s="73" customFormat="1" ht="9" customHeight="1">
      <c r="A11" s="70" t="s">
        <v>404</v>
      </c>
      <c r="B11" s="124">
        <v>404</v>
      </c>
      <c r="C11" s="146">
        <v>54.37415881561238</v>
      </c>
      <c r="D11" s="144"/>
      <c r="E11" s="124">
        <v>797</v>
      </c>
      <c r="F11" s="146">
        <v>64.48220064724919</v>
      </c>
      <c r="G11" s="144"/>
      <c r="H11" s="124">
        <v>177</v>
      </c>
      <c r="I11" s="146">
        <v>37.10691823899371</v>
      </c>
      <c r="J11" s="144"/>
      <c r="K11" s="124">
        <v>1378</v>
      </c>
      <c r="L11" s="146">
        <v>56.10749185667753</v>
      </c>
      <c r="X11" s="10"/>
      <c r="Y11" s="12"/>
      <c r="Z11" s="72"/>
    </row>
    <row r="12" spans="1:26" s="73" customFormat="1" ht="9" customHeight="1">
      <c r="A12" s="70" t="s">
        <v>167</v>
      </c>
      <c r="B12" s="411" t="s">
        <v>154</v>
      </c>
      <c r="C12" s="411" t="s">
        <v>154</v>
      </c>
      <c r="D12" s="411"/>
      <c r="E12" s="124">
        <v>22</v>
      </c>
      <c r="F12" s="146">
        <v>1.779935275080906</v>
      </c>
      <c r="G12" s="144"/>
      <c r="H12" s="124">
        <v>9</v>
      </c>
      <c r="I12" s="146">
        <v>1.8867924528301887</v>
      </c>
      <c r="J12" s="144"/>
      <c r="K12" s="124">
        <v>31</v>
      </c>
      <c r="L12" s="146">
        <v>1.2622149837133552</v>
      </c>
      <c r="X12" s="10"/>
      <c r="Y12" s="12"/>
      <c r="Z12" s="72"/>
    </row>
    <row r="13" spans="1:26" s="73" customFormat="1" ht="9" customHeight="1">
      <c r="A13" s="70" t="s">
        <v>168</v>
      </c>
      <c r="B13" s="124">
        <v>14</v>
      </c>
      <c r="C13" s="146">
        <v>1.8842530282637955</v>
      </c>
      <c r="D13" s="144"/>
      <c r="E13" s="124">
        <v>43</v>
      </c>
      <c r="F13" s="146">
        <v>3.4789644012944985</v>
      </c>
      <c r="G13" s="144"/>
      <c r="H13" s="124">
        <v>30</v>
      </c>
      <c r="I13" s="146">
        <v>6.289308176100629</v>
      </c>
      <c r="J13" s="144"/>
      <c r="K13" s="124">
        <v>87</v>
      </c>
      <c r="L13" s="146">
        <v>3.542345276872964</v>
      </c>
      <c r="X13" s="10"/>
      <c r="Y13" s="12"/>
      <c r="Z13" s="72"/>
    </row>
    <row r="14" spans="1:26" s="73" customFormat="1" ht="9" customHeight="1">
      <c r="A14" s="74" t="s">
        <v>130</v>
      </c>
      <c r="B14" s="123">
        <v>743</v>
      </c>
      <c r="C14" s="131">
        <v>100</v>
      </c>
      <c r="D14" s="145"/>
      <c r="E14" s="123">
        <v>1236</v>
      </c>
      <c r="F14" s="131">
        <v>100</v>
      </c>
      <c r="G14" s="145"/>
      <c r="H14" s="123">
        <v>477</v>
      </c>
      <c r="I14" s="131">
        <v>100</v>
      </c>
      <c r="J14" s="145"/>
      <c r="K14" s="123">
        <v>2456</v>
      </c>
      <c r="L14" s="131">
        <v>100</v>
      </c>
      <c r="X14" s="9"/>
      <c r="Y14" s="11"/>
      <c r="Z14" s="72"/>
    </row>
    <row r="15" spans="17:23" ht="9" customHeight="1">
      <c r="Q15" s="75"/>
      <c r="T15" s="76"/>
      <c r="W15" s="76"/>
    </row>
    <row r="16" spans="1:14" s="69" customFormat="1" ht="9" customHeight="1">
      <c r="A16" s="853" t="s">
        <v>326</v>
      </c>
      <c r="B16" s="853"/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N16" s="77"/>
    </row>
    <row r="17" spans="2:12" ht="9" customHeigh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9" customHeight="1">
      <c r="A18" s="70" t="s">
        <v>166</v>
      </c>
      <c r="B18" s="404">
        <v>183</v>
      </c>
      <c r="C18" s="458">
        <v>23.95287958115183</v>
      </c>
      <c r="D18" s="404"/>
      <c r="E18" s="404">
        <v>65</v>
      </c>
      <c r="F18" s="458">
        <v>3.6231884057971016</v>
      </c>
      <c r="G18" s="404"/>
      <c r="H18" s="404">
        <v>301</v>
      </c>
      <c r="I18" s="458">
        <v>28.721374045801525</v>
      </c>
      <c r="J18" s="404"/>
      <c r="K18" s="404">
        <v>549</v>
      </c>
      <c r="L18" s="462">
        <v>15.224625623960067</v>
      </c>
    </row>
    <row r="19" spans="1:12" ht="9" customHeight="1">
      <c r="A19" s="70" t="s">
        <v>403</v>
      </c>
      <c r="B19" s="404">
        <v>164</v>
      </c>
      <c r="C19" s="458">
        <v>21.465968586387437</v>
      </c>
      <c r="D19" s="404"/>
      <c r="E19" s="404">
        <v>225</v>
      </c>
      <c r="F19" s="458">
        <v>12.54180602006689</v>
      </c>
      <c r="G19" s="404"/>
      <c r="H19" s="404">
        <v>153</v>
      </c>
      <c r="I19" s="458">
        <v>14.599236641221374</v>
      </c>
      <c r="J19" s="404"/>
      <c r="K19" s="404">
        <v>542</v>
      </c>
      <c r="L19" s="462">
        <v>15.030504714364948</v>
      </c>
    </row>
    <row r="20" spans="1:12" ht="9" customHeight="1">
      <c r="A20" s="70" t="s">
        <v>404</v>
      </c>
      <c r="B20" s="404">
        <v>283</v>
      </c>
      <c r="C20" s="458">
        <v>37.04188481675393</v>
      </c>
      <c r="D20" s="404"/>
      <c r="E20" s="404">
        <v>766</v>
      </c>
      <c r="F20" s="458">
        <v>42.69788182831661</v>
      </c>
      <c r="G20" s="404"/>
      <c r="H20" s="404">
        <v>279</v>
      </c>
      <c r="I20" s="458">
        <v>26.62213740458015</v>
      </c>
      <c r="J20" s="404"/>
      <c r="K20" s="404">
        <v>1328</v>
      </c>
      <c r="L20" s="462">
        <v>36.82750970604548</v>
      </c>
    </row>
    <row r="21" spans="1:12" ht="9" customHeight="1">
      <c r="A21" s="70" t="s">
        <v>167</v>
      </c>
      <c r="B21" s="404">
        <v>1</v>
      </c>
      <c r="C21" s="458">
        <v>0.13089005235602094</v>
      </c>
      <c r="D21" s="404"/>
      <c r="E21" s="404">
        <v>78</v>
      </c>
      <c r="F21" s="458">
        <v>4.3478260869565215</v>
      </c>
      <c r="G21" s="404"/>
      <c r="H21" s="404">
        <v>5</v>
      </c>
      <c r="I21" s="458">
        <v>0.4770992366412214</v>
      </c>
      <c r="J21" s="404"/>
      <c r="K21" s="404">
        <v>84</v>
      </c>
      <c r="L21" s="462">
        <v>2.329450915141431</v>
      </c>
    </row>
    <row r="22" spans="1:12" ht="9" customHeight="1">
      <c r="A22" s="70" t="s">
        <v>168</v>
      </c>
      <c r="B22" s="404">
        <v>133</v>
      </c>
      <c r="C22" s="458">
        <v>17.408376963350786</v>
      </c>
      <c r="D22" s="404"/>
      <c r="E22" s="404">
        <v>660</v>
      </c>
      <c r="F22" s="458">
        <v>36.78929765886288</v>
      </c>
      <c r="G22" s="404"/>
      <c r="H22" s="404">
        <v>310</v>
      </c>
      <c r="I22" s="458">
        <v>29.580152671755727</v>
      </c>
      <c r="J22" s="404"/>
      <c r="K22" s="404">
        <v>1103</v>
      </c>
      <c r="L22" s="462">
        <v>30.587909040488075</v>
      </c>
    </row>
    <row r="23" spans="1:12" s="67" customFormat="1" ht="9" customHeight="1">
      <c r="A23" s="74" t="s">
        <v>130</v>
      </c>
      <c r="B23" s="407">
        <v>764</v>
      </c>
      <c r="C23" s="459">
        <v>100</v>
      </c>
      <c r="D23" s="407"/>
      <c r="E23" s="407">
        <v>1794</v>
      </c>
      <c r="F23" s="459">
        <v>100</v>
      </c>
      <c r="G23" s="407"/>
      <c r="H23" s="407">
        <v>1048</v>
      </c>
      <c r="I23" s="459">
        <v>100</v>
      </c>
      <c r="J23" s="407"/>
      <c r="K23" s="407">
        <v>3606</v>
      </c>
      <c r="L23" s="463">
        <v>100</v>
      </c>
    </row>
    <row r="24" spans="1:12" ht="9" customHeight="1">
      <c r="A24" s="140"/>
      <c r="B24" s="141"/>
      <c r="C24" s="142"/>
      <c r="D24" s="143"/>
      <c r="E24" s="141"/>
      <c r="F24" s="142"/>
      <c r="G24" s="143"/>
      <c r="H24" s="141"/>
      <c r="I24" s="142"/>
      <c r="J24" s="143"/>
      <c r="K24" s="141"/>
      <c r="L24" s="142"/>
    </row>
    <row r="25" ht="9" customHeight="1"/>
    <row r="26" ht="9" customHeight="1"/>
    <row r="27" spans="1:8" ht="9" customHeight="1">
      <c r="A27" s="517"/>
      <c r="B27" s="517"/>
      <c r="C27" s="519"/>
      <c r="D27" s="519"/>
      <c r="E27" s="519"/>
      <c r="F27" s="519"/>
      <c r="G27" s="519"/>
      <c r="H27" s="519"/>
    </row>
    <row r="28" ht="9" customHeight="1"/>
    <row r="29" ht="12.75">
      <c r="A29" s="69"/>
    </row>
  </sheetData>
  <mergeCells count="7">
    <mergeCell ref="A7:L7"/>
    <mergeCell ref="A16:L16"/>
    <mergeCell ref="A4:A5"/>
    <mergeCell ref="B4:C4"/>
    <mergeCell ref="E4:F4"/>
    <mergeCell ref="H4:I4"/>
    <mergeCell ref="K4:L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&amp;C&amp;"Arial,Normale"&amp;9 &amp;10 199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1"/>
  <dimension ref="A1:AD40"/>
  <sheetViews>
    <sheetView showGridLines="0" workbookViewId="0" topLeftCell="A1">
      <selection activeCell="P18" sqref="P18"/>
    </sheetView>
  </sheetViews>
  <sheetFormatPr defaultColWidth="9.59765625" defaultRowHeight="10.5"/>
  <cols>
    <col min="1" max="1" width="25.3984375" style="147" customWidth="1"/>
    <col min="2" max="2" width="8" style="52" customWidth="1"/>
    <col min="3" max="3" width="7.3984375" style="52" customWidth="1"/>
    <col min="4" max="4" width="8.796875" style="52" customWidth="1"/>
    <col min="5" max="5" width="7" style="52" customWidth="1"/>
    <col min="6" max="6" width="7.3984375" style="52" customWidth="1"/>
    <col min="7" max="7" width="8.796875" style="52" customWidth="1"/>
    <col min="8" max="8" width="1" style="52" customWidth="1"/>
    <col min="9" max="9" width="7.59765625" style="52" customWidth="1"/>
    <col min="10" max="10" width="7.3984375" style="52" customWidth="1"/>
    <col min="11" max="11" width="8.796875" style="52" customWidth="1"/>
    <col min="12" max="13" width="7.3984375" style="52" customWidth="1"/>
    <col min="14" max="14" width="8.3984375" style="52" customWidth="1"/>
    <col min="15" max="16384" width="9.59765625" style="52" customWidth="1"/>
  </cols>
  <sheetData>
    <row r="1" spans="1:15" s="51" customFormat="1" ht="15" customHeight="1">
      <c r="A1" s="51" t="s">
        <v>336</v>
      </c>
      <c r="O1" s="148"/>
    </row>
    <row r="2" s="51" customFormat="1" ht="12" customHeight="1">
      <c r="O2" s="148" t="s">
        <v>264</v>
      </c>
    </row>
    <row r="3" spans="1:14" ht="9" customHeigh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2" customHeight="1">
      <c r="A4" s="859" t="s">
        <v>219</v>
      </c>
      <c r="B4" s="857">
        <v>2000</v>
      </c>
      <c r="C4" s="857"/>
      <c r="D4" s="857"/>
      <c r="E4" s="857"/>
      <c r="F4" s="857"/>
      <c r="G4" s="857"/>
      <c r="H4" s="600"/>
      <c r="I4" s="601"/>
      <c r="J4" s="601"/>
      <c r="K4" s="602">
        <v>2001</v>
      </c>
      <c r="L4" s="601"/>
      <c r="M4" s="601"/>
      <c r="N4" s="601"/>
    </row>
    <row r="5" spans="1:14" ht="24" customHeight="1">
      <c r="A5" s="860"/>
      <c r="B5" s="631" t="s">
        <v>417</v>
      </c>
      <c r="C5" s="631" t="s">
        <v>418</v>
      </c>
      <c r="D5" s="631" t="s">
        <v>419</v>
      </c>
      <c r="E5" s="631" t="s">
        <v>225</v>
      </c>
      <c r="F5" s="631" t="s">
        <v>168</v>
      </c>
      <c r="G5" s="631" t="s">
        <v>416</v>
      </c>
      <c r="H5" s="630"/>
      <c r="I5" s="631" t="s">
        <v>417</v>
      </c>
      <c r="J5" s="631" t="s">
        <v>418</v>
      </c>
      <c r="K5" s="631" t="s">
        <v>419</v>
      </c>
      <c r="L5" s="631" t="s">
        <v>225</v>
      </c>
      <c r="M5" s="631" t="s">
        <v>168</v>
      </c>
      <c r="N5" s="631" t="s">
        <v>416</v>
      </c>
    </row>
    <row r="6" spans="1:14" ht="9" customHeight="1">
      <c r="A6" s="149"/>
      <c r="B6" s="53"/>
      <c r="C6" s="53"/>
      <c r="D6" s="53"/>
      <c r="E6" s="54"/>
      <c r="F6" s="55"/>
      <c r="G6" s="53"/>
      <c r="H6" s="53"/>
      <c r="I6" s="53"/>
      <c r="J6" s="53"/>
      <c r="K6" s="53"/>
      <c r="L6" s="54"/>
      <c r="M6" s="55"/>
      <c r="N6" s="53"/>
    </row>
    <row r="7" spans="1:14" s="56" customFormat="1" ht="9" customHeight="1">
      <c r="A7" s="858" t="s">
        <v>387</v>
      </c>
      <c r="B7" s="858"/>
      <c r="C7" s="858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</row>
    <row r="8" spans="1:14" ht="9" customHeight="1">
      <c r="A8" s="150"/>
      <c r="B8" s="57"/>
      <c r="C8" s="57"/>
      <c r="D8" s="57"/>
      <c r="E8" s="57"/>
      <c r="F8" s="57"/>
      <c r="G8" s="57"/>
      <c r="H8" s="57"/>
      <c r="J8" s="57"/>
      <c r="K8" s="57"/>
      <c r="L8" s="57"/>
      <c r="M8" s="57"/>
      <c r="N8" s="57"/>
    </row>
    <row r="9" spans="1:30" ht="9" customHeight="1">
      <c r="A9" s="151" t="s">
        <v>132</v>
      </c>
      <c r="B9" s="10">
        <v>8</v>
      </c>
      <c r="C9" s="10">
        <v>3</v>
      </c>
      <c r="D9" s="10">
        <v>0</v>
      </c>
      <c r="E9" s="10">
        <v>0</v>
      </c>
      <c r="F9" s="10">
        <v>0</v>
      </c>
      <c r="G9" s="10">
        <v>11</v>
      </c>
      <c r="H9" s="10"/>
      <c r="I9" s="404">
        <v>48</v>
      </c>
      <c r="J9" s="404">
        <v>2</v>
      </c>
      <c r="K9" s="404">
        <v>0</v>
      </c>
      <c r="L9" s="404">
        <v>0</v>
      </c>
      <c r="M9" s="404">
        <v>1</v>
      </c>
      <c r="N9" s="404">
        <v>51</v>
      </c>
      <c r="O9" s="466"/>
      <c r="P9" s="10"/>
      <c r="Q9" s="10"/>
      <c r="R9" s="10"/>
      <c r="S9" s="10"/>
      <c r="T9" s="10"/>
      <c r="U9" s="10"/>
      <c r="V9" s="58"/>
      <c r="W9" s="58"/>
      <c r="X9" s="58"/>
      <c r="Y9" s="12"/>
      <c r="Z9" s="12"/>
      <c r="AA9" s="12"/>
      <c r="AB9" s="12"/>
      <c r="AC9" s="12"/>
      <c r="AD9" s="12"/>
    </row>
    <row r="10" spans="1:30" ht="9" customHeight="1">
      <c r="A10" s="151" t="s">
        <v>133</v>
      </c>
      <c r="B10" s="10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28</v>
      </c>
      <c r="H10" s="10"/>
      <c r="I10" s="404">
        <v>21</v>
      </c>
      <c r="J10" s="404">
        <v>0</v>
      </c>
      <c r="K10" s="404">
        <v>0</v>
      </c>
      <c r="L10" s="404">
        <v>0</v>
      </c>
      <c r="M10" s="404">
        <v>2</v>
      </c>
      <c r="N10" s="404">
        <v>23</v>
      </c>
      <c r="O10" s="466"/>
      <c r="P10" s="10"/>
      <c r="Q10" s="10"/>
      <c r="R10" s="10"/>
      <c r="S10" s="10"/>
      <c r="T10" s="10"/>
      <c r="U10" s="10"/>
      <c r="V10" s="58"/>
      <c r="W10" s="58"/>
      <c r="X10" s="58"/>
      <c r="Y10" s="12"/>
      <c r="Z10" s="12"/>
      <c r="AA10" s="12"/>
      <c r="AB10" s="12"/>
      <c r="AC10" s="12"/>
      <c r="AD10" s="12"/>
    </row>
    <row r="11" spans="1:30" ht="9" customHeight="1">
      <c r="A11" s="151" t="s">
        <v>134</v>
      </c>
      <c r="B11" s="10">
        <v>43</v>
      </c>
      <c r="C11" s="10">
        <v>386</v>
      </c>
      <c r="D11" s="10">
        <v>838</v>
      </c>
      <c r="E11" s="10">
        <v>0</v>
      </c>
      <c r="F11" s="10">
        <v>44</v>
      </c>
      <c r="G11" s="10">
        <v>1311</v>
      </c>
      <c r="H11" s="10"/>
      <c r="I11" s="404">
        <v>192</v>
      </c>
      <c r="J11" s="404">
        <v>233</v>
      </c>
      <c r="K11" s="404">
        <v>770</v>
      </c>
      <c r="L11" s="404">
        <v>0</v>
      </c>
      <c r="M11" s="404">
        <v>86</v>
      </c>
      <c r="N11" s="404">
        <v>1281</v>
      </c>
      <c r="O11" s="466"/>
      <c r="P11" s="10"/>
      <c r="Q11" s="10"/>
      <c r="R11" s="10"/>
      <c r="S11" s="10"/>
      <c r="T11" s="10"/>
      <c r="U11" s="10"/>
      <c r="V11" s="58"/>
      <c r="W11" s="58"/>
      <c r="X11" s="58"/>
      <c r="Y11" s="12"/>
      <c r="Z11" s="12"/>
      <c r="AA11" s="12"/>
      <c r="AB11" s="12"/>
      <c r="AC11" s="12"/>
      <c r="AD11" s="12"/>
    </row>
    <row r="12" spans="1:30" ht="9" customHeight="1">
      <c r="A12" s="151" t="s">
        <v>135</v>
      </c>
      <c r="B12" s="10">
        <v>182</v>
      </c>
      <c r="C12" s="10">
        <v>119</v>
      </c>
      <c r="D12" s="10">
        <v>431</v>
      </c>
      <c r="E12" s="10">
        <v>12</v>
      </c>
      <c r="F12" s="10">
        <v>29</v>
      </c>
      <c r="G12" s="10">
        <v>773</v>
      </c>
      <c r="H12" s="10"/>
      <c r="I12" s="404">
        <v>254</v>
      </c>
      <c r="J12" s="404">
        <v>114</v>
      </c>
      <c r="K12" s="404">
        <v>442</v>
      </c>
      <c r="L12" s="404">
        <v>15</v>
      </c>
      <c r="M12" s="404">
        <v>18</v>
      </c>
      <c r="N12" s="404">
        <v>843</v>
      </c>
      <c r="O12" s="466"/>
      <c r="P12" s="10"/>
      <c r="Q12" s="10"/>
      <c r="R12" s="10"/>
      <c r="S12" s="10"/>
      <c r="T12" s="10"/>
      <c r="U12" s="10"/>
      <c r="V12" s="58"/>
      <c r="W12" s="58"/>
      <c r="X12" s="58"/>
      <c r="Y12" s="12"/>
      <c r="Z12" s="12"/>
      <c r="AA12" s="12"/>
      <c r="AB12" s="12"/>
      <c r="AC12" s="12"/>
      <c r="AD12" s="12"/>
    </row>
    <row r="13" spans="1:30" ht="9" customHeight="1">
      <c r="A13" s="151" t="s">
        <v>136</v>
      </c>
      <c r="B13" s="10">
        <v>5</v>
      </c>
      <c r="C13" s="10">
        <v>143</v>
      </c>
      <c r="D13" s="10">
        <v>106</v>
      </c>
      <c r="E13" s="10">
        <v>19</v>
      </c>
      <c r="F13" s="10">
        <v>13</v>
      </c>
      <c r="G13" s="10">
        <v>286</v>
      </c>
      <c r="H13" s="10"/>
      <c r="I13" s="404">
        <v>10</v>
      </c>
      <c r="J13" s="404">
        <v>184</v>
      </c>
      <c r="K13" s="404">
        <v>114</v>
      </c>
      <c r="L13" s="404">
        <v>69</v>
      </c>
      <c r="M13" s="404">
        <v>21</v>
      </c>
      <c r="N13" s="404">
        <v>398</v>
      </c>
      <c r="O13" s="466"/>
      <c r="P13" s="10"/>
      <c r="Q13" s="10"/>
      <c r="R13" s="10"/>
      <c r="S13" s="10"/>
      <c r="T13" s="10"/>
      <c r="U13" s="10"/>
      <c r="V13" s="58"/>
      <c r="W13" s="58"/>
      <c r="X13" s="58"/>
      <c r="Y13" s="12"/>
      <c r="Z13" s="12"/>
      <c r="AA13" s="12"/>
      <c r="AB13" s="12"/>
      <c r="AC13" s="12"/>
      <c r="AD13" s="12"/>
    </row>
    <row r="14" spans="1:30" ht="9" customHeight="1">
      <c r="A14" s="151" t="s">
        <v>137</v>
      </c>
      <c r="B14" s="10">
        <v>0</v>
      </c>
      <c r="C14" s="10">
        <v>0</v>
      </c>
      <c r="D14" s="10">
        <v>3</v>
      </c>
      <c r="E14" s="10">
        <v>0</v>
      </c>
      <c r="F14" s="10">
        <v>0</v>
      </c>
      <c r="G14" s="10">
        <v>3</v>
      </c>
      <c r="H14" s="10"/>
      <c r="I14" s="404">
        <v>10</v>
      </c>
      <c r="J14" s="404">
        <v>1</v>
      </c>
      <c r="K14" s="404">
        <v>2</v>
      </c>
      <c r="L14" s="404">
        <v>0</v>
      </c>
      <c r="M14" s="404">
        <v>95</v>
      </c>
      <c r="N14" s="404">
        <v>108</v>
      </c>
      <c r="O14" s="466"/>
      <c r="P14" s="10"/>
      <c r="Q14" s="10"/>
      <c r="R14" s="10"/>
      <c r="S14" s="10"/>
      <c r="T14" s="10"/>
      <c r="U14" s="10"/>
      <c r="V14" s="58"/>
      <c r="W14" s="58"/>
      <c r="X14" s="58"/>
      <c r="Y14" s="12"/>
      <c r="Z14" s="12"/>
      <c r="AA14" s="12"/>
      <c r="AB14" s="12"/>
      <c r="AC14" s="12"/>
      <c r="AD14" s="12"/>
    </row>
    <row r="15" spans="1:30" ht="9" customHeight="1">
      <c r="A15" s="151" t="s">
        <v>138</v>
      </c>
      <c r="B15" s="10">
        <v>22</v>
      </c>
      <c r="C15" s="10">
        <v>21</v>
      </c>
      <c r="D15" s="10">
        <v>0</v>
      </c>
      <c r="E15" s="10">
        <v>0</v>
      </c>
      <c r="F15" s="10">
        <v>1</v>
      </c>
      <c r="G15" s="10">
        <v>44</v>
      </c>
      <c r="H15" s="10"/>
      <c r="I15" s="404">
        <v>11</v>
      </c>
      <c r="J15" s="404">
        <v>8</v>
      </c>
      <c r="K15" s="404">
        <v>0</v>
      </c>
      <c r="L15" s="404">
        <v>0</v>
      </c>
      <c r="M15" s="404">
        <v>330</v>
      </c>
      <c r="N15" s="404">
        <v>349</v>
      </c>
      <c r="O15" s="466"/>
      <c r="P15" s="10"/>
      <c r="Q15" s="10"/>
      <c r="R15" s="10"/>
      <c r="S15" s="10"/>
      <c r="T15" s="10"/>
      <c r="U15" s="10"/>
      <c r="V15" s="58"/>
      <c r="W15" s="58"/>
      <c r="X15" s="58"/>
      <c r="Y15" s="12"/>
      <c r="Z15" s="12"/>
      <c r="AA15" s="12"/>
      <c r="AB15" s="12"/>
      <c r="AC15" s="12"/>
      <c r="AD15" s="12"/>
    </row>
    <row r="16" spans="1:30" ht="9" customHeight="1">
      <c r="A16" s="151" t="s">
        <v>139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/>
      <c r="I16" s="404">
        <v>3</v>
      </c>
      <c r="J16" s="404">
        <v>0</v>
      </c>
      <c r="K16" s="404">
        <v>0</v>
      </c>
      <c r="L16" s="404">
        <v>0</v>
      </c>
      <c r="M16" s="404">
        <v>550</v>
      </c>
      <c r="N16" s="404">
        <v>553</v>
      </c>
      <c r="O16" s="466"/>
      <c r="P16" s="10"/>
      <c r="Q16" s="10"/>
      <c r="R16" s="10"/>
      <c r="S16" s="10"/>
      <c r="T16" s="10"/>
      <c r="U16" s="10"/>
      <c r="V16" s="58"/>
      <c r="W16" s="58"/>
      <c r="X16" s="58"/>
      <c r="Y16" s="12"/>
      <c r="Z16" s="12"/>
      <c r="AA16" s="12"/>
      <c r="AB16" s="12"/>
      <c r="AC16" s="12"/>
      <c r="AD16" s="12"/>
    </row>
    <row r="17" spans="1:30" ht="9" customHeight="1">
      <c r="A17" s="152" t="s">
        <v>130</v>
      </c>
      <c r="B17" s="9">
        <v>288</v>
      </c>
      <c r="C17" s="9">
        <v>672</v>
      </c>
      <c r="D17" s="9">
        <v>1378</v>
      </c>
      <c r="E17" s="9">
        <v>31</v>
      </c>
      <c r="F17" s="9">
        <v>87</v>
      </c>
      <c r="G17" s="9">
        <v>2456</v>
      </c>
      <c r="H17" s="9"/>
      <c r="I17" s="407">
        <v>549</v>
      </c>
      <c r="J17" s="407">
        <v>542</v>
      </c>
      <c r="K17" s="407">
        <v>1328</v>
      </c>
      <c r="L17" s="407">
        <v>84</v>
      </c>
      <c r="M17" s="407">
        <v>1103</v>
      </c>
      <c r="N17" s="407">
        <v>3606</v>
      </c>
      <c r="O17" s="466"/>
      <c r="P17" s="9"/>
      <c r="Q17" s="9"/>
      <c r="R17" s="9"/>
      <c r="S17" s="9"/>
      <c r="T17" s="9"/>
      <c r="U17" s="9"/>
      <c r="V17" s="58"/>
      <c r="W17" s="58"/>
      <c r="X17" s="58"/>
      <c r="Y17" s="11"/>
      <c r="Z17" s="11"/>
      <c r="AA17" s="11"/>
      <c r="AB17" s="11"/>
      <c r="AC17" s="11"/>
      <c r="AD17" s="11"/>
    </row>
    <row r="18" spans="1:19" ht="9" customHeight="1">
      <c r="A18" s="151"/>
      <c r="B18" s="155"/>
      <c r="C18" s="155"/>
      <c r="D18" s="155"/>
      <c r="E18" s="155"/>
      <c r="F18" s="155"/>
      <c r="G18" s="155"/>
      <c r="H18" s="155"/>
      <c r="I18" s="467"/>
      <c r="J18" s="467"/>
      <c r="K18" s="467"/>
      <c r="L18" s="467"/>
      <c r="M18" s="467"/>
      <c r="N18" s="467"/>
      <c r="O18" s="59"/>
      <c r="P18" s="59"/>
      <c r="Q18" s="59"/>
      <c r="R18" s="59"/>
      <c r="S18" s="59"/>
    </row>
    <row r="19" spans="1:14" s="56" customFormat="1" ht="9" customHeight="1">
      <c r="A19" s="858" t="s">
        <v>155</v>
      </c>
      <c r="B19" s="858"/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</row>
    <row r="20" spans="1:14" ht="9" customHeight="1">
      <c r="A20" s="151"/>
      <c r="B20" s="155"/>
      <c r="C20" s="155"/>
      <c r="D20" s="155"/>
      <c r="E20" s="155"/>
      <c r="F20" s="155"/>
      <c r="G20" s="155"/>
      <c r="H20" s="155"/>
      <c r="I20" s="147"/>
      <c r="J20" s="147"/>
      <c r="K20" s="147"/>
      <c r="L20" s="147"/>
      <c r="M20" s="147"/>
      <c r="N20" s="147"/>
    </row>
    <row r="21" spans="1:15" ht="9" customHeight="1">
      <c r="A21" s="151" t="s">
        <v>132</v>
      </c>
      <c r="B21" s="12">
        <v>72.72727272727273</v>
      </c>
      <c r="C21" s="12">
        <v>27.272727272727273</v>
      </c>
      <c r="D21" s="12">
        <v>0</v>
      </c>
      <c r="E21" s="12">
        <v>0</v>
      </c>
      <c r="F21" s="12">
        <v>0</v>
      </c>
      <c r="G21" s="12">
        <v>100</v>
      </c>
      <c r="H21" s="12"/>
      <c r="I21" s="458">
        <v>94.11764705882354</v>
      </c>
      <c r="J21" s="458">
        <v>3.9215686274509802</v>
      </c>
      <c r="K21" s="458">
        <v>0</v>
      </c>
      <c r="L21" s="458">
        <v>0</v>
      </c>
      <c r="M21" s="458">
        <v>1.9607843137254901</v>
      </c>
      <c r="N21" s="458">
        <v>100</v>
      </c>
      <c r="O21" s="464"/>
    </row>
    <row r="22" spans="1:15" ht="9" customHeight="1">
      <c r="A22" s="151" t="s">
        <v>133</v>
      </c>
      <c r="B22" s="12">
        <v>100</v>
      </c>
      <c r="C22" s="12">
        <v>0</v>
      </c>
      <c r="D22" s="12">
        <v>0</v>
      </c>
      <c r="E22" s="12">
        <v>0</v>
      </c>
      <c r="F22" s="12">
        <v>0</v>
      </c>
      <c r="G22" s="12">
        <v>100</v>
      </c>
      <c r="H22" s="12"/>
      <c r="I22" s="458">
        <v>91.30434782608695</v>
      </c>
      <c r="J22" s="458">
        <v>0</v>
      </c>
      <c r="K22" s="458">
        <v>0</v>
      </c>
      <c r="L22" s="458">
        <v>0</v>
      </c>
      <c r="M22" s="458">
        <v>8.695652173913043</v>
      </c>
      <c r="N22" s="458">
        <v>100</v>
      </c>
      <c r="O22" s="464"/>
    </row>
    <row r="23" spans="1:15" ht="9" customHeight="1">
      <c r="A23" s="151" t="s">
        <v>134</v>
      </c>
      <c r="B23" s="12">
        <v>3.2799389778794814</v>
      </c>
      <c r="C23" s="12">
        <v>29.443173150266972</v>
      </c>
      <c r="D23" s="12">
        <v>63.92067124332571</v>
      </c>
      <c r="E23" s="12">
        <v>0</v>
      </c>
      <c r="F23" s="12">
        <v>3.356216628527841</v>
      </c>
      <c r="G23" s="12">
        <v>100</v>
      </c>
      <c r="H23" s="12"/>
      <c r="I23" s="458">
        <v>14.988290398126464</v>
      </c>
      <c r="J23" s="458">
        <v>18.188914910226387</v>
      </c>
      <c r="K23" s="458">
        <v>60.10928961748634</v>
      </c>
      <c r="L23" s="458">
        <v>0</v>
      </c>
      <c r="M23" s="458">
        <v>6.713505074160812</v>
      </c>
      <c r="N23" s="458">
        <v>100</v>
      </c>
      <c r="O23" s="464"/>
    </row>
    <row r="24" spans="1:15" ht="9" customHeight="1">
      <c r="A24" s="151" t="s">
        <v>135</v>
      </c>
      <c r="B24" s="12">
        <v>23.544631306597672</v>
      </c>
      <c r="C24" s="12">
        <v>15.394566623544632</v>
      </c>
      <c r="D24" s="12">
        <v>55.75679172056921</v>
      </c>
      <c r="E24" s="12">
        <v>1.5523932729624839</v>
      </c>
      <c r="F24" s="12">
        <v>3.7516170763260024</v>
      </c>
      <c r="G24" s="12">
        <v>100</v>
      </c>
      <c r="H24" s="12"/>
      <c r="I24" s="458">
        <v>30.130486358244365</v>
      </c>
      <c r="J24" s="458">
        <v>13.523131672597865</v>
      </c>
      <c r="K24" s="458">
        <v>52.431791221826806</v>
      </c>
      <c r="L24" s="458">
        <v>1.7793594306049823</v>
      </c>
      <c r="M24" s="458">
        <v>2.1352313167259784</v>
      </c>
      <c r="N24" s="458">
        <v>100</v>
      </c>
      <c r="O24" s="464"/>
    </row>
    <row r="25" spans="1:15" ht="9" customHeight="1">
      <c r="A25" s="151" t="s">
        <v>136</v>
      </c>
      <c r="B25" s="12">
        <v>1.7482517482517483</v>
      </c>
      <c r="C25" s="12">
        <v>50</v>
      </c>
      <c r="D25" s="12">
        <v>37.06293706293706</v>
      </c>
      <c r="E25" s="12">
        <v>6.643356643356643</v>
      </c>
      <c r="F25" s="12">
        <v>4.545454545454546</v>
      </c>
      <c r="G25" s="12">
        <v>100</v>
      </c>
      <c r="H25" s="12"/>
      <c r="I25" s="458">
        <v>2.512562814070352</v>
      </c>
      <c r="J25" s="458">
        <v>46.231155778894475</v>
      </c>
      <c r="K25" s="458">
        <v>28.64321608040201</v>
      </c>
      <c r="L25" s="458">
        <v>17.33668341708543</v>
      </c>
      <c r="M25" s="458">
        <v>5.276381909547739</v>
      </c>
      <c r="N25" s="458">
        <v>100</v>
      </c>
      <c r="O25" s="464"/>
    </row>
    <row r="26" spans="1:15" ht="9" customHeight="1">
      <c r="A26" s="151" t="s">
        <v>137</v>
      </c>
      <c r="B26" s="12">
        <v>0</v>
      </c>
      <c r="C26" s="12">
        <v>0</v>
      </c>
      <c r="D26" s="12">
        <v>100</v>
      </c>
      <c r="E26" s="12">
        <v>0</v>
      </c>
      <c r="F26" s="12">
        <v>0</v>
      </c>
      <c r="G26" s="12">
        <v>100</v>
      </c>
      <c r="H26" s="12"/>
      <c r="I26" s="458">
        <v>9.25925925925926</v>
      </c>
      <c r="J26" s="458">
        <v>0.9259259259259259</v>
      </c>
      <c r="K26" s="458">
        <v>1.8518518518518519</v>
      </c>
      <c r="L26" s="458">
        <v>0</v>
      </c>
      <c r="M26" s="458">
        <v>87.96296296296296</v>
      </c>
      <c r="N26" s="458">
        <v>100</v>
      </c>
      <c r="O26" s="464"/>
    </row>
    <row r="27" spans="1:15" ht="9" customHeight="1">
      <c r="A27" s="151" t="s">
        <v>138</v>
      </c>
      <c r="B27" s="12">
        <v>50</v>
      </c>
      <c r="C27" s="12">
        <v>47.72727272727273</v>
      </c>
      <c r="D27" s="12">
        <v>0</v>
      </c>
      <c r="E27" s="12">
        <v>0</v>
      </c>
      <c r="F27" s="12">
        <v>2.272727272727273</v>
      </c>
      <c r="G27" s="12">
        <v>100</v>
      </c>
      <c r="H27" s="12"/>
      <c r="I27" s="458">
        <v>3.151862464183381</v>
      </c>
      <c r="J27" s="458">
        <v>2.292263610315186</v>
      </c>
      <c r="K27" s="458">
        <v>0</v>
      </c>
      <c r="L27" s="458">
        <v>0</v>
      </c>
      <c r="M27" s="458">
        <v>94.55587392550143</v>
      </c>
      <c r="N27" s="458">
        <v>100</v>
      </c>
      <c r="O27" s="464"/>
    </row>
    <row r="28" spans="1:15" ht="9" customHeight="1">
      <c r="A28" s="151" t="s">
        <v>139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  <c r="I28" s="458">
        <v>0.5424954792043399</v>
      </c>
      <c r="J28" s="458">
        <v>0</v>
      </c>
      <c r="K28" s="458">
        <v>0</v>
      </c>
      <c r="L28" s="458">
        <v>0</v>
      </c>
      <c r="M28" s="458">
        <v>99.45750452079567</v>
      </c>
      <c r="N28" s="458">
        <v>100</v>
      </c>
      <c r="O28" s="464"/>
    </row>
    <row r="29" spans="1:15" ht="9" customHeight="1">
      <c r="A29" s="152" t="s">
        <v>130</v>
      </c>
      <c r="B29" s="11">
        <v>11.726384364820847</v>
      </c>
      <c r="C29" s="11">
        <v>27.36156351791531</v>
      </c>
      <c r="D29" s="11">
        <v>56.10749185667753</v>
      </c>
      <c r="E29" s="11">
        <v>1.262214983713355</v>
      </c>
      <c r="F29" s="11">
        <v>3.542345276872964</v>
      </c>
      <c r="G29" s="11">
        <v>100</v>
      </c>
      <c r="H29" s="11"/>
      <c r="I29" s="459">
        <v>15.224625623960067</v>
      </c>
      <c r="J29" s="459">
        <v>15.030504714364948</v>
      </c>
      <c r="K29" s="459">
        <v>36.82750970604548</v>
      </c>
      <c r="L29" s="459">
        <v>2.329450915141431</v>
      </c>
      <c r="M29" s="459">
        <v>30.587909040488075</v>
      </c>
      <c r="N29" s="459">
        <v>100</v>
      </c>
      <c r="O29" s="464"/>
    </row>
    <row r="30" spans="1:14" ht="9" customHeight="1">
      <c r="A30" s="156"/>
      <c r="B30" s="157"/>
      <c r="C30" s="157"/>
      <c r="D30" s="157"/>
      <c r="E30" s="157"/>
      <c r="F30" s="157"/>
      <c r="G30" s="158"/>
      <c r="H30" s="158"/>
      <c r="I30" s="465"/>
      <c r="J30" s="465"/>
      <c r="K30" s="465"/>
      <c r="L30" s="465"/>
      <c r="M30" s="465"/>
      <c r="N30" s="465"/>
    </row>
    <row r="31" spans="9:15" ht="9" customHeight="1">
      <c r="I31" s="58"/>
      <c r="J31" s="58"/>
      <c r="K31" s="58"/>
      <c r="L31" s="12"/>
      <c r="M31" s="12"/>
      <c r="N31" s="12"/>
      <c r="O31" s="60"/>
    </row>
    <row r="32" spans="1:16" ht="9" customHeight="1">
      <c r="A32" s="685" t="s">
        <v>361</v>
      </c>
      <c r="B32" s="61"/>
      <c r="C32" s="61"/>
      <c r="D32" s="61"/>
      <c r="E32" s="61"/>
      <c r="F32" s="12"/>
      <c r="G32" s="10"/>
      <c r="H32" s="10"/>
      <c r="I32" s="58"/>
      <c r="J32" s="58"/>
      <c r="K32" s="58"/>
      <c r="L32" s="12"/>
      <c r="M32" s="12"/>
      <c r="N32" s="12"/>
      <c r="O32" s="60"/>
      <c r="P32" s="62"/>
    </row>
    <row r="33" spans="1:15" ht="9" customHeight="1">
      <c r="A33" s="517"/>
      <c r="B33" s="517"/>
      <c r="C33" s="519"/>
      <c r="D33" s="519"/>
      <c r="E33" s="519"/>
      <c r="F33" s="10"/>
      <c r="G33" s="10"/>
      <c r="H33" s="10"/>
      <c r="I33" s="58"/>
      <c r="J33" s="58"/>
      <c r="K33" s="58"/>
      <c r="L33" s="12"/>
      <c r="M33" s="12"/>
      <c r="N33" s="12"/>
      <c r="O33" s="60"/>
    </row>
    <row r="34" spans="2:15" ht="9" customHeight="1">
      <c r="B34" s="12"/>
      <c r="C34" s="12"/>
      <c r="D34" s="12"/>
      <c r="E34" s="12"/>
      <c r="F34" s="10"/>
      <c r="G34" s="63"/>
      <c r="H34" s="63"/>
      <c r="I34" s="58"/>
      <c r="J34" s="58"/>
      <c r="K34" s="58"/>
      <c r="L34" s="12"/>
      <c r="M34" s="12"/>
      <c r="N34" s="12"/>
      <c r="O34" s="60"/>
    </row>
    <row r="35" spans="2:15" ht="9" customHeight="1">
      <c r="B35" s="10"/>
      <c r="C35" s="10"/>
      <c r="D35" s="10"/>
      <c r="E35" s="10"/>
      <c r="F35" s="10"/>
      <c r="G35" s="63"/>
      <c r="H35" s="63"/>
      <c r="I35" s="58"/>
      <c r="J35" s="58"/>
      <c r="K35" s="58"/>
      <c r="L35" s="12"/>
      <c r="M35" s="12"/>
      <c r="N35" s="12"/>
      <c r="O35" s="60"/>
    </row>
    <row r="36" spans="2:15" ht="9" customHeight="1">
      <c r="B36" s="10"/>
      <c r="C36" s="10"/>
      <c r="D36" s="10"/>
      <c r="E36" s="10"/>
      <c r="F36" s="10"/>
      <c r="G36" s="63"/>
      <c r="H36" s="63"/>
      <c r="I36" s="58"/>
      <c r="J36" s="58"/>
      <c r="K36" s="58"/>
      <c r="L36" s="12"/>
      <c r="M36" s="12"/>
      <c r="N36" s="12"/>
      <c r="O36" s="60"/>
    </row>
    <row r="37" spans="2:15" ht="9" customHeight="1">
      <c r="B37" s="10"/>
      <c r="C37" s="10"/>
      <c r="D37" s="10"/>
      <c r="E37" s="10"/>
      <c r="F37" s="10"/>
      <c r="G37" s="63"/>
      <c r="H37" s="63"/>
      <c r="I37" s="58"/>
      <c r="J37" s="58"/>
      <c r="K37" s="58"/>
      <c r="L37" s="12"/>
      <c r="M37" s="12"/>
      <c r="N37" s="12"/>
      <c r="O37" s="60"/>
    </row>
    <row r="38" spans="2:15" ht="9" customHeight="1">
      <c r="B38" s="10"/>
      <c r="C38" s="10"/>
      <c r="D38" s="10"/>
      <c r="E38" s="10"/>
      <c r="F38" s="10"/>
      <c r="G38" s="63"/>
      <c r="H38" s="63"/>
      <c r="I38" s="58"/>
      <c r="J38" s="58"/>
      <c r="K38" s="58"/>
      <c r="L38" s="12"/>
      <c r="M38" s="12"/>
      <c r="N38" s="12"/>
      <c r="O38" s="60"/>
    </row>
    <row r="39" spans="2:15" ht="12.75">
      <c r="B39" s="10"/>
      <c r="C39" s="10"/>
      <c r="D39" s="10"/>
      <c r="E39" s="10"/>
      <c r="F39" s="10"/>
      <c r="G39" s="63"/>
      <c r="H39" s="63"/>
      <c r="I39" s="58"/>
      <c r="J39" s="58"/>
      <c r="K39" s="58"/>
      <c r="L39" s="11"/>
      <c r="M39" s="11"/>
      <c r="N39" s="11"/>
      <c r="O39" s="60"/>
    </row>
    <row r="40" spans="2:14" ht="12.75">
      <c r="B40" s="9"/>
      <c r="C40" s="9"/>
      <c r="D40" s="9"/>
      <c r="E40" s="9"/>
      <c r="F40" s="9"/>
      <c r="G40" s="64"/>
      <c r="H40" s="64"/>
      <c r="I40" s="9"/>
      <c r="J40" s="9"/>
      <c r="K40" s="9"/>
      <c r="L40" s="9"/>
      <c r="M40" s="9"/>
      <c r="N40" s="9"/>
    </row>
  </sheetData>
  <mergeCells count="4">
    <mergeCell ref="B4:G4"/>
    <mergeCell ref="A19:N19"/>
    <mergeCell ref="A7:N7"/>
    <mergeCell ref="A4:A5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&amp;C&amp;"Arial,Normale"&amp;10 200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2"/>
  <dimension ref="A1:BL74"/>
  <sheetViews>
    <sheetView showGridLines="0" workbookViewId="0" topLeftCell="A1">
      <selection activeCell="K52" sqref="K52"/>
    </sheetView>
  </sheetViews>
  <sheetFormatPr defaultColWidth="9.59765625" defaultRowHeight="10.5"/>
  <cols>
    <col min="1" max="1" width="25.796875" style="159" customWidth="1"/>
    <col min="2" max="2" width="22.796875" style="43" customWidth="1"/>
    <col min="3" max="3" width="1" style="43" customWidth="1"/>
    <col min="4" max="4" width="22.796875" style="43" customWidth="1"/>
    <col min="5" max="5" width="1" style="43" customWidth="1"/>
    <col min="6" max="6" width="22.796875" style="43" customWidth="1"/>
    <col min="7" max="7" width="1" style="43" customWidth="1"/>
    <col min="8" max="8" width="22.796875" style="43" customWidth="1"/>
    <col min="9" max="9" width="10.796875" style="44" bestFit="1" customWidth="1"/>
    <col min="10" max="64" width="9.59765625" style="44" customWidth="1"/>
    <col min="65" max="16384" width="9.59765625" style="43" customWidth="1"/>
  </cols>
  <sheetData>
    <row r="1" ht="12" customHeight="1">
      <c r="A1" s="776" t="s">
        <v>337</v>
      </c>
    </row>
    <row r="2" ht="12" customHeight="1"/>
    <row r="3" ht="9" customHeight="1"/>
    <row r="4" spans="1:64" s="45" customFormat="1" ht="12" customHeight="1">
      <c r="A4" s="603" t="s">
        <v>219</v>
      </c>
      <c r="B4" s="604" t="s">
        <v>180</v>
      </c>
      <c r="C4" s="604"/>
      <c r="D4" s="604" t="s">
        <v>181</v>
      </c>
      <c r="E4" s="604"/>
      <c r="F4" s="604" t="s">
        <v>182</v>
      </c>
      <c r="G4" s="604"/>
      <c r="H4" s="604" t="s">
        <v>130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4" s="45" customFormat="1" ht="6" customHeight="1">
      <c r="A5" s="605"/>
      <c r="B5" s="606"/>
      <c r="C5" s="607"/>
      <c r="D5" s="607"/>
      <c r="E5" s="607"/>
      <c r="F5" s="607"/>
      <c r="G5" s="607"/>
      <c r="H5" s="60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s="45" customFormat="1" ht="8.25" customHeight="1">
      <c r="A6" s="858" t="s">
        <v>387</v>
      </c>
      <c r="B6" s="858"/>
      <c r="C6" s="858"/>
      <c r="D6" s="858"/>
      <c r="E6" s="858"/>
      <c r="F6" s="858"/>
      <c r="G6" s="858"/>
      <c r="H6" s="858"/>
      <c r="I6" s="162"/>
      <c r="J6" s="162"/>
      <c r="K6" s="162"/>
      <c r="L6" s="162"/>
      <c r="M6" s="162"/>
      <c r="N6" s="162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s="45" customFormat="1" ht="6" customHeight="1">
      <c r="A7" s="160"/>
      <c r="B7" s="227"/>
      <c r="C7" s="47"/>
      <c r="D7" s="47"/>
      <c r="E7" s="47"/>
      <c r="F7" s="47"/>
      <c r="G7" s="47"/>
      <c r="H7" s="4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spans="1:8" ht="8.25" customHeight="1">
      <c r="A8" s="689" t="s">
        <v>135</v>
      </c>
      <c r="B8" s="645">
        <v>614</v>
      </c>
      <c r="C8" s="690"/>
      <c r="D8" s="691">
        <v>1246</v>
      </c>
      <c r="E8" s="607"/>
      <c r="F8" s="691">
        <v>2751</v>
      </c>
      <c r="G8" s="692"/>
      <c r="H8" s="693">
        <v>4611</v>
      </c>
    </row>
    <row r="9" spans="1:8" ht="8.25" customHeight="1">
      <c r="A9" s="689" t="s">
        <v>405</v>
      </c>
      <c r="B9" s="645">
        <v>662</v>
      </c>
      <c r="C9" s="607"/>
      <c r="D9" s="694">
        <v>364</v>
      </c>
      <c r="E9" s="607"/>
      <c r="F9" s="694">
        <v>176</v>
      </c>
      <c r="G9" s="607"/>
      <c r="H9" s="693">
        <v>1202</v>
      </c>
    </row>
    <row r="10" spans="1:8" ht="8.25" customHeight="1">
      <c r="A10" s="689" t="s">
        <v>169</v>
      </c>
      <c r="B10" s="645">
        <v>108</v>
      </c>
      <c r="C10" s="607"/>
      <c r="D10" s="694">
        <v>72</v>
      </c>
      <c r="E10" s="607"/>
      <c r="F10" s="694">
        <v>47</v>
      </c>
      <c r="G10" s="607"/>
      <c r="H10" s="693">
        <v>227</v>
      </c>
    </row>
    <row r="11" spans="1:8" ht="8.25" customHeight="1">
      <c r="A11" s="689" t="s">
        <v>170</v>
      </c>
      <c r="B11" s="645">
        <v>1341</v>
      </c>
      <c r="C11" s="607"/>
      <c r="D11" s="691">
        <v>1776</v>
      </c>
      <c r="E11" s="607"/>
      <c r="F11" s="694">
        <v>674</v>
      </c>
      <c r="G11" s="607"/>
      <c r="H11" s="693">
        <v>3791</v>
      </c>
    </row>
    <row r="12" spans="1:8" ht="8.25" customHeight="1">
      <c r="A12" s="689" t="s">
        <v>171</v>
      </c>
      <c r="B12" s="645">
        <v>393</v>
      </c>
      <c r="C12" s="607"/>
      <c r="D12" s="402">
        <v>0</v>
      </c>
      <c r="E12" s="586"/>
      <c r="F12" s="694">
        <v>430</v>
      </c>
      <c r="G12" s="607"/>
      <c r="H12" s="693">
        <v>823</v>
      </c>
    </row>
    <row r="13" spans="1:8" ht="8.25" customHeight="1">
      <c r="A13" s="689" t="s">
        <v>172</v>
      </c>
      <c r="B13" s="402">
        <v>2</v>
      </c>
      <c r="C13" s="586"/>
      <c r="D13" s="402">
        <v>0</v>
      </c>
      <c r="E13" s="586"/>
      <c r="F13" s="691">
        <v>859</v>
      </c>
      <c r="G13" s="607"/>
      <c r="H13" s="693">
        <v>861</v>
      </c>
    </row>
    <row r="14" spans="1:8" ht="8.25" customHeight="1">
      <c r="A14" s="689" t="s">
        <v>173</v>
      </c>
      <c r="B14" s="645">
        <v>51</v>
      </c>
      <c r="C14" s="607"/>
      <c r="D14" s="691">
        <v>1726</v>
      </c>
      <c r="E14" s="607"/>
      <c r="F14" s="645">
        <v>0</v>
      </c>
      <c r="G14" s="607"/>
      <c r="H14" s="693">
        <v>1777</v>
      </c>
    </row>
    <row r="15" spans="1:8" ht="8.25" customHeight="1">
      <c r="A15" s="689" t="s">
        <v>174</v>
      </c>
      <c r="B15" s="645">
        <v>5</v>
      </c>
      <c r="C15" s="607"/>
      <c r="D15" s="694">
        <v>2</v>
      </c>
      <c r="E15" s="607"/>
      <c r="F15" s="645">
        <v>77</v>
      </c>
      <c r="G15" s="607"/>
      <c r="H15" s="693">
        <v>84</v>
      </c>
    </row>
    <row r="16" spans="1:8" ht="8.25" customHeight="1">
      <c r="A16" s="689" t="s">
        <v>175</v>
      </c>
      <c r="B16" s="645">
        <v>2656</v>
      </c>
      <c r="C16" s="607"/>
      <c r="D16" s="694">
        <v>595</v>
      </c>
      <c r="E16" s="607"/>
      <c r="F16" s="645">
        <v>1211</v>
      </c>
      <c r="G16" s="607"/>
      <c r="H16" s="693">
        <v>4462</v>
      </c>
    </row>
    <row r="17" spans="1:8" ht="8.25" customHeight="1">
      <c r="A17" s="689" t="s">
        <v>150</v>
      </c>
      <c r="B17" s="645">
        <v>21</v>
      </c>
      <c r="C17" s="607"/>
      <c r="D17" s="694">
        <v>524</v>
      </c>
      <c r="E17" s="607"/>
      <c r="F17" s="645">
        <v>55</v>
      </c>
      <c r="G17" s="607"/>
      <c r="H17" s="693">
        <v>600</v>
      </c>
    </row>
    <row r="18" spans="1:8" ht="8.25" customHeight="1">
      <c r="A18" s="689" t="s">
        <v>176</v>
      </c>
      <c r="B18" s="645">
        <v>424</v>
      </c>
      <c r="C18" s="607"/>
      <c r="D18" s="694">
        <v>263</v>
      </c>
      <c r="E18" s="586"/>
      <c r="F18" s="645">
        <v>293</v>
      </c>
      <c r="G18" s="607"/>
      <c r="H18" s="693">
        <v>980</v>
      </c>
    </row>
    <row r="19" spans="1:8" ht="8.25" customHeight="1">
      <c r="A19" s="689" t="s">
        <v>177</v>
      </c>
      <c r="B19" s="645">
        <f>882+174+108</f>
        <v>1164</v>
      </c>
      <c r="C19" s="607"/>
      <c r="D19" s="691">
        <f>537+294+215</f>
        <v>1046</v>
      </c>
      <c r="E19" s="607"/>
      <c r="F19" s="645">
        <f>205+14+1001</f>
        <v>1220</v>
      </c>
      <c r="G19" s="607"/>
      <c r="H19" s="693">
        <v>3430</v>
      </c>
    </row>
    <row r="20" spans="1:8" ht="8.25" customHeight="1">
      <c r="A20" s="689" t="s">
        <v>178</v>
      </c>
      <c r="B20" s="645">
        <v>17</v>
      </c>
      <c r="C20" s="607"/>
      <c r="D20" s="694">
        <v>142</v>
      </c>
      <c r="E20" s="607"/>
      <c r="F20" s="645">
        <v>149</v>
      </c>
      <c r="G20" s="607"/>
      <c r="H20" s="693">
        <v>308</v>
      </c>
    </row>
    <row r="21" spans="1:8" ht="8.25" customHeight="1">
      <c r="A21" s="689" t="s">
        <v>179</v>
      </c>
      <c r="B21" s="645">
        <v>112</v>
      </c>
      <c r="C21" s="607"/>
      <c r="D21" s="694">
        <v>44</v>
      </c>
      <c r="E21" s="586"/>
      <c r="F21" s="645">
        <v>253</v>
      </c>
      <c r="G21" s="607"/>
      <c r="H21" s="693">
        <v>409</v>
      </c>
    </row>
    <row r="22" spans="1:8" ht="8.25" customHeight="1">
      <c r="A22" s="695" t="s">
        <v>196</v>
      </c>
      <c r="B22" s="645">
        <v>229</v>
      </c>
      <c r="C22" s="607"/>
      <c r="D22" s="694">
        <v>918</v>
      </c>
      <c r="E22" s="586"/>
      <c r="F22" s="402">
        <v>12</v>
      </c>
      <c r="G22" s="607"/>
      <c r="H22" s="693">
        <v>1159</v>
      </c>
    </row>
    <row r="23" spans="1:8" ht="8.25" customHeight="1">
      <c r="A23" s="695" t="s">
        <v>197</v>
      </c>
      <c r="B23" s="645">
        <v>907</v>
      </c>
      <c r="C23" s="607"/>
      <c r="D23" s="694">
        <v>42</v>
      </c>
      <c r="E23" s="586"/>
      <c r="F23" s="645">
        <v>0</v>
      </c>
      <c r="G23" s="607"/>
      <c r="H23" s="693">
        <v>949</v>
      </c>
    </row>
    <row r="24" spans="1:8" ht="8.25" customHeight="1">
      <c r="A24" s="695" t="s">
        <v>297</v>
      </c>
      <c r="B24" s="645">
        <v>54</v>
      </c>
      <c r="C24" s="607"/>
      <c r="D24" s="645">
        <v>0</v>
      </c>
      <c r="E24" s="586"/>
      <c r="F24" s="645">
        <v>553</v>
      </c>
      <c r="G24" s="607"/>
      <c r="H24" s="693">
        <v>607</v>
      </c>
    </row>
    <row r="25" spans="1:9" ht="8.25" customHeight="1">
      <c r="A25" s="696" t="s">
        <v>130</v>
      </c>
      <c r="B25" s="697">
        <v>8760</v>
      </c>
      <c r="C25" s="607"/>
      <c r="D25" s="697">
        <v>8760</v>
      </c>
      <c r="E25" s="586"/>
      <c r="F25" s="698">
        <v>8760</v>
      </c>
      <c r="G25" s="607"/>
      <c r="H25" s="699">
        <v>26280</v>
      </c>
      <c r="I25" s="643"/>
    </row>
    <row r="26" spans="1:64" s="49" customFormat="1" ht="6" customHeight="1">
      <c r="A26" s="686"/>
      <c r="B26" s="687"/>
      <c r="C26" s="48"/>
      <c r="D26" s="48"/>
      <c r="E26" s="48"/>
      <c r="F26" s="48"/>
      <c r="G26" s="48"/>
      <c r="H26" s="48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s="45" customFormat="1" ht="8.25" customHeight="1">
      <c r="A27" s="861" t="s">
        <v>226</v>
      </c>
      <c r="B27" s="861"/>
      <c r="C27" s="861"/>
      <c r="D27" s="861"/>
      <c r="E27" s="861"/>
      <c r="F27" s="861"/>
      <c r="G27" s="861"/>
      <c r="H27" s="861"/>
      <c r="I27" s="162"/>
      <c r="J27" s="162"/>
      <c r="K27" s="162"/>
      <c r="L27" s="162"/>
      <c r="M27" s="162"/>
      <c r="N27" s="162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64" s="45" customFormat="1" ht="6" customHeight="1">
      <c r="A28" s="688"/>
      <c r="B28" s="688"/>
      <c r="C28" s="688"/>
      <c r="D28" s="688"/>
      <c r="E28" s="688"/>
      <c r="F28" s="688"/>
      <c r="G28" s="688"/>
      <c r="H28" s="688"/>
      <c r="I28" s="162"/>
      <c r="J28" s="162"/>
      <c r="K28" s="162"/>
      <c r="L28" s="162"/>
      <c r="M28" s="162"/>
      <c r="N28" s="162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8" ht="8.25" customHeight="1">
      <c r="A29" s="689" t="s">
        <v>135</v>
      </c>
      <c r="B29" s="700">
        <f>100*B8/$B$25</f>
        <v>7.0091324200913245</v>
      </c>
      <c r="C29" s="45"/>
      <c r="D29" s="700">
        <f>100*D8/$D$25</f>
        <v>14.223744292237443</v>
      </c>
      <c r="E29" s="700"/>
      <c r="F29" s="700">
        <f>100*F8/$F$25</f>
        <v>31.404109589041095</v>
      </c>
      <c r="G29" s="693"/>
      <c r="H29" s="700">
        <v>17.54566210045662</v>
      </c>
    </row>
    <row r="30" spans="1:8" ht="8.25" customHeight="1">
      <c r="A30" s="689" t="s">
        <v>405</v>
      </c>
      <c r="B30" s="700">
        <f aca="true" t="shared" si="0" ref="B30:B45">100*B9/$B$25</f>
        <v>7.557077625570776</v>
      </c>
      <c r="C30" s="45"/>
      <c r="D30" s="700">
        <f aca="true" t="shared" si="1" ref="D30:D45">100*D9/$D$25</f>
        <v>4.155251141552512</v>
      </c>
      <c r="E30" s="700"/>
      <c r="F30" s="700">
        <f aca="true" t="shared" si="2" ref="F30:F45">100*F9/$F$25</f>
        <v>2.009132420091324</v>
      </c>
      <c r="G30" s="693"/>
      <c r="H30" s="700">
        <v>4.5738203957382035</v>
      </c>
    </row>
    <row r="31" spans="1:8" ht="8.25" customHeight="1">
      <c r="A31" s="689" t="s">
        <v>169</v>
      </c>
      <c r="B31" s="700">
        <f t="shared" si="0"/>
        <v>1.2328767123287672</v>
      </c>
      <c r="C31" s="45"/>
      <c r="D31" s="700">
        <f t="shared" si="1"/>
        <v>0.821917808219178</v>
      </c>
      <c r="E31" s="700"/>
      <c r="F31" s="700">
        <f t="shared" si="2"/>
        <v>0.5365296803652968</v>
      </c>
      <c r="G31" s="644"/>
      <c r="H31" s="700">
        <v>0.8637747336377474</v>
      </c>
    </row>
    <row r="32" spans="1:8" ht="8.25" customHeight="1">
      <c r="A32" s="689" t="s">
        <v>170</v>
      </c>
      <c r="B32" s="700">
        <f t="shared" si="0"/>
        <v>15.308219178082192</v>
      </c>
      <c r="C32" s="45"/>
      <c r="D32" s="700">
        <f t="shared" si="1"/>
        <v>20.273972602739725</v>
      </c>
      <c r="E32" s="700"/>
      <c r="F32" s="700">
        <f t="shared" si="2"/>
        <v>7.69406392694064</v>
      </c>
      <c r="G32" s="693"/>
      <c r="H32" s="700">
        <v>14.425418569254186</v>
      </c>
    </row>
    <row r="33" spans="1:8" ht="8.25" customHeight="1">
      <c r="A33" s="689" t="s">
        <v>171</v>
      </c>
      <c r="B33" s="700">
        <f t="shared" si="0"/>
        <v>4.486301369863014</v>
      </c>
      <c r="C33" s="45"/>
      <c r="D33" s="645">
        <v>0</v>
      </c>
      <c r="E33" s="647"/>
      <c r="F33" s="700">
        <f t="shared" si="2"/>
        <v>4.908675799086758</v>
      </c>
      <c r="G33" s="644"/>
      <c r="H33" s="700">
        <v>3.1316590563165905</v>
      </c>
    </row>
    <row r="34" spans="1:8" ht="8.25" customHeight="1">
      <c r="A34" s="689" t="s">
        <v>172</v>
      </c>
      <c r="B34" s="701" t="s">
        <v>158</v>
      </c>
      <c r="C34" s="45"/>
      <c r="D34" s="645">
        <v>0</v>
      </c>
      <c r="E34" s="647"/>
      <c r="F34" s="700">
        <f t="shared" si="2"/>
        <v>9.80593607305936</v>
      </c>
      <c r="G34" s="693"/>
      <c r="H34" s="700">
        <v>3.276255707762557</v>
      </c>
    </row>
    <row r="35" spans="1:8" ht="8.25" customHeight="1">
      <c r="A35" s="689" t="s">
        <v>173</v>
      </c>
      <c r="B35" s="700">
        <f t="shared" si="0"/>
        <v>0.5821917808219178</v>
      </c>
      <c r="C35" s="45"/>
      <c r="D35" s="700">
        <f t="shared" si="1"/>
        <v>19.703196347031962</v>
      </c>
      <c r="E35" s="700"/>
      <c r="F35" s="702">
        <f t="shared" si="2"/>
        <v>0</v>
      </c>
      <c r="G35" s="693"/>
      <c r="H35" s="700">
        <v>6.76179604261796</v>
      </c>
    </row>
    <row r="36" spans="1:8" ht="8.25" customHeight="1">
      <c r="A36" s="689" t="s">
        <v>174</v>
      </c>
      <c r="B36" s="700">
        <f t="shared" si="0"/>
        <v>0.05707762557077625</v>
      </c>
      <c r="C36" s="45"/>
      <c r="D36" s="701" t="s">
        <v>158</v>
      </c>
      <c r="E36" s="700"/>
      <c r="F36" s="700">
        <f t="shared" si="2"/>
        <v>0.8789954337899544</v>
      </c>
      <c r="G36" s="644"/>
      <c r="H36" s="700">
        <v>0.319634703196347</v>
      </c>
    </row>
    <row r="37" spans="1:8" ht="8.25" customHeight="1">
      <c r="A37" s="689" t="s">
        <v>175</v>
      </c>
      <c r="B37" s="700">
        <f t="shared" si="0"/>
        <v>30.319634703196346</v>
      </c>
      <c r="C37" s="45"/>
      <c r="D37" s="700">
        <f t="shared" si="1"/>
        <v>6.792237442922374</v>
      </c>
      <c r="E37" s="700"/>
      <c r="F37" s="700">
        <f t="shared" si="2"/>
        <v>13.82420091324201</v>
      </c>
      <c r="G37" s="693"/>
      <c r="H37" s="700">
        <v>16.97869101978691</v>
      </c>
    </row>
    <row r="38" spans="1:8" ht="8.25" customHeight="1">
      <c r="A38" s="689" t="s">
        <v>150</v>
      </c>
      <c r="B38" s="700">
        <f t="shared" si="0"/>
        <v>0.23972602739726026</v>
      </c>
      <c r="C38" s="45"/>
      <c r="D38" s="700">
        <f t="shared" si="1"/>
        <v>5.981735159817352</v>
      </c>
      <c r="E38" s="700"/>
      <c r="F38" s="700">
        <f t="shared" si="2"/>
        <v>0.6278538812785388</v>
      </c>
      <c r="G38" s="644"/>
      <c r="H38" s="700">
        <v>2.2831050228310503</v>
      </c>
    </row>
    <row r="39" spans="1:8" ht="8.25" customHeight="1">
      <c r="A39" s="689" t="s">
        <v>176</v>
      </c>
      <c r="B39" s="700">
        <f t="shared" si="0"/>
        <v>4.840182648401827</v>
      </c>
      <c r="C39" s="45"/>
      <c r="D39" s="700">
        <f t="shared" si="1"/>
        <v>3.002283105022831</v>
      </c>
      <c r="E39" s="700"/>
      <c r="F39" s="700">
        <f t="shared" si="2"/>
        <v>3.3447488584474887</v>
      </c>
      <c r="G39" s="644"/>
      <c r="H39" s="700">
        <v>3.7290715372907153</v>
      </c>
    </row>
    <row r="40" spans="1:8" ht="8.25" customHeight="1">
      <c r="A40" s="689" t="s">
        <v>177</v>
      </c>
      <c r="B40" s="700">
        <f t="shared" si="0"/>
        <v>13.287671232876713</v>
      </c>
      <c r="C40" s="45"/>
      <c r="D40" s="700">
        <f t="shared" si="1"/>
        <v>11.940639269406393</v>
      </c>
      <c r="E40" s="700"/>
      <c r="F40" s="700">
        <f t="shared" si="2"/>
        <v>13.926940639269406</v>
      </c>
      <c r="G40" s="693"/>
      <c r="H40" s="700">
        <v>13.051750380517504</v>
      </c>
    </row>
    <row r="41" spans="1:8" ht="8.25" customHeight="1">
      <c r="A41" s="689" t="s">
        <v>178</v>
      </c>
      <c r="B41" s="700">
        <f t="shared" si="0"/>
        <v>0.19406392694063926</v>
      </c>
      <c r="C41" s="45"/>
      <c r="D41" s="700">
        <f t="shared" si="1"/>
        <v>1.6210045662100456</v>
      </c>
      <c r="E41" s="700"/>
      <c r="F41" s="700">
        <f t="shared" si="2"/>
        <v>1.7009132420091324</v>
      </c>
      <c r="G41" s="644"/>
      <c r="H41" s="700">
        <v>1.1719939117199392</v>
      </c>
    </row>
    <row r="42" spans="1:8" ht="8.25" customHeight="1">
      <c r="A42" s="689" t="s">
        <v>179</v>
      </c>
      <c r="B42" s="700">
        <f t="shared" si="0"/>
        <v>1.278538812785388</v>
      </c>
      <c r="C42" s="45"/>
      <c r="D42" s="700">
        <f t="shared" si="1"/>
        <v>0.502283105022831</v>
      </c>
      <c r="E42" s="700"/>
      <c r="F42" s="700">
        <f t="shared" si="2"/>
        <v>2.8881278538812785</v>
      </c>
      <c r="G42" s="644"/>
      <c r="H42" s="700">
        <v>1.556316590563166</v>
      </c>
    </row>
    <row r="43" spans="1:8" ht="8.25" customHeight="1">
      <c r="A43" s="695" t="s">
        <v>196</v>
      </c>
      <c r="B43" s="700">
        <f t="shared" si="0"/>
        <v>2.6141552511415527</v>
      </c>
      <c r="C43" s="45"/>
      <c r="D43" s="700">
        <f t="shared" si="1"/>
        <v>10.479452054794521</v>
      </c>
      <c r="E43" s="700"/>
      <c r="F43" s="700">
        <f t="shared" si="2"/>
        <v>0.136986301369863</v>
      </c>
      <c r="G43" s="693"/>
      <c r="H43" s="700">
        <v>4.410197869101979</v>
      </c>
    </row>
    <row r="44" spans="1:8" ht="8.25" customHeight="1">
      <c r="A44" s="695" t="s">
        <v>197</v>
      </c>
      <c r="B44" s="700">
        <f t="shared" si="0"/>
        <v>10.353881278538813</v>
      </c>
      <c r="C44" s="45"/>
      <c r="D44" s="700">
        <f t="shared" si="1"/>
        <v>0.4794520547945205</v>
      </c>
      <c r="E44" s="700"/>
      <c r="F44" s="702">
        <f t="shared" si="2"/>
        <v>0</v>
      </c>
      <c r="G44" s="693"/>
      <c r="H44" s="700">
        <v>3.611111111111111</v>
      </c>
    </row>
    <row r="45" spans="1:8" ht="8.25" customHeight="1">
      <c r="A45" s="695" t="s">
        <v>297</v>
      </c>
      <c r="B45" s="700">
        <f t="shared" si="0"/>
        <v>0.6164383561643836</v>
      </c>
      <c r="C45" s="45"/>
      <c r="D45" s="702">
        <f t="shared" si="1"/>
        <v>0</v>
      </c>
      <c r="E45" s="700"/>
      <c r="F45" s="700">
        <f t="shared" si="2"/>
        <v>6.312785388127854</v>
      </c>
      <c r="G45" s="693"/>
      <c r="H45" s="700">
        <v>2.3097412480974127</v>
      </c>
    </row>
    <row r="46" spans="1:64" s="49" customFormat="1" ht="8.25" customHeight="1">
      <c r="A46" s="696" t="s">
        <v>130</v>
      </c>
      <c r="B46" s="703">
        <v>100</v>
      </c>
      <c r="C46" s="704"/>
      <c r="D46" s="703">
        <v>100</v>
      </c>
      <c r="E46" s="703"/>
      <c r="F46" s="703">
        <v>100</v>
      </c>
      <c r="G46" s="699"/>
      <c r="H46" s="703">
        <v>100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</row>
    <row r="47" spans="1:64" s="49" customFormat="1" ht="6" customHeight="1">
      <c r="A47" s="696"/>
      <c r="B47" s="705"/>
      <c r="C47" s="706"/>
      <c r="D47" s="706"/>
      <c r="E47" s="706"/>
      <c r="F47" s="706"/>
      <c r="G47" s="706"/>
      <c r="H47" s="706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8" ht="8.25" customHeight="1">
      <c r="A48" s="862" t="s">
        <v>227</v>
      </c>
      <c r="B48" s="862"/>
      <c r="C48" s="862"/>
      <c r="D48" s="862"/>
      <c r="E48" s="862"/>
      <c r="F48" s="862"/>
      <c r="G48" s="862"/>
      <c r="H48" s="862"/>
    </row>
    <row r="49" spans="1:8" ht="6" customHeight="1">
      <c r="A49" s="160"/>
      <c r="B49" s="46"/>
      <c r="C49" s="46"/>
      <c r="D49" s="707"/>
      <c r="E49" s="46"/>
      <c r="F49" s="46"/>
      <c r="G49" s="46"/>
      <c r="H49" s="46"/>
    </row>
    <row r="50" spans="1:8" ht="8.25" customHeight="1">
      <c r="A50" s="689" t="s">
        <v>135</v>
      </c>
      <c r="B50" s="700">
        <f>100*B8/H8</f>
        <v>13.315983517675125</v>
      </c>
      <c r="C50" s="708"/>
      <c r="D50" s="700">
        <f>100*D8/H8</f>
        <v>27.022337887659944</v>
      </c>
      <c r="E50" s="700"/>
      <c r="F50" s="700">
        <f aca="true" t="shared" si="3" ref="F50:F66">100*F8/H8</f>
        <v>59.661678594664934</v>
      </c>
      <c r="G50" s="708"/>
      <c r="H50" s="709">
        <v>100</v>
      </c>
    </row>
    <row r="51" spans="1:8" ht="8.25" customHeight="1">
      <c r="A51" s="689" t="s">
        <v>405</v>
      </c>
      <c r="B51" s="700">
        <f aca="true" t="shared" si="4" ref="B51:B66">100*B9/H9</f>
        <v>55.074875207986686</v>
      </c>
      <c r="C51" s="708"/>
      <c r="D51" s="700">
        <f aca="true" t="shared" si="5" ref="D51:D66">100*D9/H9</f>
        <v>30.282861896838604</v>
      </c>
      <c r="E51" s="700"/>
      <c r="F51" s="700">
        <f t="shared" si="3"/>
        <v>14.642262895174708</v>
      </c>
      <c r="G51" s="708"/>
      <c r="H51" s="709">
        <v>100</v>
      </c>
    </row>
    <row r="52" spans="1:8" ht="8.25" customHeight="1">
      <c r="A52" s="689" t="s">
        <v>169</v>
      </c>
      <c r="B52" s="700">
        <f t="shared" si="4"/>
        <v>47.57709251101321</v>
      </c>
      <c r="C52" s="708"/>
      <c r="D52" s="700">
        <f t="shared" si="5"/>
        <v>31.718061674008812</v>
      </c>
      <c r="E52" s="700"/>
      <c r="F52" s="700">
        <f t="shared" si="3"/>
        <v>20.704845814977972</v>
      </c>
      <c r="G52" s="708"/>
      <c r="H52" s="709">
        <v>100</v>
      </c>
    </row>
    <row r="53" spans="1:8" ht="8.25" customHeight="1">
      <c r="A53" s="689" t="s">
        <v>170</v>
      </c>
      <c r="B53" s="700">
        <f t="shared" si="4"/>
        <v>35.37325243998945</v>
      </c>
      <c r="C53" s="708"/>
      <c r="D53" s="700">
        <f t="shared" si="5"/>
        <v>46.8477974149301</v>
      </c>
      <c r="E53" s="700"/>
      <c r="F53" s="700">
        <f t="shared" si="3"/>
        <v>17.778950145080454</v>
      </c>
      <c r="G53" s="708"/>
      <c r="H53" s="709">
        <v>100</v>
      </c>
    </row>
    <row r="54" spans="1:8" ht="8.25" customHeight="1">
      <c r="A54" s="689" t="s">
        <v>171</v>
      </c>
      <c r="B54" s="700">
        <f t="shared" si="4"/>
        <v>47.75212636695018</v>
      </c>
      <c r="C54" s="708"/>
      <c r="D54" s="710">
        <f>100*D12/F12</f>
        <v>0</v>
      </c>
      <c r="E54" s="700"/>
      <c r="F54" s="700">
        <f t="shared" si="3"/>
        <v>52.24787363304982</v>
      </c>
      <c r="G54" s="708"/>
      <c r="H54" s="709">
        <v>100</v>
      </c>
    </row>
    <row r="55" spans="1:8" ht="8.25" customHeight="1">
      <c r="A55" s="689" t="s">
        <v>172</v>
      </c>
      <c r="B55" s="700">
        <f t="shared" si="4"/>
        <v>0.23228803716608595</v>
      </c>
      <c r="C55" s="711"/>
      <c r="D55" s="710">
        <f>100*D13/F13</f>
        <v>0</v>
      </c>
      <c r="E55" s="647"/>
      <c r="F55" s="700">
        <f t="shared" si="3"/>
        <v>99.76771196283391</v>
      </c>
      <c r="G55" s="708"/>
      <c r="H55" s="709">
        <v>100</v>
      </c>
    </row>
    <row r="56" spans="1:8" ht="8.25" customHeight="1">
      <c r="A56" s="689" t="s">
        <v>173</v>
      </c>
      <c r="B56" s="700">
        <f t="shared" si="4"/>
        <v>2.8700056274620147</v>
      </c>
      <c r="C56" s="708"/>
      <c r="D56" s="700">
        <f t="shared" si="5"/>
        <v>97.12999437253798</v>
      </c>
      <c r="E56" s="700"/>
      <c r="F56" s="710">
        <f t="shared" si="3"/>
        <v>0</v>
      </c>
      <c r="G56" s="708"/>
      <c r="H56" s="709">
        <v>100</v>
      </c>
    </row>
    <row r="57" spans="1:8" ht="8.25" customHeight="1">
      <c r="A57" s="689" t="s">
        <v>174</v>
      </c>
      <c r="B57" s="700">
        <f t="shared" si="4"/>
        <v>5.9523809523809526</v>
      </c>
      <c r="C57" s="708"/>
      <c r="D57" s="700">
        <f t="shared" si="5"/>
        <v>2.380952380952381</v>
      </c>
      <c r="E57" s="700"/>
      <c r="F57" s="700">
        <f t="shared" si="3"/>
        <v>91.66666666666667</v>
      </c>
      <c r="G57" s="708"/>
      <c r="H57" s="709">
        <v>100</v>
      </c>
    </row>
    <row r="58" spans="1:8" ht="8.25" customHeight="1">
      <c r="A58" s="689" t="s">
        <v>175</v>
      </c>
      <c r="B58" s="700">
        <f t="shared" si="4"/>
        <v>59.52487673688929</v>
      </c>
      <c r="C58" s="708"/>
      <c r="D58" s="700">
        <f t="shared" si="5"/>
        <v>13.334827431645003</v>
      </c>
      <c r="E58" s="700"/>
      <c r="F58" s="700">
        <f t="shared" si="3"/>
        <v>27.14029583146571</v>
      </c>
      <c r="G58" s="708"/>
      <c r="H58" s="709">
        <v>100</v>
      </c>
    </row>
    <row r="59" spans="1:8" ht="8.25" customHeight="1">
      <c r="A59" s="689" t="s">
        <v>150</v>
      </c>
      <c r="B59" s="700">
        <f t="shared" si="4"/>
        <v>3.5</v>
      </c>
      <c r="C59" s="708"/>
      <c r="D59" s="700">
        <f t="shared" si="5"/>
        <v>87.33333333333333</v>
      </c>
      <c r="E59" s="700"/>
      <c r="F59" s="700">
        <f t="shared" si="3"/>
        <v>9.166666666666666</v>
      </c>
      <c r="G59" s="708"/>
      <c r="H59" s="709">
        <v>100</v>
      </c>
    </row>
    <row r="60" spans="1:8" ht="8.25" customHeight="1">
      <c r="A60" s="689" t="s">
        <v>176</v>
      </c>
      <c r="B60" s="700">
        <f t="shared" si="4"/>
        <v>43.265306122448976</v>
      </c>
      <c r="C60" s="708"/>
      <c r="D60" s="700">
        <f t="shared" si="5"/>
        <v>26.836734693877553</v>
      </c>
      <c r="E60" s="700"/>
      <c r="F60" s="700">
        <f t="shared" si="3"/>
        <v>29.897959183673468</v>
      </c>
      <c r="G60" s="708"/>
      <c r="H60" s="709">
        <v>100</v>
      </c>
    </row>
    <row r="61" spans="1:8" ht="8.25" customHeight="1">
      <c r="A61" s="689" t="s">
        <v>177</v>
      </c>
      <c r="B61" s="700">
        <f t="shared" si="4"/>
        <v>33.93586005830904</v>
      </c>
      <c r="C61" s="708"/>
      <c r="D61" s="700">
        <f t="shared" si="5"/>
        <v>30.495626822157433</v>
      </c>
      <c r="E61" s="700"/>
      <c r="F61" s="700">
        <f t="shared" si="3"/>
        <v>35.56851311953353</v>
      </c>
      <c r="G61" s="708"/>
      <c r="H61" s="709">
        <v>100</v>
      </c>
    </row>
    <row r="62" spans="1:8" ht="8.25" customHeight="1">
      <c r="A62" s="689" t="s">
        <v>178</v>
      </c>
      <c r="B62" s="700">
        <f t="shared" si="4"/>
        <v>5.51948051948052</v>
      </c>
      <c r="C62" s="708"/>
      <c r="D62" s="700">
        <f t="shared" si="5"/>
        <v>46.103896103896105</v>
      </c>
      <c r="E62" s="700"/>
      <c r="F62" s="700">
        <f t="shared" si="3"/>
        <v>48.37662337662338</v>
      </c>
      <c r="G62" s="708"/>
      <c r="H62" s="709">
        <v>100</v>
      </c>
    </row>
    <row r="63" spans="1:8" ht="8.25" customHeight="1">
      <c r="A63" s="689" t="s">
        <v>179</v>
      </c>
      <c r="B63" s="700">
        <f t="shared" si="4"/>
        <v>27.383863080684595</v>
      </c>
      <c r="C63" s="708"/>
      <c r="D63" s="700">
        <f t="shared" si="5"/>
        <v>10.75794621026895</v>
      </c>
      <c r="E63" s="700"/>
      <c r="F63" s="700">
        <f t="shared" si="3"/>
        <v>61.858190709046454</v>
      </c>
      <c r="G63" s="708"/>
      <c r="H63" s="709">
        <v>100</v>
      </c>
    </row>
    <row r="64" spans="1:8" ht="8.25" customHeight="1">
      <c r="A64" s="695" t="s">
        <v>196</v>
      </c>
      <c r="B64" s="700">
        <f t="shared" si="4"/>
        <v>19.758412424503884</v>
      </c>
      <c r="C64" s="708"/>
      <c r="D64" s="700">
        <f t="shared" si="5"/>
        <v>79.20621225194132</v>
      </c>
      <c r="E64" s="700"/>
      <c r="F64" s="700">
        <f t="shared" si="3"/>
        <v>1.0353753235547887</v>
      </c>
      <c r="G64" s="708"/>
      <c r="H64" s="709">
        <v>100</v>
      </c>
    </row>
    <row r="65" spans="1:8" ht="8.25" customHeight="1">
      <c r="A65" s="695" t="s">
        <v>197</v>
      </c>
      <c r="B65" s="700">
        <f t="shared" si="4"/>
        <v>95.57428872497366</v>
      </c>
      <c r="C65" s="46"/>
      <c r="D65" s="700">
        <f t="shared" si="5"/>
        <v>4.425711275026344</v>
      </c>
      <c r="E65" s="700"/>
      <c r="F65" s="702">
        <f t="shared" si="3"/>
        <v>0</v>
      </c>
      <c r="G65" s="46"/>
      <c r="H65" s="709">
        <v>100</v>
      </c>
    </row>
    <row r="66" spans="1:8" ht="8.25" customHeight="1">
      <c r="A66" s="695" t="s">
        <v>297</v>
      </c>
      <c r="B66" s="700">
        <f t="shared" si="4"/>
        <v>8.896210873146623</v>
      </c>
      <c r="C66" s="46"/>
      <c r="D66" s="702">
        <f t="shared" si="5"/>
        <v>0</v>
      </c>
      <c r="E66" s="700"/>
      <c r="F66" s="700">
        <f t="shared" si="3"/>
        <v>91.10378912685337</v>
      </c>
      <c r="G66" s="46"/>
      <c r="H66" s="709">
        <v>100</v>
      </c>
    </row>
    <row r="67" spans="1:64" s="49" customFormat="1" ht="8.25" customHeight="1">
      <c r="A67" s="696" t="s">
        <v>130</v>
      </c>
      <c r="B67" s="703">
        <v>33.333333333333336</v>
      </c>
      <c r="C67" s="705"/>
      <c r="D67" s="703">
        <v>33.333333333333336</v>
      </c>
      <c r="E67" s="703"/>
      <c r="F67" s="703">
        <v>33.333333333333336</v>
      </c>
      <c r="G67" s="705"/>
      <c r="H67" s="712">
        <v>100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8" ht="6" customHeight="1">
      <c r="A68" s="713"/>
      <c r="B68" s="714"/>
      <c r="C68" s="714"/>
      <c r="D68" s="715"/>
      <c r="E68" s="715"/>
      <c r="F68" s="715"/>
      <c r="G68" s="714"/>
      <c r="H68" s="714"/>
    </row>
    <row r="69" spans="1:8" ht="6" customHeight="1">
      <c r="A69" s="716"/>
      <c r="B69" s="46"/>
      <c r="C69" s="46"/>
      <c r="D69" s="700"/>
      <c r="E69" s="700"/>
      <c r="F69" s="700"/>
      <c r="G69" s="46"/>
      <c r="H69" s="46"/>
    </row>
    <row r="70" spans="1:8" ht="8.25" customHeight="1">
      <c r="A70" s="717"/>
      <c r="B70" s="45"/>
      <c r="C70" s="45"/>
      <c r="D70" s="45"/>
      <c r="E70" s="45"/>
      <c r="F70" s="45"/>
      <c r="G70" s="45"/>
      <c r="H70" s="45"/>
    </row>
    <row r="71" spans="1:8" ht="8.25" customHeight="1">
      <c r="A71" s="717"/>
      <c r="B71" s="45"/>
      <c r="C71" s="45"/>
      <c r="D71" s="45"/>
      <c r="E71" s="45"/>
      <c r="F71" s="45"/>
      <c r="G71" s="45"/>
      <c r="H71" s="45"/>
    </row>
    <row r="72" ht="8.25" customHeight="1"/>
    <row r="73" ht="8.25" customHeight="1">
      <c r="A73" s="161"/>
    </row>
    <row r="74" ht="8.25" customHeight="1">
      <c r="A74" s="161"/>
    </row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</sheetData>
  <mergeCells count="3">
    <mergeCell ref="A6:H6"/>
    <mergeCell ref="A27:H27"/>
    <mergeCell ref="A48:H48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240" verticalDpi="240" orientation="portrait" paperSize="9" scale="95" r:id="rId2"/>
  <headerFooter alignWithMargins="0">
    <oddFooter>&amp;C&amp;"Arial,Normale"&amp;11 201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3"/>
  <dimension ref="A1:O24"/>
  <sheetViews>
    <sheetView showGridLines="0" workbookViewId="0" topLeftCell="A1">
      <selection activeCell="G24" sqref="G24"/>
    </sheetView>
  </sheetViews>
  <sheetFormatPr defaultColWidth="9.59765625" defaultRowHeight="10.5"/>
  <cols>
    <col min="1" max="1" width="23.796875" style="19" customWidth="1"/>
    <col min="2" max="2" width="1" style="19" customWidth="1"/>
    <col min="3" max="3" width="9.19921875" style="19" customWidth="1"/>
    <col min="4" max="4" width="11.19921875" style="19" customWidth="1"/>
    <col min="5" max="5" width="8.59765625" style="19" customWidth="1"/>
    <col min="6" max="6" width="1" style="19" customWidth="1"/>
    <col min="7" max="9" width="10.59765625" style="19" customWidth="1"/>
    <col min="10" max="10" width="1" style="19" customWidth="1"/>
    <col min="11" max="13" width="10.59765625" style="19" customWidth="1"/>
    <col min="14" max="14" width="10.796875" style="19" customWidth="1"/>
    <col min="15" max="16384" width="9.59765625" style="19" customWidth="1"/>
  </cols>
  <sheetData>
    <row r="1" spans="1:2" ht="12" customHeight="1">
      <c r="A1" s="23" t="s">
        <v>338</v>
      </c>
      <c r="B1" s="23"/>
    </row>
    <row r="2" s="23" customFormat="1" ht="12"/>
    <row r="3" s="23" customFormat="1" ht="12"/>
    <row r="4" spans="1:3" ht="9" customHeight="1">
      <c r="A4" s="228"/>
      <c r="B4" s="228"/>
      <c r="C4" s="228"/>
    </row>
    <row r="5" spans="1:13" ht="12" customHeight="1">
      <c r="A5" s="864" t="s">
        <v>219</v>
      </c>
      <c r="B5" s="644"/>
      <c r="C5" s="863">
        <v>1999</v>
      </c>
      <c r="D5" s="863"/>
      <c r="E5" s="863"/>
      <c r="F5" s="608"/>
      <c r="G5" s="863">
        <v>2000</v>
      </c>
      <c r="H5" s="863"/>
      <c r="I5" s="863"/>
      <c r="J5" s="608"/>
      <c r="K5" s="863">
        <v>2001</v>
      </c>
      <c r="L5" s="863"/>
      <c r="M5" s="863"/>
    </row>
    <row r="6" spans="1:13" ht="12" customHeight="1">
      <c r="A6" s="865"/>
      <c r="B6" s="661"/>
      <c r="C6" s="632" t="s">
        <v>162</v>
      </c>
      <c r="D6" s="632" t="s">
        <v>183</v>
      </c>
      <c r="E6" s="632" t="s">
        <v>254</v>
      </c>
      <c r="F6" s="632"/>
      <c r="G6" s="632" t="s">
        <v>162</v>
      </c>
      <c r="H6" s="632" t="s">
        <v>183</v>
      </c>
      <c r="I6" s="632" t="s">
        <v>254</v>
      </c>
      <c r="J6" s="632"/>
      <c r="K6" s="632" t="s">
        <v>162</v>
      </c>
      <c r="L6" s="632" t="s">
        <v>183</v>
      </c>
      <c r="M6" s="632" t="s">
        <v>325</v>
      </c>
    </row>
    <row r="7" ht="9" customHeight="1"/>
    <row r="8" ht="9" customHeight="1"/>
    <row r="9" spans="1:13" ht="9" customHeight="1">
      <c r="A9" s="19" t="s">
        <v>144</v>
      </c>
      <c r="C9" s="388">
        <v>16.3</v>
      </c>
      <c r="D9" s="388">
        <v>12.3</v>
      </c>
      <c r="E9" s="388">
        <v>19.9</v>
      </c>
      <c r="F9" s="34"/>
      <c r="G9" s="379">
        <v>16.6</v>
      </c>
      <c r="H9" s="379">
        <v>11.6</v>
      </c>
      <c r="I9" s="379">
        <v>18.2</v>
      </c>
      <c r="J9" s="34"/>
      <c r="K9" s="379">
        <v>17.2</v>
      </c>
      <c r="L9" s="379">
        <v>11.9</v>
      </c>
      <c r="M9" s="379">
        <v>17.3</v>
      </c>
    </row>
    <row r="10" spans="1:13" ht="9" customHeight="1">
      <c r="A10" s="19" t="s">
        <v>191</v>
      </c>
      <c r="C10" s="388">
        <v>10.6</v>
      </c>
      <c r="D10" s="388">
        <v>4.5</v>
      </c>
      <c r="E10" s="392">
        <v>3</v>
      </c>
      <c r="F10" s="34"/>
      <c r="G10" s="379">
        <v>12</v>
      </c>
      <c r="H10" s="379">
        <v>3.5</v>
      </c>
      <c r="I10" s="379">
        <v>6.1</v>
      </c>
      <c r="J10" s="34"/>
      <c r="K10" s="379">
        <v>12.1</v>
      </c>
      <c r="L10" s="379">
        <v>3.9</v>
      </c>
      <c r="M10" s="379">
        <v>4.1</v>
      </c>
    </row>
    <row r="11" spans="1:13" ht="9" customHeight="1">
      <c r="A11" s="19" t="s">
        <v>192</v>
      </c>
      <c r="C11" s="388">
        <v>14.3</v>
      </c>
      <c r="D11" s="388">
        <v>2.9</v>
      </c>
      <c r="E11" s="388">
        <v>1.4</v>
      </c>
      <c r="F11" s="34"/>
      <c r="G11" s="379">
        <v>13.8</v>
      </c>
      <c r="H11" s="379">
        <v>2.5</v>
      </c>
      <c r="I11" s="379">
        <v>1.5</v>
      </c>
      <c r="J11" s="34"/>
      <c r="K11" s="379">
        <v>14</v>
      </c>
      <c r="L11" s="379">
        <v>3.1</v>
      </c>
      <c r="M11" s="379">
        <v>3.3</v>
      </c>
    </row>
    <row r="12" spans="1:13" ht="9" customHeight="1">
      <c r="A12" s="19" t="s">
        <v>193</v>
      </c>
      <c r="C12" s="388">
        <v>9.5</v>
      </c>
      <c r="D12" s="388">
        <v>6.1</v>
      </c>
      <c r="E12" s="388">
        <v>4.4</v>
      </c>
      <c r="F12" s="34"/>
      <c r="G12" s="379">
        <v>9.9</v>
      </c>
      <c r="H12" s="379">
        <v>4.8</v>
      </c>
      <c r="I12" s="379">
        <v>6.8</v>
      </c>
      <c r="J12" s="34"/>
      <c r="K12" s="379">
        <v>11.1</v>
      </c>
      <c r="L12" s="379">
        <v>4.9</v>
      </c>
      <c r="M12" s="379">
        <v>6.6</v>
      </c>
    </row>
    <row r="13" spans="1:13" ht="9" customHeight="1">
      <c r="A13" s="19" t="s">
        <v>150</v>
      </c>
      <c r="C13" s="388">
        <v>6.7</v>
      </c>
      <c r="D13" s="388">
        <v>2.8</v>
      </c>
      <c r="E13" s="388">
        <v>10.9</v>
      </c>
      <c r="F13" s="34"/>
      <c r="G13" s="379">
        <v>7.2</v>
      </c>
      <c r="H13" s="379">
        <v>2.5</v>
      </c>
      <c r="I13" s="379">
        <v>9.7</v>
      </c>
      <c r="J13" s="34"/>
      <c r="K13" s="379">
        <v>5.8</v>
      </c>
      <c r="L13" s="379">
        <v>2.3</v>
      </c>
      <c r="M13" s="379">
        <v>5.5</v>
      </c>
    </row>
    <row r="14" spans="1:15" ht="9" customHeight="1">
      <c r="A14" s="19" t="s">
        <v>194</v>
      </c>
      <c r="C14" s="388">
        <v>6.2</v>
      </c>
      <c r="D14" s="388">
        <v>6.7</v>
      </c>
      <c r="E14" s="388">
        <v>4.9</v>
      </c>
      <c r="F14" s="34"/>
      <c r="G14" s="379">
        <v>5.8</v>
      </c>
      <c r="H14" s="379">
        <v>6.2</v>
      </c>
      <c r="I14" s="379">
        <v>3.3</v>
      </c>
      <c r="J14" s="34"/>
      <c r="K14" s="379">
        <v>6.4</v>
      </c>
      <c r="L14" s="379">
        <v>7.2</v>
      </c>
      <c r="M14" s="379">
        <v>2.5</v>
      </c>
      <c r="O14" s="34"/>
    </row>
    <row r="15" spans="1:13" ht="9" customHeight="1">
      <c r="A15" s="19" t="s">
        <v>135</v>
      </c>
      <c r="C15" s="388">
        <v>12.3</v>
      </c>
      <c r="D15" s="388">
        <v>19.2</v>
      </c>
      <c r="E15" s="388">
        <v>32.4</v>
      </c>
      <c r="F15" s="34"/>
      <c r="G15" s="379">
        <v>10.3</v>
      </c>
      <c r="H15" s="379">
        <v>18.9</v>
      </c>
      <c r="I15" s="379">
        <v>26</v>
      </c>
      <c r="J15" s="34"/>
      <c r="K15" s="379">
        <v>9.5</v>
      </c>
      <c r="L15" s="379">
        <v>19.6</v>
      </c>
      <c r="M15" s="379">
        <v>14.3</v>
      </c>
    </row>
    <row r="16" spans="1:13" ht="9" customHeight="1">
      <c r="A16" s="19" t="s">
        <v>406</v>
      </c>
      <c r="C16" s="388">
        <v>15.7</v>
      </c>
      <c r="D16" s="392">
        <v>29</v>
      </c>
      <c r="E16" s="388">
        <v>16.3</v>
      </c>
      <c r="F16" s="34"/>
      <c r="G16" s="379">
        <v>15.3</v>
      </c>
      <c r="H16" s="379">
        <v>31.7</v>
      </c>
      <c r="I16" s="379">
        <v>24.5</v>
      </c>
      <c r="J16" s="34"/>
      <c r="K16" s="379">
        <v>14.2</v>
      </c>
      <c r="L16" s="379">
        <v>30.5</v>
      </c>
      <c r="M16" s="379">
        <v>24.1</v>
      </c>
    </row>
    <row r="17" spans="1:13" ht="9" customHeight="1">
      <c r="A17" s="19" t="s">
        <v>195</v>
      </c>
      <c r="C17" s="388">
        <v>8.4</v>
      </c>
      <c r="D17" s="388">
        <v>16.5</v>
      </c>
      <c r="E17" s="388">
        <v>6.8</v>
      </c>
      <c r="F17" s="34"/>
      <c r="G17" s="379">
        <v>9.1</v>
      </c>
      <c r="H17" s="379">
        <v>18.3</v>
      </c>
      <c r="I17" s="379">
        <v>4</v>
      </c>
      <c r="J17" s="34"/>
      <c r="K17" s="379">
        <v>9.6</v>
      </c>
      <c r="L17" s="379">
        <v>16.7</v>
      </c>
      <c r="M17" s="379">
        <v>22.3</v>
      </c>
    </row>
    <row r="18" spans="1:13" s="26" customFormat="1" ht="9" customHeight="1">
      <c r="A18" s="26" t="s">
        <v>130</v>
      </c>
      <c r="C18" s="393">
        <v>100</v>
      </c>
      <c r="D18" s="393">
        <v>100</v>
      </c>
      <c r="E18" s="393">
        <v>100</v>
      </c>
      <c r="F18" s="40"/>
      <c r="G18" s="380">
        <v>100</v>
      </c>
      <c r="H18" s="380">
        <v>100</v>
      </c>
      <c r="I18" s="380">
        <v>100</v>
      </c>
      <c r="J18" s="40"/>
      <c r="K18" s="380">
        <v>100</v>
      </c>
      <c r="L18" s="380">
        <v>100</v>
      </c>
      <c r="M18" s="380">
        <v>100</v>
      </c>
    </row>
    <row r="19" spans="1:13" ht="9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403"/>
      <c r="L19" s="403"/>
      <c r="M19" s="403"/>
    </row>
    <row r="20" ht="9" customHeight="1"/>
    <row r="21" spans="1:2" ht="9" customHeight="1">
      <c r="A21" s="239" t="s">
        <v>362</v>
      </c>
      <c r="B21" s="239"/>
    </row>
    <row r="22" spans="1:2" ht="9" customHeight="1">
      <c r="A22" s="23"/>
      <c r="B22" s="23"/>
    </row>
    <row r="23" spans="1:2" ht="9" customHeight="1">
      <c r="A23" s="23"/>
      <c r="B23" s="23"/>
    </row>
    <row r="24" ht="8.25">
      <c r="K24" s="34"/>
    </row>
  </sheetData>
  <mergeCells count="4">
    <mergeCell ref="K5:M5"/>
    <mergeCell ref="G5:I5"/>
    <mergeCell ref="A5:A6"/>
    <mergeCell ref="C5:E5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&amp;C&amp;"Arial,Normale"&amp;10 202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4"/>
  <dimension ref="A1:L174"/>
  <sheetViews>
    <sheetView showGridLines="0" workbookViewId="0" topLeftCell="A1">
      <selection activeCell="G9" sqref="G9"/>
    </sheetView>
  </sheetViews>
  <sheetFormatPr defaultColWidth="9.59765625" defaultRowHeight="10.5"/>
  <cols>
    <col min="1" max="1" width="29.19921875" style="223" customWidth="1"/>
    <col min="2" max="2" width="19" style="37" customWidth="1"/>
    <col min="3" max="3" width="25" style="2" customWidth="1"/>
    <col min="4" max="4" width="1" style="19" customWidth="1"/>
    <col min="5" max="5" width="19" style="37" customWidth="1"/>
    <col min="6" max="6" width="25" style="2" customWidth="1"/>
    <col min="7" max="7" width="15.796875" style="19" customWidth="1"/>
    <col min="8" max="8" width="12.796875" style="34" customWidth="1"/>
    <col min="9" max="9" width="16" style="2" customWidth="1"/>
    <col min="10" max="10" width="15.19921875" style="19" customWidth="1"/>
    <col min="11" max="11" width="11.3984375" style="19" customWidth="1"/>
    <col min="12" max="12" width="11.19921875" style="19" customWidth="1"/>
    <col min="13" max="16384" width="9.59765625" style="19" customWidth="1"/>
  </cols>
  <sheetData>
    <row r="1" spans="1:9" s="224" customFormat="1" ht="12" customHeight="1">
      <c r="A1" s="794" t="s">
        <v>407</v>
      </c>
      <c r="B1" s="230"/>
      <c r="C1" s="231"/>
      <c r="D1" s="229"/>
      <c r="E1" s="230"/>
      <c r="F1" s="18"/>
      <c r="H1" s="226"/>
      <c r="I1" s="18"/>
    </row>
    <row r="2" spans="1:6" ht="8.25" customHeight="1">
      <c r="A2" s="232"/>
      <c r="B2" s="230"/>
      <c r="C2" s="231"/>
      <c r="D2" s="229"/>
      <c r="E2" s="230"/>
      <c r="F2" s="18"/>
    </row>
    <row r="3" spans="1:9" s="29" customFormat="1" ht="12" customHeight="1">
      <c r="A3" s="609" t="s">
        <v>0</v>
      </c>
      <c r="B3" s="866" t="s">
        <v>130</v>
      </c>
      <c r="C3" s="866"/>
      <c r="D3" s="610"/>
      <c r="E3" s="866" t="s">
        <v>353</v>
      </c>
      <c r="F3" s="866"/>
      <c r="H3" s="35"/>
      <c r="I3" s="36"/>
    </row>
    <row r="4" spans="1:9" s="25" customFormat="1" ht="12" customHeight="1">
      <c r="A4" s="611" t="s">
        <v>1</v>
      </c>
      <c r="B4" s="621" t="s">
        <v>224</v>
      </c>
      <c r="C4" s="621" t="s">
        <v>351</v>
      </c>
      <c r="D4" s="612"/>
      <c r="E4" s="621" t="s">
        <v>224</v>
      </c>
      <c r="F4" s="621" t="s">
        <v>352</v>
      </c>
      <c r="G4" s="20"/>
      <c r="H4" s="20"/>
      <c r="I4" s="20"/>
    </row>
    <row r="5" spans="1:9" ht="4.5" customHeight="1">
      <c r="A5" s="233"/>
      <c r="B5" s="37" t="s">
        <v>2</v>
      </c>
      <c r="E5" s="37" t="s">
        <v>2</v>
      </c>
      <c r="H5" s="19"/>
      <c r="I5" s="19"/>
    </row>
    <row r="6" spans="1:12" ht="8.25" customHeight="1">
      <c r="A6" s="223" t="s">
        <v>3</v>
      </c>
      <c r="B6" s="37">
        <v>149243</v>
      </c>
      <c r="C6" s="38">
        <v>347.2342108630658</v>
      </c>
      <c r="E6" s="37">
        <v>148061</v>
      </c>
      <c r="F6" s="2">
        <v>77.1215309609134</v>
      </c>
      <c r="H6" s="21"/>
      <c r="I6" s="456"/>
      <c r="J6" s="455"/>
      <c r="K6" s="456"/>
      <c r="L6" s="456"/>
    </row>
    <row r="7" spans="1:12" ht="8.25" customHeight="1">
      <c r="A7" s="223" t="s">
        <v>4</v>
      </c>
      <c r="B7" s="37">
        <v>66358</v>
      </c>
      <c r="C7" s="38">
        <v>315.1575597824796</v>
      </c>
      <c r="E7" s="37">
        <v>65925</v>
      </c>
      <c r="F7" s="2">
        <v>73.99571234552658</v>
      </c>
      <c r="H7" s="21"/>
      <c r="I7" s="33"/>
      <c r="K7" s="33"/>
      <c r="L7" s="33"/>
    </row>
    <row r="8" spans="1:12" ht="8.25" customHeight="1">
      <c r="A8" s="223" t="s">
        <v>5</v>
      </c>
      <c r="B8" s="37">
        <v>62520</v>
      </c>
      <c r="C8" s="38">
        <v>330.38460318970164</v>
      </c>
      <c r="E8" s="37">
        <v>62080</v>
      </c>
      <c r="F8" s="2">
        <v>75.73594895631275</v>
      </c>
      <c r="H8" s="21"/>
      <c r="I8" s="21"/>
      <c r="K8" s="21"/>
      <c r="L8" s="21"/>
    </row>
    <row r="9" spans="1:12" ht="8.25" customHeight="1">
      <c r="A9" s="223" t="s">
        <v>6</v>
      </c>
      <c r="B9" s="37">
        <v>172669</v>
      </c>
      <c r="C9" s="38">
        <v>308.9487772235065</v>
      </c>
      <c r="E9" s="37">
        <v>171270</v>
      </c>
      <c r="F9" s="2">
        <v>73.77303388209754</v>
      </c>
      <c r="H9" s="21"/>
      <c r="I9" s="21"/>
      <c r="K9" s="21"/>
      <c r="L9" s="21"/>
    </row>
    <row r="10" spans="1:12" ht="8.25" customHeight="1">
      <c r="A10" s="223" t="s">
        <v>7</v>
      </c>
      <c r="B10" s="37">
        <v>113700</v>
      </c>
      <c r="C10" s="38">
        <v>329.5948331589215</v>
      </c>
      <c r="E10" s="37">
        <v>112813</v>
      </c>
      <c r="F10" s="2">
        <v>78.71736187671826</v>
      </c>
      <c r="H10" s="21"/>
      <c r="I10" s="21"/>
      <c r="K10" s="21"/>
      <c r="L10" s="21"/>
    </row>
    <row r="11" spans="1:12" ht="8.25" customHeight="1">
      <c r="A11" s="223" t="s">
        <v>8</v>
      </c>
      <c r="B11" s="37">
        <v>677945</v>
      </c>
      <c r="C11" s="38">
        <v>306.07909761645266</v>
      </c>
      <c r="E11" s="37">
        <v>674186</v>
      </c>
      <c r="F11" s="2">
        <v>70.44734260041984</v>
      </c>
      <c r="H11" s="21"/>
      <c r="I11" s="21"/>
      <c r="K11" s="21"/>
      <c r="L11" s="21"/>
    </row>
    <row r="12" spans="1:12" ht="8.25" customHeight="1">
      <c r="A12" s="223" t="s">
        <v>9</v>
      </c>
      <c r="B12" s="37">
        <v>55184</v>
      </c>
      <c r="C12" s="38">
        <v>343.45320338075857</v>
      </c>
      <c r="E12" s="37">
        <v>54387</v>
      </c>
      <c r="F12" s="2">
        <v>80.00794386336555</v>
      </c>
      <c r="H12" s="21"/>
      <c r="I12" s="21"/>
      <c r="K12" s="21"/>
      <c r="L12" s="21"/>
    </row>
    <row r="13" spans="1:12" ht="8.25" customHeight="1">
      <c r="A13" s="223" t="s">
        <v>10</v>
      </c>
      <c r="B13" s="37">
        <v>61212</v>
      </c>
      <c r="C13" s="38">
        <v>338.8093076803861</v>
      </c>
      <c r="E13" s="37">
        <v>60605</v>
      </c>
      <c r="F13" s="2">
        <v>77.28849440150994</v>
      </c>
      <c r="H13" s="21"/>
      <c r="I13" s="21"/>
      <c r="K13" s="21"/>
      <c r="L13" s="21"/>
    </row>
    <row r="14" spans="1:12" s="26" customFormat="1" ht="8.25" customHeight="1">
      <c r="A14" s="234" t="s">
        <v>11</v>
      </c>
      <c r="B14" s="39">
        <v>1358831</v>
      </c>
      <c r="C14" s="561">
        <v>316.76368518212445</v>
      </c>
      <c r="E14" s="39">
        <v>1349327</v>
      </c>
      <c r="F14" s="14">
        <v>73.2567066033413</v>
      </c>
      <c r="G14" s="19"/>
      <c r="H14" s="27"/>
      <c r="I14" s="27"/>
      <c r="J14" s="19"/>
      <c r="K14" s="21"/>
      <c r="L14" s="21"/>
    </row>
    <row r="15" spans="1:12" s="26" customFormat="1" ht="3" customHeight="1">
      <c r="A15" s="234"/>
      <c r="B15" s="39"/>
      <c r="C15" s="561"/>
      <c r="E15" s="39"/>
      <c r="F15" s="14"/>
      <c r="G15" s="19"/>
      <c r="H15" s="27"/>
      <c r="I15" s="27"/>
      <c r="J15" s="19"/>
      <c r="K15" s="21"/>
      <c r="L15" s="21"/>
    </row>
    <row r="16" spans="1:12" ht="8.25" customHeight="1">
      <c r="A16" s="223" t="s">
        <v>255</v>
      </c>
      <c r="B16" s="37">
        <v>40446</v>
      </c>
      <c r="C16" s="38">
        <v>335.40372670807454</v>
      </c>
      <c r="E16" s="37">
        <v>39433</v>
      </c>
      <c r="F16" s="2">
        <v>73.00785010738355</v>
      </c>
      <c r="H16" s="404"/>
      <c r="I16" s="21"/>
      <c r="K16" s="21"/>
      <c r="L16" s="21"/>
    </row>
    <row r="17" spans="1:12" s="26" customFormat="1" ht="8.25" customHeight="1">
      <c r="A17" s="234" t="s">
        <v>12</v>
      </c>
      <c r="B17" s="39">
        <v>40446</v>
      </c>
      <c r="C17" s="38">
        <v>335.40372670807454</v>
      </c>
      <c r="E17" s="39">
        <v>39433</v>
      </c>
      <c r="F17" s="14">
        <v>73.00785010738355</v>
      </c>
      <c r="G17" s="19"/>
      <c r="H17" s="27"/>
      <c r="I17" s="27"/>
      <c r="J17" s="19"/>
      <c r="K17" s="21"/>
      <c r="L17" s="21"/>
    </row>
    <row r="18" spans="1:12" s="26" customFormat="1" ht="3" customHeight="1">
      <c r="A18" s="234"/>
      <c r="B18" s="39"/>
      <c r="C18" s="38"/>
      <c r="E18" s="39"/>
      <c r="F18" s="14"/>
      <c r="G18" s="19"/>
      <c r="H18" s="27"/>
      <c r="I18" s="27"/>
      <c r="J18" s="19"/>
      <c r="K18" s="21"/>
      <c r="L18" s="21"/>
    </row>
    <row r="19" spans="1:12" ht="8.25" customHeight="1">
      <c r="A19" s="223" t="s">
        <v>13</v>
      </c>
      <c r="B19" s="37">
        <v>284497</v>
      </c>
      <c r="C19" s="38">
        <v>291.97506537436834</v>
      </c>
      <c r="E19" s="37">
        <v>282392</v>
      </c>
      <c r="F19" s="2">
        <v>75.33426525668797</v>
      </c>
      <c r="H19" s="21"/>
      <c r="I19" s="21"/>
      <c r="K19" s="21"/>
      <c r="L19" s="21"/>
    </row>
    <row r="20" spans="1:12" ht="8.25" customHeight="1">
      <c r="A20" s="223" t="s">
        <v>14</v>
      </c>
      <c r="B20" s="37">
        <v>322530</v>
      </c>
      <c r="C20" s="38">
        <v>289.88125411188645</v>
      </c>
      <c r="E20" s="37">
        <v>319706</v>
      </c>
      <c r="F20" s="2">
        <v>72.48698002280905</v>
      </c>
      <c r="H20" s="21"/>
      <c r="I20" s="21"/>
      <c r="J20" s="26"/>
      <c r="K20" s="27"/>
      <c r="L20" s="27"/>
    </row>
    <row r="21" spans="1:12" ht="8.25" customHeight="1">
      <c r="A21" s="223" t="s">
        <v>15</v>
      </c>
      <c r="B21" s="37">
        <v>166053</v>
      </c>
      <c r="C21" s="38">
        <v>306.0286837963458</v>
      </c>
      <c r="E21" s="37">
        <v>164692</v>
      </c>
      <c r="F21" s="2">
        <v>77.88070951968865</v>
      </c>
      <c r="H21" s="21"/>
      <c r="I21" s="21"/>
      <c r="K21" s="21"/>
      <c r="L21" s="21"/>
    </row>
    <row r="22" spans="1:12" ht="8.25" customHeight="1">
      <c r="A22" s="223" t="s">
        <v>16</v>
      </c>
      <c r="B22" s="37">
        <v>112800</v>
      </c>
      <c r="C22" s="38">
        <v>336.0142984807864</v>
      </c>
      <c r="E22" s="37">
        <v>111794</v>
      </c>
      <c r="F22" s="2">
        <v>82.27345986561771</v>
      </c>
      <c r="H22" s="21"/>
      <c r="I22" s="21"/>
      <c r="J22" s="26"/>
      <c r="K22" s="27"/>
      <c r="L22" s="27"/>
    </row>
    <row r="23" spans="1:12" ht="8.25" customHeight="1">
      <c r="A23" s="223" t="s">
        <v>17</v>
      </c>
      <c r="B23" s="37">
        <v>96227</v>
      </c>
      <c r="C23" s="38">
        <v>308.7424680916599</v>
      </c>
      <c r="E23" s="37">
        <v>95401</v>
      </c>
      <c r="F23" s="2">
        <v>79.27819373924895</v>
      </c>
      <c r="H23" s="21"/>
      <c r="I23" s="21"/>
      <c r="K23" s="21"/>
      <c r="L23" s="21"/>
    </row>
    <row r="24" spans="1:12" ht="8.25" customHeight="1">
      <c r="A24" s="223" t="s">
        <v>18</v>
      </c>
      <c r="B24" s="37">
        <v>63864</v>
      </c>
      <c r="C24" s="38">
        <v>323.70457851599923</v>
      </c>
      <c r="E24" s="37">
        <v>63334</v>
      </c>
      <c r="F24" s="2">
        <v>81.51618508269516</v>
      </c>
      <c r="H24" s="21"/>
      <c r="I24" s="21"/>
      <c r="K24" s="21"/>
      <c r="L24" s="21"/>
    </row>
    <row r="25" spans="1:12" ht="8.25" customHeight="1">
      <c r="A25" s="223" t="s">
        <v>19</v>
      </c>
      <c r="B25" s="37">
        <v>118762</v>
      </c>
      <c r="C25" s="38">
        <v>315.701890564192</v>
      </c>
      <c r="E25" s="37">
        <v>118019</v>
      </c>
      <c r="F25" s="2">
        <v>81.96959278783712</v>
      </c>
      <c r="H25" s="21"/>
      <c r="I25" s="21"/>
      <c r="K25" s="21"/>
      <c r="L25" s="21"/>
    </row>
    <row r="26" spans="1:12" ht="8.25" customHeight="1">
      <c r="A26" s="223" t="s">
        <v>20</v>
      </c>
      <c r="B26" s="37">
        <v>1211312</v>
      </c>
      <c r="C26" s="38">
        <v>320.9714742839821</v>
      </c>
      <c r="E26" s="37">
        <v>1204680</v>
      </c>
      <c r="F26" s="2">
        <v>73.7787446075153</v>
      </c>
      <c r="H26" s="21"/>
      <c r="I26" s="21"/>
      <c r="K26" s="21"/>
      <c r="L26" s="21"/>
    </row>
    <row r="27" spans="1:12" ht="8.25" customHeight="1">
      <c r="A27" s="223" t="s">
        <v>21</v>
      </c>
      <c r="B27" s="37">
        <v>169698</v>
      </c>
      <c r="C27" s="38">
        <v>339.941946766507</v>
      </c>
      <c r="E27" s="37">
        <v>168388</v>
      </c>
      <c r="F27" s="2">
        <v>78.9249690652068</v>
      </c>
      <c r="H27" s="21"/>
      <c r="I27" s="21"/>
      <c r="K27" s="21"/>
      <c r="L27" s="21"/>
    </row>
    <row r="28" spans="1:12" ht="8.25" customHeight="1">
      <c r="A28" s="223" t="s">
        <v>22</v>
      </c>
      <c r="B28" s="37">
        <v>51238</v>
      </c>
      <c r="C28" s="38">
        <v>288.5379945713996</v>
      </c>
      <c r="E28" s="37">
        <v>50315</v>
      </c>
      <c r="F28" s="2">
        <v>71.82521555415977</v>
      </c>
      <c r="H28" s="21"/>
      <c r="I28" s="21"/>
      <c r="K28" s="21"/>
      <c r="L28" s="21"/>
    </row>
    <row r="29" spans="1:12" ht="8.25" customHeight="1">
      <c r="A29" s="223" t="s">
        <v>23</v>
      </c>
      <c r="B29" s="37">
        <v>256637</v>
      </c>
      <c r="C29" s="38">
        <v>312.75264296377543</v>
      </c>
      <c r="E29" s="37">
        <v>255074</v>
      </c>
      <c r="F29" s="2">
        <v>79.29630182297495</v>
      </c>
      <c r="H29" s="21"/>
      <c r="I29" s="21"/>
      <c r="K29" s="21"/>
      <c r="L29" s="21"/>
    </row>
    <row r="30" spans="1:12" s="26" customFormat="1" ht="8.25" customHeight="1">
      <c r="A30" s="234" t="s">
        <v>24</v>
      </c>
      <c r="B30" s="39">
        <v>2853618</v>
      </c>
      <c r="C30" s="561">
        <v>312.83791620741454</v>
      </c>
      <c r="E30" s="39">
        <v>2833795</v>
      </c>
      <c r="F30" s="14">
        <v>75.70579252654436</v>
      </c>
      <c r="G30" s="19"/>
      <c r="H30" s="27"/>
      <c r="I30" s="27"/>
      <c r="J30" s="19"/>
      <c r="K30" s="21"/>
      <c r="L30" s="21"/>
    </row>
    <row r="31" spans="1:12" s="26" customFormat="1" ht="3" customHeight="1">
      <c r="A31" s="234"/>
      <c r="B31" s="39"/>
      <c r="C31" s="561"/>
      <c r="E31" s="39"/>
      <c r="F31" s="14"/>
      <c r="G31" s="19"/>
      <c r="H31" s="27"/>
      <c r="I31" s="27"/>
      <c r="J31" s="19"/>
      <c r="K31" s="21"/>
      <c r="L31" s="21"/>
    </row>
    <row r="32" spans="1:12" ht="8.25" customHeight="1">
      <c r="A32" s="237" t="s">
        <v>25</v>
      </c>
      <c r="B32" s="238">
        <v>129593</v>
      </c>
      <c r="C32" s="38">
        <v>278.53648681178856</v>
      </c>
      <c r="D32" s="239"/>
      <c r="E32" s="238">
        <v>124388</v>
      </c>
      <c r="F32" s="2">
        <v>71.97379993519418</v>
      </c>
      <c r="H32" s="21"/>
      <c r="I32" s="21"/>
      <c r="K32" s="21"/>
      <c r="L32" s="21"/>
    </row>
    <row r="33" spans="1:12" ht="8.25" customHeight="1">
      <c r="A33" s="237" t="s">
        <v>26</v>
      </c>
      <c r="B33" s="238">
        <v>155451</v>
      </c>
      <c r="C33" s="38">
        <v>325.30725590603083</v>
      </c>
      <c r="D33" s="239"/>
      <c r="E33" s="238">
        <v>152549</v>
      </c>
      <c r="F33" s="2">
        <v>78.4422516236187</v>
      </c>
      <c r="H33" s="21"/>
      <c r="I33" s="21"/>
      <c r="K33" s="21"/>
      <c r="L33" s="21"/>
    </row>
    <row r="34" spans="1:12" s="26" customFormat="1" ht="8.25" customHeight="1">
      <c r="A34" s="234" t="s">
        <v>27</v>
      </c>
      <c r="B34" s="39">
        <v>285044</v>
      </c>
      <c r="C34" s="561">
        <v>302.234173061202</v>
      </c>
      <c r="E34" s="39">
        <v>276937</v>
      </c>
      <c r="F34" s="14">
        <v>75.39865558390076</v>
      </c>
      <c r="G34" s="19"/>
      <c r="H34" s="27"/>
      <c r="I34" s="27"/>
      <c r="J34" s="19"/>
      <c r="K34" s="21"/>
      <c r="L34" s="21"/>
    </row>
    <row r="35" spans="1:12" s="26" customFormat="1" ht="3" customHeight="1">
      <c r="A35" s="234"/>
      <c r="B35" s="39"/>
      <c r="C35" s="561"/>
      <c r="E35" s="39"/>
      <c r="F35" s="14"/>
      <c r="G35" s="19"/>
      <c r="H35" s="27"/>
      <c r="I35" s="27"/>
      <c r="J35" s="19"/>
      <c r="K35" s="21"/>
      <c r="L35" s="21"/>
    </row>
    <row r="36" spans="1:12" ht="8.25" customHeight="1">
      <c r="A36" s="223" t="s">
        <v>28</v>
      </c>
      <c r="B36" s="37">
        <v>70931</v>
      </c>
      <c r="C36" s="38">
        <v>336.0750887201088</v>
      </c>
      <c r="E36" s="37">
        <v>69863</v>
      </c>
      <c r="F36" s="2">
        <v>79.32487056045053</v>
      </c>
      <c r="H36" s="21"/>
      <c r="I36" s="21"/>
      <c r="J36" s="26"/>
      <c r="K36" s="27"/>
      <c r="L36" s="27"/>
    </row>
    <row r="37" spans="1:12" ht="8.25" customHeight="1">
      <c r="A37" s="223" t="s">
        <v>29</v>
      </c>
      <c r="B37" s="37">
        <v>238084</v>
      </c>
      <c r="C37" s="38">
        <v>278.9969496939733</v>
      </c>
      <c r="E37" s="37">
        <v>236355</v>
      </c>
      <c r="F37" s="2">
        <v>75.25743324566487</v>
      </c>
      <c r="H37" s="21"/>
      <c r="I37" s="21"/>
      <c r="K37" s="21"/>
      <c r="L37" s="21"/>
    </row>
    <row r="38" spans="1:12" ht="8.25" customHeight="1">
      <c r="A38" s="223" t="s">
        <v>30</v>
      </c>
      <c r="B38" s="37">
        <v>79884</v>
      </c>
      <c r="C38" s="38">
        <v>328.34618483139604</v>
      </c>
      <c r="E38" s="37">
        <v>79172</v>
      </c>
      <c r="F38" s="2">
        <v>86.70872212730538</v>
      </c>
      <c r="H38" s="21"/>
      <c r="I38" s="21"/>
      <c r="K38" s="21"/>
      <c r="L38" s="21"/>
    </row>
    <row r="39" spans="1:12" ht="8.25" customHeight="1">
      <c r="A39" s="223" t="s">
        <v>31</v>
      </c>
      <c r="B39" s="37">
        <v>225412</v>
      </c>
      <c r="C39" s="38">
        <v>284.05197345124935</v>
      </c>
      <c r="E39" s="37">
        <v>223802</v>
      </c>
      <c r="F39" s="2">
        <v>76.79600856484024</v>
      </c>
      <c r="H39" s="21"/>
      <c r="I39" s="21"/>
      <c r="J39" s="26"/>
      <c r="K39" s="27"/>
      <c r="L39" s="27"/>
    </row>
    <row r="40" spans="1:12" ht="8.25" customHeight="1">
      <c r="A40" s="223" t="s">
        <v>32</v>
      </c>
      <c r="B40" s="37">
        <v>261724</v>
      </c>
      <c r="C40" s="38">
        <v>321.0376279984888</v>
      </c>
      <c r="E40" s="37">
        <v>258494</v>
      </c>
      <c r="F40" s="2">
        <v>81.4585355400653</v>
      </c>
      <c r="H40" s="21"/>
      <c r="I40" s="21"/>
      <c r="K40" s="21"/>
      <c r="L40" s="21"/>
    </row>
    <row r="41" spans="1:12" ht="8.25" customHeight="1">
      <c r="A41" s="223" t="s">
        <v>33</v>
      </c>
      <c r="B41" s="37">
        <v>252387</v>
      </c>
      <c r="C41" s="38">
        <v>304.263647662872</v>
      </c>
      <c r="E41" s="37">
        <v>249964</v>
      </c>
      <c r="F41" s="2">
        <v>77.90705285040626</v>
      </c>
      <c r="H41" s="21"/>
      <c r="I41" s="21"/>
      <c r="K41" s="21"/>
      <c r="L41" s="21"/>
    </row>
    <row r="42" spans="1:12" ht="8.25" customHeight="1">
      <c r="A42" s="223" t="s">
        <v>34</v>
      </c>
      <c r="B42" s="37">
        <v>219277</v>
      </c>
      <c r="C42" s="38">
        <v>275.87460668333244</v>
      </c>
      <c r="E42" s="37">
        <v>217727</v>
      </c>
      <c r="F42" s="2">
        <v>73.36952492636999</v>
      </c>
      <c r="H42" s="21"/>
      <c r="I42" s="21"/>
      <c r="K42" s="21"/>
      <c r="L42" s="21"/>
    </row>
    <row r="43" spans="1:12" s="26" customFormat="1" ht="8.25" customHeight="1">
      <c r="A43" s="234" t="s">
        <v>35</v>
      </c>
      <c r="B43" s="39">
        <v>1347699</v>
      </c>
      <c r="C43" s="561">
        <v>296.79423667755816</v>
      </c>
      <c r="E43" s="39">
        <v>1335377</v>
      </c>
      <c r="F43" s="14">
        <v>77.64718127271702</v>
      </c>
      <c r="G43" s="19"/>
      <c r="H43" s="27"/>
      <c r="I43" s="27"/>
      <c r="J43" s="19"/>
      <c r="K43" s="21"/>
      <c r="L43" s="21"/>
    </row>
    <row r="44" spans="1:12" s="26" customFormat="1" ht="3" customHeight="1">
      <c r="A44" s="234"/>
      <c r="B44" s="39"/>
      <c r="C44" s="561"/>
      <c r="E44" s="39"/>
      <c r="F44" s="14"/>
      <c r="G44" s="19"/>
      <c r="H44" s="27"/>
      <c r="I44" s="27"/>
      <c r="J44" s="19"/>
      <c r="K44" s="21"/>
      <c r="L44" s="21"/>
    </row>
    <row r="45" spans="1:12" ht="8.25" customHeight="1">
      <c r="A45" s="223" t="s">
        <v>36</v>
      </c>
      <c r="B45" s="37">
        <v>48824</v>
      </c>
      <c r="C45" s="38">
        <v>351.66164882813064</v>
      </c>
      <c r="E45" s="37">
        <v>48378</v>
      </c>
      <c r="F45" s="2">
        <v>79.87386078457271</v>
      </c>
      <c r="H45" s="21"/>
      <c r="I45" s="21"/>
      <c r="K45" s="21"/>
      <c r="L45" s="21"/>
    </row>
    <row r="46" spans="1:12" ht="8.25" customHeight="1">
      <c r="A46" s="223" t="s">
        <v>37</v>
      </c>
      <c r="B46" s="37">
        <v>89525</v>
      </c>
      <c r="C46" s="38">
        <v>316.5205893063594</v>
      </c>
      <c r="E46" s="37">
        <v>88833</v>
      </c>
      <c r="F46" s="2">
        <v>80.2995652056008</v>
      </c>
      <c r="H46" s="21"/>
      <c r="I46" s="21"/>
      <c r="K46" s="21"/>
      <c r="L46" s="21"/>
    </row>
    <row r="47" spans="1:12" ht="8.25" customHeight="1">
      <c r="A47" s="223" t="s">
        <v>38</v>
      </c>
      <c r="B47" s="37">
        <v>91947</v>
      </c>
      <c r="C47" s="38">
        <v>373.06462607115037</v>
      </c>
      <c r="E47" s="37">
        <v>91171</v>
      </c>
      <c r="F47" s="2">
        <v>75.69953004865575</v>
      </c>
      <c r="H47" s="21"/>
      <c r="I47" s="21"/>
      <c r="K47" s="21"/>
      <c r="L47" s="21"/>
    </row>
    <row r="48" spans="1:12" ht="8.25" customHeight="1">
      <c r="A48" s="223" t="s">
        <v>39</v>
      </c>
      <c r="B48" s="37">
        <v>171747</v>
      </c>
      <c r="C48" s="38">
        <v>329.99648381884174</v>
      </c>
      <c r="E48" s="37">
        <v>169996</v>
      </c>
      <c r="F48" s="2">
        <v>79.76239630644496</v>
      </c>
      <c r="H48" s="21"/>
      <c r="I48" s="21"/>
      <c r="J48" s="26"/>
      <c r="K48" s="27"/>
      <c r="L48" s="27"/>
    </row>
    <row r="49" spans="1:12" s="26" customFormat="1" ht="8.25" customHeight="1">
      <c r="A49" s="234" t="s">
        <v>126</v>
      </c>
      <c r="B49" s="39">
        <v>402043</v>
      </c>
      <c r="C49" s="561">
        <v>338.25090821592573</v>
      </c>
      <c r="E49" s="39">
        <v>398378</v>
      </c>
      <c r="F49" s="14">
        <v>78.9240848639257</v>
      </c>
      <c r="G49" s="19"/>
      <c r="H49" s="27"/>
      <c r="I49" s="27"/>
      <c r="J49" s="19"/>
      <c r="K49" s="21"/>
      <c r="L49" s="21"/>
    </row>
    <row r="50" spans="1:12" s="26" customFormat="1" ht="3" customHeight="1">
      <c r="A50" s="234"/>
      <c r="B50" s="39"/>
      <c r="C50" s="561"/>
      <c r="E50" s="39"/>
      <c r="F50" s="14"/>
      <c r="G50" s="19"/>
      <c r="H50" s="27"/>
      <c r="I50" s="27"/>
      <c r="J50" s="19"/>
      <c r="K50" s="21"/>
      <c r="L50" s="21"/>
    </row>
    <row r="51" spans="1:12" ht="8.25" customHeight="1">
      <c r="A51" s="223" t="s">
        <v>40</v>
      </c>
      <c r="B51" s="37">
        <v>331614</v>
      </c>
      <c r="C51" s="38">
        <v>367.09237695563087</v>
      </c>
      <c r="E51" s="37">
        <v>328599</v>
      </c>
      <c r="F51" s="2">
        <v>78.57516911886025</v>
      </c>
      <c r="H51" s="21"/>
      <c r="I51" s="21"/>
      <c r="K51" s="21"/>
      <c r="L51" s="21"/>
    </row>
    <row r="52" spans="1:12" ht="8.25" customHeight="1">
      <c r="A52" s="223" t="s">
        <v>41</v>
      </c>
      <c r="B52" s="37">
        <v>73203</v>
      </c>
      <c r="C52" s="38">
        <v>338.2763401109057</v>
      </c>
      <c r="E52" s="37">
        <v>72104</v>
      </c>
      <c r="F52" s="2">
        <v>73.6348689249497</v>
      </c>
      <c r="H52" s="21"/>
      <c r="I52" s="21"/>
      <c r="K52" s="21"/>
      <c r="L52" s="21"/>
    </row>
    <row r="53" spans="1:12" ht="8.25" customHeight="1">
      <c r="A53" s="223" t="s">
        <v>42</v>
      </c>
      <c r="B53" s="37">
        <v>78838</v>
      </c>
      <c r="C53" s="38">
        <v>355.83619565168334</v>
      </c>
      <c r="E53" s="37">
        <v>78006</v>
      </c>
      <c r="F53" s="2">
        <v>79.77949824600877</v>
      </c>
      <c r="H53" s="21"/>
      <c r="I53" s="21"/>
      <c r="K53" s="21"/>
      <c r="L53" s="21"/>
    </row>
    <row r="54" spans="1:12" ht="8.25" customHeight="1">
      <c r="A54" s="223" t="s">
        <v>43</v>
      </c>
      <c r="B54" s="37">
        <v>100043</v>
      </c>
      <c r="C54" s="38">
        <v>357.6719841547911</v>
      </c>
      <c r="E54" s="37">
        <v>98247</v>
      </c>
      <c r="F54" s="2">
        <v>74.3146954706363</v>
      </c>
      <c r="H54" s="21"/>
      <c r="I54" s="21"/>
      <c r="J54" s="26"/>
      <c r="K54" s="27"/>
      <c r="L54" s="27"/>
    </row>
    <row r="55" spans="1:12" s="26" customFormat="1" ht="8.25" customHeight="1">
      <c r="A55" s="234" t="s">
        <v>44</v>
      </c>
      <c r="B55" s="39">
        <v>583698</v>
      </c>
      <c r="C55" s="561">
        <v>360.0815784668381</v>
      </c>
      <c r="E55" s="39">
        <v>576956</v>
      </c>
      <c r="F55" s="14">
        <v>77.3296841303902</v>
      </c>
      <c r="G55" s="19"/>
      <c r="H55" s="27"/>
      <c r="I55" s="27"/>
      <c r="J55" s="19"/>
      <c r="K55" s="21"/>
      <c r="L55" s="21"/>
    </row>
    <row r="56" spans="1:12" s="26" customFormat="1" ht="3" customHeight="1">
      <c r="A56" s="234"/>
      <c r="B56" s="39"/>
      <c r="C56" s="561"/>
      <c r="E56" s="39"/>
      <c r="F56" s="14"/>
      <c r="G56" s="19"/>
      <c r="H56" s="27"/>
      <c r="I56" s="27"/>
      <c r="J56" s="19"/>
      <c r="K56" s="21"/>
      <c r="L56" s="21"/>
    </row>
    <row r="57" spans="1:12" ht="8.25" customHeight="1">
      <c r="A57" s="223" t="s">
        <v>45</v>
      </c>
      <c r="B57" s="37">
        <v>322389</v>
      </c>
      <c r="C57" s="38">
        <v>349.69796302663934</v>
      </c>
      <c r="E57" s="37">
        <v>319609</v>
      </c>
      <c r="F57" s="2">
        <v>78.66272215563262</v>
      </c>
      <c r="H57" s="21"/>
      <c r="I57" s="21"/>
      <c r="K57" s="2"/>
      <c r="L57" s="21"/>
    </row>
    <row r="58" spans="1:12" ht="8.25" customHeight="1">
      <c r="A58" s="223" t="s">
        <v>46</v>
      </c>
      <c r="B58" s="37">
        <v>126690</v>
      </c>
      <c r="C58" s="38">
        <v>364.4696073946853</v>
      </c>
      <c r="E58" s="37">
        <v>125427</v>
      </c>
      <c r="F58" s="2">
        <v>86.94027781628635</v>
      </c>
      <c r="H58" s="21"/>
      <c r="I58" s="21"/>
      <c r="K58" s="21"/>
      <c r="L58" s="21"/>
    </row>
    <row r="59" spans="1:12" ht="8.25" customHeight="1">
      <c r="A59" s="223" t="s">
        <v>47</v>
      </c>
      <c r="B59" s="37">
        <v>114736</v>
      </c>
      <c r="C59" s="38">
        <v>321.6966346005568</v>
      </c>
      <c r="E59" s="37">
        <v>112858</v>
      </c>
      <c r="F59" s="2">
        <v>80.88265858255753</v>
      </c>
      <c r="H59" s="21"/>
      <c r="I59" s="21"/>
      <c r="K59" s="21"/>
      <c r="L59" s="21"/>
    </row>
    <row r="60" spans="1:12" ht="8.25" customHeight="1">
      <c r="A60" s="223" t="s">
        <v>48</v>
      </c>
      <c r="B60" s="37">
        <v>204510</v>
      </c>
      <c r="C60" s="38">
        <v>323.27156961617135</v>
      </c>
      <c r="E60" s="37">
        <v>202786</v>
      </c>
      <c r="F60" s="2">
        <v>79.91975943595139</v>
      </c>
      <c r="H60" s="21"/>
      <c r="I60" s="21"/>
      <c r="J60" s="26"/>
      <c r="K60" s="27"/>
      <c r="L60" s="27"/>
    </row>
    <row r="61" spans="1:12" ht="8.25" customHeight="1">
      <c r="A61" s="223" t="s">
        <v>49</v>
      </c>
      <c r="B61" s="37">
        <v>133967</v>
      </c>
      <c r="C61" s="38">
        <v>334.9292225227883</v>
      </c>
      <c r="E61" s="37">
        <v>132609</v>
      </c>
      <c r="F61" s="2">
        <v>76.76841940731393</v>
      </c>
      <c r="H61" s="21"/>
      <c r="I61" s="21"/>
      <c r="K61" s="21"/>
      <c r="L61" s="21"/>
    </row>
    <row r="62" spans="1:12" ht="8.25" customHeight="1">
      <c r="A62" s="223" t="s">
        <v>50</v>
      </c>
      <c r="B62" s="37">
        <v>90023</v>
      </c>
      <c r="C62" s="38">
        <v>337.1812110702019</v>
      </c>
      <c r="E62" s="37">
        <v>89216</v>
      </c>
      <c r="F62" s="2">
        <v>77.5555265788673</v>
      </c>
      <c r="H62" s="21"/>
      <c r="I62" s="21"/>
      <c r="K62" s="21"/>
      <c r="L62" s="21"/>
    </row>
    <row r="63" spans="1:12" ht="8.25" customHeight="1">
      <c r="A63" s="223" t="s">
        <v>51</v>
      </c>
      <c r="B63" s="37">
        <v>120311</v>
      </c>
      <c r="C63" s="38">
        <v>341.57427780538006</v>
      </c>
      <c r="E63" s="37">
        <v>118285</v>
      </c>
      <c r="F63" s="2">
        <v>80.87807946612331</v>
      </c>
      <c r="H63" s="21"/>
      <c r="I63" s="21"/>
      <c r="K63" s="21"/>
      <c r="L63" s="21"/>
    </row>
    <row r="64" spans="1:12" ht="8.25" customHeight="1">
      <c r="A64" s="223" t="s">
        <v>52</v>
      </c>
      <c r="B64" s="37">
        <v>140190</v>
      </c>
      <c r="C64" s="38">
        <v>307.43218794613193</v>
      </c>
      <c r="E64" s="37">
        <v>138969</v>
      </c>
      <c r="F64" s="2">
        <v>76.0161912315729</v>
      </c>
      <c r="H64" s="21"/>
      <c r="I64" s="21"/>
      <c r="K64" s="21"/>
      <c r="L64" s="21"/>
    </row>
    <row r="65" spans="1:12" ht="8.25" customHeight="1">
      <c r="A65" s="223" t="s">
        <v>53</v>
      </c>
      <c r="B65" s="37">
        <v>85970</v>
      </c>
      <c r="C65" s="38">
        <v>312.9949138781588</v>
      </c>
      <c r="E65" s="37">
        <v>82776</v>
      </c>
      <c r="F65" s="2">
        <v>76.53035752258208</v>
      </c>
      <c r="H65" s="21"/>
      <c r="I65" s="21"/>
      <c r="K65" s="21"/>
      <c r="L65" s="21"/>
    </row>
    <row r="66" spans="1:12" s="26" customFormat="1" ht="8.25" customHeight="1">
      <c r="A66" s="234" t="s">
        <v>54</v>
      </c>
      <c r="B66" s="39">
        <v>1338786</v>
      </c>
      <c r="C66" s="561">
        <v>333.9731975474117</v>
      </c>
      <c r="E66" s="39">
        <v>1322535</v>
      </c>
      <c r="F66" s="14">
        <v>79.24866464290808</v>
      </c>
      <c r="G66" s="19"/>
      <c r="H66" s="27"/>
      <c r="I66" s="27"/>
      <c r="J66" s="19"/>
      <c r="K66" s="21"/>
      <c r="L66" s="21"/>
    </row>
    <row r="67" spans="1:12" s="26" customFormat="1" ht="3" customHeight="1">
      <c r="A67" s="234"/>
      <c r="B67" s="39"/>
      <c r="C67" s="561"/>
      <c r="E67" s="39"/>
      <c r="F67" s="14"/>
      <c r="G67" s="19"/>
      <c r="H67" s="27"/>
      <c r="I67" s="27"/>
      <c r="J67" s="19"/>
      <c r="K67" s="21"/>
      <c r="L67" s="21"/>
    </row>
    <row r="68" spans="1:12" ht="8.25" customHeight="1">
      <c r="A68" s="223" t="s">
        <v>55</v>
      </c>
      <c r="B68" s="37">
        <v>101305</v>
      </c>
      <c r="C68" s="38">
        <v>313.0078788815078</v>
      </c>
      <c r="E68" s="37">
        <v>100236</v>
      </c>
      <c r="F68" s="2">
        <v>80.48433849093873</v>
      </c>
      <c r="H68" s="21"/>
      <c r="I68" s="21"/>
      <c r="K68" s="21"/>
      <c r="L68" s="21"/>
    </row>
    <row r="69" spans="1:12" ht="8.25" customHeight="1">
      <c r="A69" s="223" t="s">
        <v>56</v>
      </c>
      <c r="B69" s="37">
        <v>313118</v>
      </c>
      <c r="C69" s="38">
        <v>327.35499613699403</v>
      </c>
      <c r="E69" s="37">
        <v>309906</v>
      </c>
      <c r="F69" s="2">
        <v>79.20292577457121</v>
      </c>
      <c r="H69" s="21"/>
      <c r="I69" s="21"/>
      <c r="K69" s="21"/>
      <c r="L69" s="21"/>
    </row>
    <row r="70" spans="1:12" ht="8.25" customHeight="1">
      <c r="A70" s="223" t="s">
        <v>57</v>
      </c>
      <c r="B70" s="37">
        <v>73465</v>
      </c>
      <c r="C70" s="38">
        <v>340.75623625889403</v>
      </c>
      <c r="E70" s="37">
        <v>72561</v>
      </c>
      <c r="F70" s="2">
        <v>79.29817275747509</v>
      </c>
      <c r="H70" s="21"/>
      <c r="I70" s="21"/>
      <c r="K70" s="21"/>
      <c r="L70" s="21"/>
    </row>
    <row r="71" spans="1:12" ht="8.25" customHeight="1">
      <c r="A71" s="223" t="s">
        <v>58</v>
      </c>
      <c r="B71" s="37">
        <v>114020</v>
      </c>
      <c r="C71" s="38">
        <v>341.3384105999916</v>
      </c>
      <c r="E71" s="37">
        <v>112705</v>
      </c>
      <c r="F71" s="2">
        <v>82.31629381304002</v>
      </c>
      <c r="H71" s="21"/>
      <c r="I71" s="21"/>
      <c r="J71" s="26"/>
      <c r="K71" s="27"/>
      <c r="L71" s="27"/>
    </row>
    <row r="72" spans="1:12" ht="8.25" customHeight="1">
      <c r="A72" s="223" t="s">
        <v>59</v>
      </c>
      <c r="B72" s="37">
        <v>117349</v>
      </c>
      <c r="C72" s="38">
        <v>312.38503414036813</v>
      </c>
      <c r="E72" s="37">
        <v>115766</v>
      </c>
      <c r="F72" s="2">
        <v>76.5491202200607</v>
      </c>
      <c r="H72" s="21"/>
      <c r="I72" s="21"/>
      <c r="K72" s="21"/>
      <c r="L72" s="21"/>
    </row>
    <row r="73" spans="1:12" ht="8.25" customHeight="1">
      <c r="A73" s="223" t="s">
        <v>60</v>
      </c>
      <c r="B73" s="37">
        <v>63853</v>
      </c>
      <c r="C73" s="38">
        <v>320.2658307210031</v>
      </c>
      <c r="E73" s="37">
        <v>63193</v>
      </c>
      <c r="F73" s="2">
        <v>78.78444084278769</v>
      </c>
      <c r="H73" s="21"/>
      <c r="I73" s="21"/>
      <c r="K73" s="21"/>
      <c r="L73" s="21"/>
    </row>
    <row r="74" spans="1:12" ht="8.25" customHeight="1">
      <c r="A74" s="223" t="s">
        <v>61</v>
      </c>
      <c r="B74" s="37">
        <v>122620</v>
      </c>
      <c r="C74" s="38">
        <v>316.28852364296694</v>
      </c>
      <c r="E74" s="37">
        <v>121456</v>
      </c>
      <c r="F74" s="2">
        <v>80.74082445305696</v>
      </c>
      <c r="H74" s="21"/>
      <c r="I74" s="21"/>
      <c r="K74" s="21"/>
      <c r="L74" s="21"/>
    </row>
    <row r="75" spans="1:12" ht="8.25" customHeight="1">
      <c r="A75" s="223" t="s">
        <v>62</v>
      </c>
      <c r="B75" s="37">
        <v>86213</v>
      </c>
      <c r="C75" s="38">
        <v>318.53819665105004</v>
      </c>
      <c r="E75" s="37">
        <v>85167</v>
      </c>
      <c r="F75" s="2">
        <v>78.46238887097518</v>
      </c>
      <c r="H75" s="21"/>
      <c r="I75" s="21"/>
      <c r="K75" s="21"/>
      <c r="L75" s="21"/>
    </row>
    <row r="76" spans="1:12" ht="8.25" customHeight="1">
      <c r="A76" s="223" t="s">
        <v>63</v>
      </c>
      <c r="B76" s="37">
        <v>68861</v>
      </c>
      <c r="C76" s="38">
        <v>298.91608679987326</v>
      </c>
      <c r="E76" s="37">
        <v>68363</v>
      </c>
      <c r="F76" s="2">
        <v>80.05972596322755</v>
      </c>
      <c r="H76" s="21"/>
      <c r="I76" s="21"/>
      <c r="K76" s="21"/>
      <c r="L76" s="21"/>
    </row>
    <row r="77" spans="1:12" ht="8.25" customHeight="1">
      <c r="A77" s="223" t="s">
        <v>64</v>
      </c>
      <c r="B77" s="37">
        <v>84544</v>
      </c>
      <c r="C77" s="38">
        <v>332.74821117924415</v>
      </c>
      <c r="E77" s="37">
        <v>83213</v>
      </c>
      <c r="F77" s="2">
        <v>81.48949713558243</v>
      </c>
      <c r="H77" s="21"/>
      <c r="I77" s="21"/>
      <c r="K77" s="21"/>
      <c r="L77" s="21"/>
    </row>
    <row r="78" spans="1:12" s="26" customFormat="1" ht="8.25" customHeight="1">
      <c r="A78" s="242" t="s">
        <v>65</v>
      </c>
      <c r="B78" s="243">
        <v>1145348</v>
      </c>
      <c r="C78" s="561">
        <v>322.851141220948</v>
      </c>
      <c r="D78" s="31"/>
      <c r="E78" s="243">
        <v>1132566</v>
      </c>
      <c r="F78" s="14">
        <v>79.63697499790811</v>
      </c>
      <c r="H78" s="27"/>
      <c r="I78" s="27"/>
      <c r="J78" s="19"/>
      <c r="K78" s="21"/>
      <c r="L78" s="21"/>
    </row>
    <row r="79" spans="1:9" s="26" customFormat="1" ht="3" customHeight="1">
      <c r="A79" s="245"/>
      <c r="B79" s="246"/>
      <c r="C79" s="247"/>
      <c r="D79" s="248"/>
      <c r="E79" s="246"/>
      <c r="F79" s="212"/>
      <c r="I79" s="19"/>
    </row>
    <row r="80" spans="1:9" s="26" customFormat="1" ht="3" customHeight="1">
      <c r="A80" s="242"/>
      <c r="B80" s="243"/>
      <c r="C80" s="793"/>
      <c r="D80" s="31"/>
      <c r="E80" s="243"/>
      <c r="F80" s="18"/>
      <c r="I80" s="19"/>
    </row>
    <row r="81" spans="1:9" s="26" customFormat="1" ht="3" customHeight="1">
      <c r="A81" s="242"/>
      <c r="B81" s="243"/>
      <c r="C81" s="793"/>
      <c r="D81" s="31"/>
      <c r="E81" s="243"/>
      <c r="F81" s="18"/>
      <c r="I81" s="19"/>
    </row>
    <row r="82" spans="1:9" s="26" customFormat="1" ht="3" customHeight="1">
      <c r="A82" s="242"/>
      <c r="B82" s="243"/>
      <c r="C82" s="793"/>
      <c r="D82" s="31"/>
      <c r="E82" s="243"/>
      <c r="F82" s="18"/>
      <c r="I82" s="19"/>
    </row>
    <row r="83" spans="1:9" s="26" customFormat="1" ht="3" customHeight="1">
      <c r="A83" s="242"/>
      <c r="B83" s="243"/>
      <c r="C83" s="793"/>
      <c r="D83" s="31"/>
      <c r="E83" s="243"/>
      <c r="F83" s="18"/>
      <c r="I83" s="19"/>
    </row>
    <row r="84" spans="1:9" s="23" customFormat="1" ht="12" customHeight="1">
      <c r="A84" s="794" t="s">
        <v>408</v>
      </c>
      <c r="B84" s="41"/>
      <c r="C84" s="24"/>
      <c r="E84" s="41"/>
      <c r="F84" s="24"/>
      <c r="I84" s="262"/>
    </row>
    <row r="85" spans="1:9" ht="6.75" customHeight="1">
      <c r="A85" s="236"/>
      <c r="B85" s="42"/>
      <c r="C85" s="22"/>
      <c r="D85" s="28"/>
      <c r="E85" s="42"/>
      <c r="F85" s="22"/>
      <c r="I85" s="19"/>
    </row>
    <row r="86" spans="1:6" s="29" customFormat="1" ht="9.75" customHeight="1">
      <c r="A86" s="609" t="s">
        <v>0</v>
      </c>
      <c r="B86" s="866" t="s">
        <v>130</v>
      </c>
      <c r="C86" s="866"/>
      <c r="D86" s="610"/>
      <c r="E86" s="866" t="s">
        <v>353</v>
      </c>
      <c r="F86" s="866"/>
    </row>
    <row r="87" spans="1:7" s="25" customFormat="1" ht="9.75">
      <c r="A87" s="611" t="s">
        <v>1</v>
      </c>
      <c r="B87" s="621" t="s">
        <v>224</v>
      </c>
      <c r="C87" s="621" t="s">
        <v>351</v>
      </c>
      <c r="D87" s="612"/>
      <c r="E87" s="621" t="s">
        <v>224</v>
      </c>
      <c r="F87" s="621" t="s">
        <v>352</v>
      </c>
      <c r="G87" s="20"/>
    </row>
    <row r="88" spans="1:9" s="26" customFormat="1" ht="4.5" customHeight="1">
      <c r="A88" s="234"/>
      <c r="B88" s="39"/>
      <c r="C88" s="14"/>
      <c r="E88" s="39"/>
      <c r="F88" s="14"/>
      <c r="G88" s="19"/>
      <c r="I88" s="19"/>
    </row>
    <row r="89" spans="1:12" ht="8.25" customHeight="1">
      <c r="A89" s="223" t="s">
        <v>66</v>
      </c>
      <c r="B89" s="37">
        <v>176852</v>
      </c>
      <c r="C89" s="38">
        <v>286.4612354381827</v>
      </c>
      <c r="E89" s="37">
        <v>174485</v>
      </c>
      <c r="F89" s="2">
        <v>75.70078050092627</v>
      </c>
      <c r="H89" s="21"/>
      <c r="I89" s="21"/>
      <c r="K89" s="21"/>
      <c r="L89" s="21"/>
    </row>
    <row r="90" spans="1:12" ht="8.25" customHeight="1">
      <c r="A90" s="223" t="s">
        <v>67</v>
      </c>
      <c r="B90" s="37">
        <v>71825</v>
      </c>
      <c r="C90" s="38">
        <v>321.9206325017704</v>
      </c>
      <c r="E90" s="37">
        <v>71218</v>
      </c>
      <c r="F90" s="2">
        <v>80.46686100377376</v>
      </c>
      <c r="H90" s="21"/>
      <c r="I90" s="21"/>
      <c r="K90" s="21"/>
      <c r="L90" s="21"/>
    </row>
    <row r="91" spans="1:12" s="26" customFormat="1" ht="8.25" customHeight="1">
      <c r="A91" s="234" t="s">
        <v>68</v>
      </c>
      <c r="B91" s="39">
        <v>248677</v>
      </c>
      <c r="C91" s="561">
        <v>295.87427214384127</v>
      </c>
      <c r="E91" s="39">
        <v>245703</v>
      </c>
      <c r="F91" s="14">
        <v>77.02312546434315</v>
      </c>
      <c r="G91" s="19"/>
      <c r="H91" s="27"/>
      <c r="I91" s="27"/>
      <c r="J91" s="19"/>
      <c r="K91" s="21"/>
      <c r="L91" s="21"/>
    </row>
    <row r="92" spans="1:12" s="26" customFormat="1" ht="3" customHeight="1">
      <c r="A92" s="234"/>
      <c r="B92" s="39"/>
      <c r="C92" s="561"/>
      <c r="E92" s="39"/>
      <c r="F92" s="14"/>
      <c r="G92" s="19"/>
      <c r="H92" s="27"/>
      <c r="I92" s="27"/>
      <c r="J92" s="19"/>
      <c r="K92" s="21"/>
      <c r="L92" s="21"/>
    </row>
    <row r="93" spans="1:12" ht="8.25" customHeight="1">
      <c r="A93" s="223" t="s">
        <v>69</v>
      </c>
      <c r="B93" s="37">
        <v>143399</v>
      </c>
      <c r="C93" s="38">
        <v>321.17316371210677</v>
      </c>
      <c r="E93" s="37">
        <v>141658</v>
      </c>
      <c r="F93" s="2">
        <v>82.68089254133811</v>
      </c>
      <c r="H93" s="21"/>
      <c r="I93" s="21"/>
      <c r="K93" s="21"/>
      <c r="L93" s="21"/>
    </row>
    <row r="94" spans="1:12" ht="8.25" customHeight="1">
      <c r="A94" s="223" t="s">
        <v>70</v>
      </c>
      <c r="B94" s="37">
        <v>103679</v>
      </c>
      <c r="C94" s="38">
        <v>279.5313060288</v>
      </c>
      <c r="E94" s="37">
        <v>102195</v>
      </c>
      <c r="F94" s="2">
        <v>76.42747634895113</v>
      </c>
      <c r="H94" s="21"/>
      <c r="I94" s="21"/>
      <c r="K94" s="21"/>
      <c r="L94" s="21"/>
    </row>
    <row r="95" spans="1:12" ht="8.25" customHeight="1">
      <c r="A95" s="223" t="s">
        <v>71</v>
      </c>
      <c r="B95" s="37">
        <v>89479</v>
      </c>
      <c r="C95" s="38">
        <v>293.9539681601062</v>
      </c>
      <c r="E95" s="37">
        <v>88367</v>
      </c>
      <c r="F95" s="2">
        <v>79.50247413405309</v>
      </c>
      <c r="H95" s="21"/>
      <c r="I95" s="21"/>
      <c r="K95" s="21"/>
      <c r="L95" s="21"/>
    </row>
    <row r="96" spans="1:12" ht="8.25" customHeight="1">
      <c r="A96" s="223" t="s">
        <v>72</v>
      </c>
      <c r="B96" s="37">
        <v>108079</v>
      </c>
      <c r="C96" s="38">
        <v>311.10017299494257</v>
      </c>
      <c r="E96" s="37">
        <v>106738</v>
      </c>
      <c r="F96" s="2">
        <v>81.09249762583096</v>
      </c>
      <c r="H96" s="21"/>
      <c r="I96" s="21"/>
      <c r="K96" s="21"/>
      <c r="L96" s="21"/>
    </row>
    <row r="97" spans="1:12" s="26" customFormat="1" ht="8.25" customHeight="1">
      <c r="A97" s="234" t="s">
        <v>73</v>
      </c>
      <c r="B97" s="39">
        <v>444636</v>
      </c>
      <c r="C97" s="561">
        <v>302.63920037843855</v>
      </c>
      <c r="E97" s="39">
        <v>438958</v>
      </c>
      <c r="F97" s="14">
        <v>80.1279980139498</v>
      </c>
      <c r="G97" s="19"/>
      <c r="H97" s="27"/>
      <c r="I97" s="27"/>
      <c r="J97" s="19"/>
      <c r="K97" s="21"/>
      <c r="L97" s="21"/>
    </row>
    <row r="98" spans="1:12" s="26" customFormat="1" ht="3" customHeight="1">
      <c r="A98" s="234"/>
      <c r="B98" s="39"/>
      <c r="C98" s="561"/>
      <c r="E98" s="39"/>
      <c r="F98" s="14"/>
      <c r="G98" s="19"/>
      <c r="H98" s="27"/>
      <c r="I98" s="27"/>
      <c r="J98" s="19"/>
      <c r="K98" s="21"/>
      <c r="L98" s="21"/>
    </row>
    <row r="99" spans="1:12" ht="8.25" customHeight="1">
      <c r="A99" s="223" t="s">
        <v>74</v>
      </c>
      <c r="B99" s="37">
        <v>121274</v>
      </c>
      <c r="C99" s="38">
        <v>245.3325241490922</v>
      </c>
      <c r="E99" s="37">
        <v>120366</v>
      </c>
      <c r="F99" s="2">
        <v>67.5852775204245</v>
      </c>
      <c r="H99" s="21"/>
      <c r="I99" s="21"/>
      <c r="K99" s="21"/>
      <c r="L99" s="21"/>
    </row>
    <row r="100" spans="1:12" ht="8.25" customHeight="1">
      <c r="A100" s="223" t="s">
        <v>75</v>
      </c>
      <c r="B100" s="37">
        <v>130005</v>
      </c>
      <c r="C100" s="38">
        <v>253.19894829097282</v>
      </c>
      <c r="E100" s="37">
        <v>129186</v>
      </c>
      <c r="F100" s="2">
        <v>67.98189759511656</v>
      </c>
      <c r="H100" s="21"/>
      <c r="I100" s="21"/>
      <c r="K100" s="21"/>
      <c r="L100" s="21"/>
    </row>
    <row r="101" spans="1:12" ht="8.25" customHeight="1">
      <c r="A101" s="223" t="s">
        <v>76</v>
      </c>
      <c r="B101" s="37">
        <v>41982</v>
      </c>
      <c r="C101" s="38">
        <v>277.5816241520213</v>
      </c>
      <c r="E101" s="37">
        <v>41624</v>
      </c>
      <c r="F101" s="2">
        <v>68.79545154039403</v>
      </c>
      <c r="H101" s="21"/>
      <c r="I101" s="21"/>
      <c r="K101" s="21"/>
      <c r="L101" s="21"/>
    </row>
    <row r="102" spans="1:12" ht="8.25" customHeight="1">
      <c r="A102" s="223" t="s">
        <v>77</v>
      </c>
      <c r="B102" s="37">
        <v>1060077</v>
      </c>
      <c r="C102" s="38">
        <v>275.38136899799895</v>
      </c>
      <c r="E102" s="37">
        <v>1052724</v>
      </c>
      <c r="F102" s="2">
        <v>71.21319433310943</v>
      </c>
      <c r="H102" s="21"/>
      <c r="I102" s="456"/>
      <c r="J102" s="397"/>
      <c r="K102" s="456"/>
      <c r="L102" s="456"/>
    </row>
    <row r="103" spans="1:12" ht="8.25" customHeight="1">
      <c r="A103" s="223" t="s">
        <v>78</v>
      </c>
      <c r="B103" s="37">
        <v>87881</v>
      </c>
      <c r="C103" s="38">
        <v>299.1204841421657</v>
      </c>
      <c r="E103" s="37">
        <v>87059</v>
      </c>
      <c r="F103" s="2">
        <v>75.68505059637654</v>
      </c>
      <c r="H103" s="21"/>
      <c r="I103" s="33"/>
      <c r="K103" s="33"/>
      <c r="L103" s="33"/>
    </row>
    <row r="104" spans="1:12" s="26" customFormat="1" ht="8.25" customHeight="1">
      <c r="A104" s="234" t="s">
        <v>79</v>
      </c>
      <c r="B104" s="39">
        <v>1441219</v>
      </c>
      <c r="C104" s="561">
        <v>271.8100553306847</v>
      </c>
      <c r="E104" s="39">
        <v>1430959</v>
      </c>
      <c r="F104" s="14">
        <v>70.77200572918521</v>
      </c>
      <c r="G104" s="19"/>
      <c r="H104" s="27"/>
      <c r="I104" s="27"/>
      <c r="J104" s="19"/>
      <c r="K104" s="21"/>
      <c r="L104" s="21"/>
    </row>
    <row r="105" spans="1:12" s="26" customFormat="1" ht="3" customHeight="1">
      <c r="A105" s="234"/>
      <c r="B105" s="39"/>
      <c r="C105" s="561"/>
      <c r="E105" s="39"/>
      <c r="F105" s="14"/>
      <c r="G105" s="19"/>
      <c r="H105" s="27"/>
      <c r="I105" s="27"/>
      <c r="J105" s="19"/>
      <c r="K105" s="21"/>
      <c r="L105" s="21"/>
    </row>
    <row r="106" spans="1:12" ht="8.25" customHeight="1">
      <c r="A106" s="223" t="s">
        <v>80</v>
      </c>
      <c r="B106" s="37">
        <v>113785</v>
      </c>
      <c r="C106" s="38">
        <v>291.36120492972356</v>
      </c>
      <c r="E106" s="37">
        <v>112762</v>
      </c>
      <c r="F106" s="2">
        <v>78.904757573001</v>
      </c>
      <c r="H106" s="21"/>
      <c r="I106" s="21"/>
      <c r="K106" s="21"/>
      <c r="L106" s="21"/>
    </row>
    <row r="107" spans="1:12" ht="8.25" customHeight="1">
      <c r="A107" s="223" t="s">
        <v>81</v>
      </c>
      <c r="B107" s="37">
        <v>86987</v>
      </c>
      <c r="C107" s="38">
        <v>286.599629671119</v>
      </c>
      <c r="E107" s="37">
        <v>86086</v>
      </c>
      <c r="F107" s="2">
        <v>72.59005666486779</v>
      </c>
      <c r="H107" s="21"/>
      <c r="I107" s="21"/>
      <c r="K107" s="21"/>
      <c r="L107" s="21"/>
    </row>
    <row r="108" spans="1:12" ht="8.25" customHeight="1">
      <c r="A108" s="223" t="s">
        <v>82</v>
      </c>
      <c r="B108" s="37">
        <v>86883</v>
      </c>
      <c r="C108" s="38">
        <v>294.3809336649296</v>
      </c>
      <c r="E108" s="37">
        <v>86004</v>
      </c>
      <c r="F108" s="2">
        <v>78.60994826609144</v>
      </c>
      <c r="H108" s="21"/>
      <c r="I108" s="21"/>
      <c r="K108" s="21"/>
      <c r="L108" s="21"/>
    </row>
    <row r="109" spans="1:12" ht="8.25" customHeight="1">
      <c r="A109" s="223" t="s">
        <v>83</v>
      </c>
      <c r="B109" s="37">
        <v>77495</v>
      </c>
      <c r="C109" s="38">
        <v>265.30116192288995</v>
      </c>
      <c r="E109" s="37">
        <v>76312</v>
      </c>
      <c r="F109" s="2">
        <v>76.6731304443931</v>
      </c>
      <c r="H109" s="21"/>
      <c r="I109" s="21"/>
      <c r="K109" s="21"/>
      <c r="L109" s="21"/>
    </row>
    <row r="110" spans="1:12" s="26" customFormat="1" ht="8.25" customHeight="1">
      <c r="A110" s="234" t="s">
        <v>84</v>
      </c>
      <c r="B110" s="39">
        <v>365150</v>
      </c>
      <c r="C110" s="561">
        <v>284.98778177810834</v>
      </c>
      <c r="E110" s="39">
        <v>361164</v>
      </c>
      <c r="F110" s="14">
        <v>76.77218580210697</v>
      </c>
      <c r="G110" s="19"/>
      <c r="H110" s="27"/>
      <c r="I110" s="27"/>
      <c r="J110" s="19"/>
      <c r="K110" s="21"/>
      <c r="L110" s="21"/>
    </row>
    <row r="111" spans="1:12" s="26" customFormat="1" ht="3" customHeight="1">
      <c r="A111" s="234"/>
      <c r="B111" s="39"/>
      <c r="C111" s="561"/>
      <c r="E111" s="39"/>
      <c r="F111" s="14"/>
      <c r="G111" s="19"/>
      <c r="H111" s="27"/>
      <c r="I111" s="27"/>
      <c r="J111" s="19"/>
      <c r="K111" s="21"/>
      <c r="L111" s="21"/>
    </row>
    <row r="112" spans="1:12" ht="8.25" customHeight="1">
      <c r="A112" s="223" t="s">
        <v>85</v>
      </c>
      <c r="B112" s="37">
        <v>66709</v>
      </c>
      <c r="C112" s="38">
        <v>282.8726142468844</v>
      </c>
      <c r="E112" s="37">
        <v>66099</v>
      </c>
      <c r="F112" s="2">
        <v>74.86408734653196</v>
      </c>
      <c r="H112" s="21"/>
      <c r="I112" s="21"/>
      <c r="K112" s="21"/>
      <c r="L112" s="21"/>
    </row>
    <row r="113" spans="1:12" ht="8.25" customHeight="1">
      <c r="A113" s="223" t="s">
        <v>86</v>
      </c>
      <c r="B113" s="37">
        <v>25138</v>
      </c>
      <c r="C113" s="38">
        <v>275.18336070060207</v>
      </c>
      <c r="E113" s="37">
        <v>24899</v>
      </c>
      <c r="F113" s="2">
        <v>73.90400997298983</v>
      </c>
      <c r="H113" s="21"/>
      <c r="I113" s="21"/>
      <c r="K113" s="21"/>
      <c r="L113" s="21"/>
    </row>
    <row r="114" spans="1:12" s="26" customFormat="1" ht="8.25" customHeight="1">
      <c r="A114" s="234" t="s">
        <v>87</v>
      </c>
      <c r="B114" s="39">
        <v>91847</v>
      </c>
      <c r="C114" s="561">
        <v>280.72572338520126</v>
      </c>
      <c r="E114" s="39">
        <v>90998</v>
      </c>
      <c r="F114" s="14">
        <v>74.59891952157268</v>
      </c>
      <c r="G114" s="19"/>
      <c r="H114" s="27"/>
      <c r="I114" s="27"/>
      <c r="J114" s="19"/>
      <c r="K114" s="21"/>
      <c r="L114" s="21"/>
    </row>
    <row r="115" spans="1:12" s="26" customFormat="1" ht="3" customHeight="1">
      <c r="A115" s="234"/>
      <c r="B115" s="39"/>
      <c r="C115" s="561"/>
      <c r="E115" s="39"/>
      <c r="F115" s="14"/>
      <c r="G115" s="19"/>
      <c r="H115" s="27"/>
      <c r="I115" s="27"/>
      <c r="J115" s="19"/>
      <c r="K115" s="21"/>
      <c r="L115" s="21"/>
    </row>
    <row r="116" spans="1:12" ht="8.25" customHeight="1">
      <c r="A116" s="223" t="s">
        <v>88</v>
      </c>
      <c r="B116" s="37">
        <v>103044</v>
      </c>
      <c r="C116" s="38">
        <v>234.08450704225353</v>
      </c>
      <c r="E116" s="37">
        <v>102300</v>
      </c>
      <c r="F116" s="2">
        <v>65.55339109037781</v>
      </c>
      <c r="H116" s="21"/>
      <c r="I116" s="21"/>
      <c r="K116" s="21"/>
      <c r="L116" s="21"/>
    </row>
    <row r="117" spans="1:12" ht="8.25" customHeight="1">
      <c r="A117" s="223" t="s">
        <v>89</v>
      </c>
      <c r="B117" s="37">
        <v>67850</v>
      </c>
      <c r="C117" s="38">
        <v>231.70519313319377</v>
      </c>
      <c r="E117" s="37">
        <v>67443</v>
      </c>
      <c r="F117" s="2">
        <v>64.80106075309627</v>
      </c>
      <c r="H117" s="21"/>
      <c r="I117" s="21"/>
      <c r="K117" s="21"/>
      <c r="L117" s="21"/>
    </row>
    <row r="118" spans="1:12" ht="8.25" customHeight="1">
      <c r="A118" s="223" t="s">
        <v>90</v>
      </c>
      <c r="B118" s="37">
        <v>145582</v>
      </c>
      <c r="C118" s="38">
        <v>169.90113938867708</v>
      </c>
      <c r="E118" s="37">
        <v>144835</v>
      </c>
      <c r="F118" s="2">
        <v>50.27666310279232</v>
      </c>
      <c r="H118" s="21"/>
      <c r="I118" s="21"/>
      <c r="K118" s="21"/>
      <c r="L118" s="21"/>
    </row>
    <row r="119" spans="1:12" ht="8.25" customHeight="1">
      <c r="A119" s="223" t="s">
        <v>91</v>
      </c>
      <c r="B119" s="37">
        <v>458488</v>
      </c>
      <c r="C119" s="38">
        <v>147.9046984923326</v>
      </c>
      <c r="E119" s="37">
        <v>455887</v>
      </c>
      <c r="F119" s="2">
        <v>45.193975815229784</v>
      </c>
      <c r="H119" s="21"/>
      <c r="I119" s="21"/>
      <c r="K119" s="21"/>
      <c r="L119" s="21"/>
    </row>
    <row r="120" spans="1:12" ht="8.25" customHeight="1">
      <c r="A120" s="223" t="s">
        <v>92</v>
      </c>
      <c r="B120" s="37">
        <v>244360</v>
      </c>
      <c r="C120" s="38">
        <v>223.67785116946646</v>
      </c>
      <c r="E120" s="37">
        <v>242492</v>
      </c>
      <c r="F120" s="2">
        <v>65.41797394525211</v>
      </c>
      <c r="H120" s="21"/>
      <c r="I120" s="21"/>
      <c r="K120" s="21"/>
      <c r="L120" s="21"/>
    </row>
    <row r="121" spans="1:12" s="26" customFormat="1" ht="8.25" customHeight="1">
      <c r="A121" s="234" t="s">
        <v>93</v>
      </c>
      <c r="B121" s="39">
        <v>1019324</v>
      </c>
      <c r="C121" s="561">
        <v>176.28519308420744</v>
      </c>
      <c r="E121" s="39">
        <v>1012957</v>
      </c>
      <c r="F121" s="14">
        <v>52.54951173050346</v>
      </c>
      <c r="G121" s="19"/>
      <c r="H121" s="27"/>
      <c r="I121" s="27"/>
      <c r="J121" s="19"/>
      <c r="K121" s="21"/>
      <c r="L121" s="21"/>
    </row>
    <row r="122" spans="1:12" s="26" customFormat="1" ht="3" customHeight="1">
      <c r="A122" s="234"/>
      <c r="B122" s="39"/>
      <c r="C122" s="561"/>
      <c r="E122" s="39"/>
      <c r="F122" s="14"/>
      <c r="G122" s="19"/>
      <c r="H122" s="27"/>
      <c r="I122" s="27"/>
      <c r="J122" s="19"/>
      <c r="K122" s="21"/>
      <c r="L122" s="21"/>
    </row>
    <row r="123" spans="1:12" ht="8.25" customHeight="1">
      <c r="A123" s="223" t="s">
        <v>94</v>
      </c>
      <c r="B123" s="37">
        <v>428260</v>
      </c>
      <c r="C123" s="38">
        <v>270.96522741566264</v>
      </c>
      <c r="E123" s="37">
        <v>425886</v>
      </c>
      <c r="F123" s="2">
        <v>79.14684368588505</v>
      </c>
      <c r="H123" s="21"/>
      <c r="I123" s="21"/>
      <c r="K123" s="21"/>
      <c r="L123" s="21"/>
    </row>
    <row r="124" spans="1:12" ht="8.25" customHeight="1">
      <c r="A124" s="223" t="s">
        <v>95</v>
      </c>
      <c r="B124" s="37">
        <v>107074</v>
      </c>
      <c r="C124" s="38">
        <v>260.48835789232965</v>
      </c>
      <c r="E124" s="37">
        <v>106545</v>
      </c>
      <c r="F124" s="2">
        <v>76.83404365791922</v>
      </c>
      <c r="H124" s="21"/>
      <c r="I124" s="21"/>
      <c r="K124" s="21"/>
      <c r="L124" s="21"/>
    </row>
    <row r="125" spans="1:12" ht="8.25" customHeight="1">
      <c r="A125" s="223" t="s">
        <v>96</v>
      </c>
      <c r="B125" s="37">
        <v>184956</v>
      </c>
      <c r="C125" s="38">
        <v>267.12227867626035</v>
      </c>
      <c r="E125" s="37">
        <v>183765</v>
      </c>
      <c r="F125" s="2">
        <v>81.45936673005572</v>
      </c>
      <c r="H125" s="21"/>
      <c r="I125" s="21"/>
      <c r="K125" s="21"/>
      <c r="L125" s="21"/>
    </row>
    <row r="126" spans="1:12" ht="8.25" customHeight="1">
      <c r="A126" s="223" t="s">
        <v>97</v>
      </c>
      <c r="B126" s="37">
        <v>212944</v>
      </c>
      <c r="C126" s="38">
        <v>261.0615617548441</v>
      </c>
      <c r="E126" s="37">
        <v>211778</v>
      </c>
      <c r="F126" s="2">
        <v>74.55685462719461</v>
      </c>
      <c r="H126" s="21"/>
      <c r="I126" s="21"/>
      <c r="K126" s="21"/>
      <c r="L126" s="21"/>
    </row>
    <row r="127" spans="1:12" ht="8.25" customHeight="1">
      <c r="A127" s="223" t="s">
        <v>98</v>
      </c>
      <c r="B127" s="37">
        <v>157946</v>
      </c>
      <c r="C127" s="38">
        <v>269.0860892853492</v>
      </c>
      <c r="E127" s="37">
        <v>157308</v>
      </c>
      <c r="F127" s="2">
        <v>72.18281099435599</v>
      </c>
      <c r="H127" s="21"/>
      <c r="I127" s="21"/>
      <c r="K127" s="21"/>
      <c r="L127" s="21"/>
    </row>
    <row r="128" spans="1:12" s="26" customFormat="1" ht="8.25" customHeight="1">
      <c r="A128" s="234" t="s">
        <v>99</v>
      </c>
      <c r="B128" s="39">
        <v>1091180</v>
      </c>
      <c r="C128" s="561">
        <v>267.01362107645264</v>
      </c>
      <c r="E128" s="39">
        <v>1085282</v>
      </c>
      <c r="F128" s="14">
        <v>77.28084823065721</v>
      </c>
      <c r="G128" s="19"/>
      <c r="H128" s="27"/>
      <c r="I128" s="27"/>
      <c r="J128" s="19"/>
      <c r="K128" s="21"/>
      <c r="L128" s="21"/>
    </row>
    <row r="129" spans="1:12" s="26" customFormat="1" ht="3" customHeight="1">
      <c r="A129" s="234"/>
      <c r="B129" s="39"/>
      <c r="C129" s="561"/>
      <c r="E129" s="39"/>
      <c r="F129" s="14"/>
      <c r="G129" s="19"/>
      <c r="H129" s="27"/>
      <c r="I129" s="27"/>
      <c r="J129" s="19"/>
      <c r="K129" s="21"/>
      <c r="L129" s="21"/>
    </row>
    <row r="130" spans="1:12" ht="8.25" customHeight="1">
      <c r="A130" s="223" t="s">
        <v>100</v>
      </c>
      <c r="B130" s="37">
        <v>55189</v>
      </c>
      <c r="C130" s="38">
        <v>268.0456934150582</v>
      </c>
      <c r="E130" s="37">
        <v>54902</v>
      </c>
      <c r="F130" s="2">
        <v>78.50881583274942</v>
      </c>
      <c r="H130" s="21"/>
      <c r="I130" s="21"/>
      <c r="K130" s="21"/>
      <c r="L130" s="21"/>
    </row>
    <row r="131" spans="1:12" ht="8.25" customHeight="1">
      <c r="A131" s="223" t="s">
        <v>101</v>
      </c>
      <c r="B131" s="37">
        <v>104191</v>
      </c>
      <c r="C131" s="38">
        <v>261.18727642368134</v>
      </c>
      <c r="E131" s="37">
        <v>103506</v>
      </c>
      <c r="F131" s="2">
        <v>71.58487329866107</v>
      </c>
      <c r="H131" s="21"/>
      <c r="I131" s="21"/>
      <c r="K131" s="21"/>
      <c r="L131" s="21"/>
    </row>
    <row r="132" spans="1:12" s="26" customFormat="1" ht="8.25" customHeight="1">
      <c r="A132" s="234" t="s">
        <v>102</v>
      </c>
      <c r="B132" s="39">
        <v>159380</v>
      </c>
      <c r="C132" s="561">
        <v>263.52208225103215</v>
      </c>
      <c r="E132" s="39">
        <v>158408</v>
      </c>
      <c r="F132" s="14">
        <v>73.84196566335544</v>
      </c>
      <c r="G132" s="19"/>
      <c r="H132" s="27"/>
      <c r="I132" s="27"/>
      <c r="J132" s="19"/>
      <c r="K132" s="21"/>
      <c r="L132" s="21"/>
    </row>
    <row r="133" spans="1:12" s="26" customFormat="1" ht="3" customHeight="1">
      <c r="A133" s="234"/>
      <c r="B133" s="39"/>
      <c r="C133" s="561"/>
      <c r="E133" s="39"/>
      <c r="F133" s="14"/>
      <c r="G133" s="19"/>
      <c r="H133" s="27"/>
      <c r="I133" s="27"/>
      <c r="J133" s="19"/>
      <c r="K133" s="21"/>
      <c r="L133" s="21"/>
    </row>
    <row r="134" spans="1:12" ht="8.25" customHeight="1">
      <c r="A134" s="223" t="s">
        <v>103</v>
      </c>
      <c r="B134" s="37">
        <v>76524</v>
      </c>
      <c r="C134" s="38">
        <v>200.46682332230458</v>
      </c>
      <c r="E134" s="37">
        <v>76129</v>
      </c>
      <c r="F134" s="2">
        <v>56.86063620814568</v>
      </c>
      <c r="H134" s="21"/>
      <c r="I134" s="21"/>
      <c r="K134" s="21"/>
      <c r="L134" s="21"/>
    </row>
    <row r="135" spans="1:12" ht="8.25" customHeight="1">
      <c r="A135" s="223" t="s">
        <v>104</v>
      </c>
      <c r="B135" s="37">
        <v>163670</v>
      </c>
      <c r="C135" s="38">
        <v>220.33601680084004</v>
      </c>
      <c r="E135" s="37">
        <v>162797</v>
      </c>
      <c r="F135" s="2">
        <v>61.07261697985092</v>
      </c>
      <c r="H135" s="21"/>
      <c r="I135" s="21"/>
      <c r="K135" s="21"/>
      <c r="L135" s="21"/>
    </row>
    <row r="136" spans="1:12" ht="8.25" customHeight="1">
      <c r="A136" s="223" t="s">
        <v>105</v>
      </c>
      <c r="B136" s="37">
        <v>30402</v>
      </c>
      <c r="C136" s="38">
        <v>175.54334018523224</v>
      </c>
      <c r="E136" s="37">
        <v>30255</v>
      </c>
      <c r="F136" s="2">
        <v>52.73386436128492</v>
      </c>
      <c r="H136" s="21"/>
      <c r="I136" s="21"/>
      <c r="K136" s="21"/>
      <c r="L136" s="21"/>
    </row>
    <row r="137" spans="1:12" ht="8.25" customHeight="1">
      <c r="A137" s="223" t="s">
        <v>106</v>
      </c>
      <c r="B137" s="37">
        <v>117909</v>
      </c>
      <c r="C137" s="38">
        <v>206.8346711948132</v>
      </c>
      <c r="E137" s="37">
        <v>117400</v>
      </c>
      <c r="F137" s="2">
        <v>57.28058705283085</v>
      </c>
      <c r="H137" s="21"/>
      <c r="I137" s="21"/>
      <c r="K137" s="21"/>
      <c r="L137" s="21"/>
    </row>
    <row r="138" spans="1:12" ht="8.25" customHeight="1">
      <c r="A138" s="223" t="s">
        <v>107</v>
      </c>
      <c r="B138" s="37">
        <v>31259</v>
      </c>
      <c r="C138" s="38">
        <v>178.1271547180133</v>
      </c>
      <c r="E138" s="37">
        <v>31119</v>
      </c>
      <c r="F138" s="2">
        <v>53.079639074146726</v>
      </c>
      <c r="H138" s="21"/>
      <c r="I138" s="21"/>
      <c r="K138" s="21"/>
      <c r="L138" s="21"/>
    </row>
    <row r="139" spans="1:12" s="26" customFormat="1" ht="8.25" customHeight="1">
      <c r="A139" s="234" t="s">
        <v>108</v>
      </c>
      <c r="B139" s="39">
        <v>419764</v>
      </c>
      <c r="C139" s="561">
        <v>205.43555289318002</v>
      </c>
      <c r="E139" s="39">
        <v>417700</v>
      </c>
      <c r="F139" s="14">
        <v>57.900821451443434</v>
      </c>
      <c r="G139" s="19"/>
      <c r="H139" s="27"/>
      <c r="I139" s="27"/>
      <c r="J139" s="19"/>
      <c r="K139" s="21"/>
      <c r="L139" s="21"/>
    </row>
    <row r="140" spans="1:12" s="26" customFormat="1" ht="3" customHeight="1">
      <c r="A140" s="234"/>
      <c r="B140" s="39"/>
      <c r="C140" s="561"/>
      <c r="E140" s="39"/>
      <c r="F140" s="14"/>
      <c r="G140" s="19"/>
      <c r="H140" s="27"/>
      <c r="I140" s="27"/>
      <c r="J140" s="19"/>
      <c r="K140" s="21"/>
      <c r="L140" s="21"/>
    </row>
    <row r="141" spans="1:12" ht="8.25" customHeight="1">
      <c r="A141" s="223" t="s">
        <v>109</v>
      </c>
      <c r="B141" s="37">
        <v>107219</v>
      </c>
      <c r="C141" s="38">
        <v>229.7922591734517</v>
      </c>
      <c r="E141" s="37">
        <v>106503</v>
      </c>
      <c r="F141" s="2">
        <v>64.45820321010967</v>
      </c>
      <c r="H141" s="21"/>
      <c r="I141" s="21"/>
      <c r="K141" s="21"/>
      <c r="L141" s="21"/>
    </row>
    <row r="142" spans="1:12" ht="8.25" customHeight="1">
      <c r="A142" s="223" t="s">
        <v>110</v>
      </c>
      <c r="B142" s="37">
        <v>67405</v>
      </c>
      <c r="C142" s="38">
        <v>238.61443970476307</v>
      </c>
      <c r="E142" s="37">
        <v>67006</v>
      </c>
      <c r="F142" s="2">
        <v>66.97586086261182</v>
      </c>
      <c r="H142" s="21"/>
      <c r="I142" s="21"/>
      <c r="K142" s="21"/>
      <c r="L142" s="21"/>
    </row>
    <row r="143" spans="1:12" ht="8.25" customHeight="1">
      <c r="A143" s="223" t="s">
        <v>111</v>
      </c>
      <c r="B143" s="37">
        <v>195100</v>
      </c>
      <c r="C143" s="38">
        <v>177.05202479998837</v>
      </c>
      <c r="E143" s="37">
        <v>194274</v>
      </c>
      <c r="F143" s="2">
        <v>48.08369613373165</v>
      </c>
      <c r="H143" s="21"/>
      <c r="I143" s="21"/>
      <c r="K143" s="21"/>
      <c r="L143" s="21"/>
    </row>
    <row r="144" spans="1:12" ht="7.5" customHeight="1">
      <c r="A144" s="223" t="s">
        <v>112</v>
      </c>
      <c r="B144" s="37">
        <v>42721</v>
      </c>
      <c r="C144" s="38">
        <v>237.01759836665852</v>
      </c>
      <c r="E144" s="37">
        <v>42421</v>
      </c>
      <c r="F144" s="2">
        <v>64.65334613567433</v>
      </c>
      <c r="H144" s="21"/>
      <c r="I144" s="21"/>
      <c r="K144" s="21"/>
      <c r="L144" s="21"/>
    </row>
    <row r="145" spans="1:12" ht="8.25" customHeight="1">
      <c r="A145" s="223" t="s">
        <v>113</v>
      </c>
      <c r="B145" s="37">
        <v>163401</v>
      </c>
      <c r="C145" s="38">
        <v>242.40522666381835</v>
      </c>
      <c r="E145" s="37">
        <v>162284</v>
      </c>
      <c r="F145" s="2">
        <v>62.55285524312448</v>
      </c>
      <c r="H145" s="21"/>
      <c r="I145" s="21"/>
      <c r="K145" s="21"/>
      <c r="L145" s="21"/>
    </row>
    <row r="146" spans="1:12" ht="8.25" customHeight="1">
      <c r="A146" s="223" t="s">
        <v>114</v>
      </c>
      <c r="B146" s="37">
        <v>214129</v>
      </c>
      <c r="C146" s="38">
        <v>173.5569410132213</v>
      </c>
      <c r="E146" s="37">
        <v>212738</v>
      </c>
      <c r="F146" s="2">
        <v>50.62514575629072</v>
      </c>
      <c r="H146" s="21"/>
      <c r="I146" s="21"/>
      <c r="K146" s="21"/>
      <c r="L146" s="21"/>
    </row>
    <row r="147" spans="1:12" ht="8.25" customHeight="1">
      <c r="A147" s="223" t="s">
        <v>115</v>
      </c>
      <c r="B147" s="37">
        <v>72443</v>
      </c>
      <c r="C147" s="38">
        <v>239.1963283365251</v>
      </c>
      <c r="E147" s="37">
        <v>72047</v>
      </c>
      <c r="F147" s="2">
        <v>63.71499067007437</v>
      </c>
      <c r="H147" s="21"/>
      <c r="I147" s="21"/>
      <c r="K147" s="21"/>
      <c r="L147" s="21"/>
    </row>
    <row r="148" spans="1:12" ht="8.25" customHeight="1">
      <c r="A148" s="223" t="s">
        <v>116</v>
      </c>
      <c r="B148" s="37">
        <v>95158</v>
      </c>
      <c r="C148" s="38">
        <v>236.82632122547005</v>
      </c>
      <c r="E148" s="37">
        <v>94660</v>
      </c>
      <c r="F148" s="2">
        <v>64.62359792188641</v>
      </c>
      <c r="H148" s="21"/>
      <c r="I148" s="21"/>
      <c r="K148" s="21"/>
      <c r="L148" s="21"/>
    </row>
    <row r="149" spans="1:12" ht="8.25" customHeight="1">
      <c r="A149" s="223" t="s">
        <v>117</v>
      </c>
      <c r="B149" s="37">
        <v>105062</v>
      </c>
      <c r="C149" s="38">
        <v>242.6772057311938</v>
      </c>
      <c r="E149" s="37">
        <v>104381</v>
      </c>
      <c r="F149" s="2">
        <v>69.08851426037344</v>
      </c>
      <c r="H149" s="21"/>
      <c r="I149" s="21"/>
      <c r="K149" s="21"/>
      <c r="L149" s="21"/>
    </row>
    <row r="150" spans="1:12" s="26" customFormat="1" ht="8.25" customHeight="1">
      <c r="A150" s="234" t="s">
        <v>118</v>
      </c>
      <c r="B150" s="39">
        <v>1062638</v>
      </c>
      <c r="C150" s="561">
        <v>209.31668209663758</v>
      </c>
      <c r="E150" s="39">
        <v>1056314</v>
      </c>
      <c r="F150" s="14">
        <v>57.87340121574719</v>
      </c>
      <c r="G150" s="19"/>
      <c r="H150" s="27"/>
      <c r="I150" s="27"/>
      <c r="J150" s="19"/>
      <c r="K150" s="21"/>
      <c r="L150" s="21"/>
    </row>
    <row r="151" spans="1:12" s="26" customFormat="1" ht="3" customHeight="1">
      <c r="A151" s="234"/>
      <c r="B151" s="39"/>
      <c r="C151" s="561"/>
      <c r="E151" s="39"/>
      <c r="F151" s="14"/>
      <c r="G151" s="19"/>
      <c r="H151" s="27"/>
      <c r="I151" s="27"/>
      <c r="J151" s="19"/>
      <c r="K151" s="21"/>
      <c r="L151" s="21"/>
    </row>
    <row r="152" spans="1:12" ht="8.25" customHeight="1">
      <c r="A152" s="223" t="s">
        <v>119</v>
      </c>
      <c r="B152" s="37">
        <v>200036</v>
      </c>
      <c r="C152" s="38">
        <v>261.74054926837056</v>
      </c>
      <c r="E152" s="37">
        <v>198464</v>
      </c>
      <c r="F152" s="2">
        <v>72.37321450060718</v>
      </c>
      <c r="H152" s="21"/>
      <c r="I152" s="21"/>
      <c r="K152" s="21"/>
      <c r="L152" s="21"/>
    </row>
    <row r="153" spans="1:12" ht="8.25" customHeight="1">
      <c r="A153" s="223" t="s">
        <v>120</v>
      </c>
      <c r="B153" s="37">
        <v>66350</v>
      </c>
      <c r="C153" s="38">
        <v>247.57739825445807</v>
      </c>
      <c r="E153" s="37">
        <v>65551</v>
      </c>
      <c r="F153" s="2">
        <v>66.71857506361323</v>
      </c>
      <c r="H153" s="21"/>
      <c r="I153" s="21"/>
      <c r="K153" s="21"/>
      <c r="L153" s="21"/>
    </row>
    <row r="154" spans="1:12" ht="8.25" customHeight="1">
      <c r="A154" s="223" t="s">
        <v>121</v>
      </c>
      <c r="B154" s="37">
        <v>43290</v>
      </c>
      <c r="C154" s="38">
        <v>276.35736857224936</v>
      </c>
      <c r="E154" s="37">
        <v>42889</v>
      </c>
      <c r="F154" s="2">
        <v>78.51820661626056</v>
      </c>
      <c r="H154" s="21"/>
      <c r="I154" s="21"/>
      <c r="K154" s="2"/>
      <c r="L154" s="21"/>
    </row>
    <row r="155" spans="1:12" ht="8.25" customHeight="1">
      <c r="A155" s="223" t="s">
        <v>122</v>
      </c>
      <c r="B155" s="37">
        <v>122298</v>
      </c>
      <c r="C155" s="38">
        <v>266.3579796536636</v>
      </c>
      <c r="E155" s="37">
        <v>120801</v>
      </c>
      <c r="F155" s="2">
        <v>77.09455492303373</v>
      </c>
      <c r="H155" s="21"/>
      <c r="I155" s="21"/>
      <c r="K155" s="2"/>
      <c r="L155" s="21"/>
    </row>
    <row r="156" spans="1:12" s="26" customFormat="1" ht="8.25" customHeight="1">
      <c r="A156" s="234" t="s">
        <v>123</v>
      </c>
      <c r="B156" s="39">
        <v>431974</v>
      </c>
      <c r="C156" s="561">
        <v>262.11314746450944</v>
      </c>
      <c r="E156" s="39">
        <v>427705</v>
      </c>
      <c r="F156" s="14">
        <v>73.26375328030038</v>
      </c>
      <c r="G156" s="19"/>
      <c r="H156" s="27"/>
      <c r="I156" s="27"/>
      <c r="J156" s="19"/>
      <c r="K156" s="2"/>
      <c r="L156" s="21"/>
    </row>
    <row r="157" spans="1:12" s="26" customFormat="1" ht="3" customHeight="1">
      <c r="A157" s="234"/>
      <c r="B157" s="39"/>
      <c r="C157" s="561"/>
      <c r="E157" s="39"/>
      <c r="F157" s="14"/>
      <c r="G157" s="19"/>
      <c r="H157" s="27"/>
      <c r="I157" s="27"/>
      <c r="J157" s="19"/>
      <c r="K157" s="2"/>
      <c r="L157" s="21"/>
    </row>
    <row r="158" spans="1:12" s="26" customFormat="1" ht="8.25" customHeight="1">
      <c r="A158" s="234" t="s">
        <v>124</v>
      </c>
      <c r="B158" s="39">
        <v>16131302</v>
      </c>
      <c r="C158" s="561">
        <v>278.875894805162</v>
      </c>
      <c r="E158" s="39">
        <v>15991452</v>
      </c>
      <c r="F158" s="14">
        <v>71.94893034612662</v>
      </c>
      <c r="H158" s="27"/>
      <c r="I158" s="27"/>
      <c r="J158" s="19"/>
      <c r="K158" s="2"/>
      <c r="L158" s="21"/>
    </row>
    <row r="159" spans="1:12" ht="8.25" customHeight="1">
      <c r="A159" s="234" t="s">
        <v>346</v>
      </c>
      <c r="B159" s="39">
        <v>8210165</v>
      </c>
      <c r="C159" s="561">
        <v>317.80115592911943</v>
      </c>
      <c r="D159" s="26"/>
      <c r="E159" s="39">
        <v>8132738</v>
      </c>
      <c r="F159" s="14">
        <v>76.39317536072116</v>
      </c>
      <c r="H159" s="27"/>
      <c r="I159" s="27"/>
      <c r="K159" s="2"/>
      <c r="L159" s="21"/>
    </row>
    <row r="160" spans="1:12" ht="8.25" customHeight="1">
      <c r="A160" s="234" t="s">
        <v>347</v>
      </c>
      <c r="B160" s="39">
        <v>3279880</v>
      </c>
      <c r="C160" s="561">
        <v>293.90703935801184</v>
      </c>
      <c r="D160" s="26"/>
      <c r="E160" s="39">
        <v>3248186</v>
      </c>
      <c r="F160" s="14">
        <v>75.34805304403318</v>
      </c>
      <c r="H160" s="27"/>
      <c r="I160" s="27"/>
      <c r="K160" s="2"/>
      <c r="L160" s="21"/>
    </row>
    <row r="161" spans="1:12" ht="8.25" customHeight="1">
      <c r="A161" s="234" t="s">
        <v>348</v>
      </c>
      <c r="B161" s="39">
        <v>4641257</v>
      </c>
      <c r="C161" s="561">
        <v>222.60064207688472</v>
      </c>
      <c r="D161" s="26"/>
      <c r="E161" s="39">
        <v>4610528</v>
      </c>
      <c r="F161" s="14">
        <v>63.42456161588927</v>
      </c>
      <c r="H161" s="27"/>
      <c r="I161" s="27"/>
      <c r="K161" s="2"/>
      <c r="L161" s="21"/>
    </row>
    <row r="162" spans="1:11" ht="3" customHeight="1">
      <c r="A162" s="240"/>
      <c r="B162" s="241"/>
      <c r="C162" s="212"/>
      <c r="D162" s="228"/>
      <c r="E162" s="241"/>
      <c r="F162" s="212"/>
      <c r="G162" s="21"/>
      <c r="I162" s="19"/>
      <c r="K162" s="2"/>
    </row>
    <row r="163" spans="1:11" ht="3.75" customHeight="1">
      <c r="A163" s="19"/>
      <c r="D163" s="21"/>
      <c r="I163" s="19"/>
      <c r="K163" s="2"/>
    </row>
    <row r="164" spans="9:11" ht="8.25" customHeight="1">
      <c r="I164" s="19"/>
      <c r="K164" s="2"/>
    </row>
    <row r="165" spans="9:11" ht="8.25" customHeight="1">
      <c r="I165" s="19"/>
      <c r="K165" s="2"/>
    </row>
    <row r="166" spans="1:11" ht="8.25" customHeight="1">
      <c r="A166" s="223" t="s">
        <v>356</v>
      </c>
      <c r="I166" s="19"/>
      <c r="K166" s="2"/>
    </row>
    <row r="167" spans="9:11" ht="8.25" customHeight="1">
      <c r="I167" s="19"/>
      <c r="K167" s="2"/>
    </row>
    <row r="168" spans="9:11" ht="8.25" customHeight="1">
      <c r="I168" s="19"/>
      <c r="K168" s="2"/>
    </row>
    <row r="169" spans="9:11" ht="8.25" customHeight="1">
      <c r="I169" s="19"/>
      <c r="K169" s="2"/>
    </row>
    <row r="170" spans="9:11" ht="8.25" customHeight="1">
      <c r="I170" s="19"/>
      <c r="K170" s="2"/>
    </row>
    <row r="171" spans="9:11" ht="9" customHeight="1">
      <c r="I171" s="19"/>
      <c r="K171" s="2"/>
    </row>
    <row r="172" spans="1:9" ht="9" customHeight="1">
      <c r="A172" s="223" t="s">
        <v>2</v>
      </c>
      <c r="E172" s="736"/>
      <c r="I172" s="19"/>
    </row>
    <row r="173" ht="9" customHeight="1">
      <c r="I173" s="19"/>
    </row>
    <row r="174" ht="9" customHeight="1">
      <c r="I174" s="19"/>
    </row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</sheetData>
  <mergeCells count="4">
    <mergeCell ref="B3:C3"/>
    <mergeCell ref="B86:C86"/>
    <mergeCell ref="E86:F86"/>
    <mergeCell ref="E3:F3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scale="87" r:id="rId2"/>
  <headerFooter alignWithMargins="0">
    <oddFooter>&amp;C&amp;"Arial,Normale"&amp;11 204</oddFooter>
  </headerFooter>
  <rowBreaks count="1" manualBreakCount="1">
    <brk id="83" max="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5"/>
  <dimension ref="A2:IV170"/>
  <sheetViews>
    <sheetView showGridLines="0" workbookViewId="0" topLeftCell="A1">
      <selection activeCell="H32" sqref="H32"/>
    </sheetView>
  </sheetViews>
  <sheetFormatPr defaultColWidth="9.59765625" defaultRowHeight="10.5"/>
  <cols>
    <col min="1" max="1" width="35.19921875" style="223" customWidth="1"/>
    <col min="2" max="2" width="19" style="19" customWidth="1"/>
    <col min="3" max="3" width="22.796875" style="19" customWidth="1"/>
    <col min="4" max="4" width="1" style="19" customWidth="1"/>
    <col min="5" max="5" width="19" style="19" customWidth="1"/>
    <col min="6" max="6" width="23.796875" style="19" customWidth="1"/>
    <col min="7" max="7" width="15.796875" style="19" customWidth="1"/>
    <col min="8" max="8" width="14.3984375" style="19" customWidth="1"/>
    <col min="9" max="16384" width="9.59765625" style="19" customWidth="1"/>
  </cols>
  <sheetData>
    <row r="1" s="795" customFormat="1" ht="12" customHeight="1"/>
    <row r="2" spans="1:6" ht="8.25" customHeight="1">
      <c r="A2" s="225"/>
      <c r="B2" s="224"/>
      <c r="C2" s="224"/>
      <c r="D2" s="224"/>
      <c r="E2" s="224"/>
      <c r="F2" s="224"/>
    </row>
    <row r="3" spans="1:6" s="29" customFormat="1" ht="12" customHeight="1">
      <c r="A3" s="868" t="s">
        <v>308</v>
      </c>
      <c r="B3" s="867" t="s">
        <v>130</v>
      </c>
      <c r="C3" s="867"/>
      <c r="D3" s="610"/>
      <c r="E3" s="867" t="s">
        <v>353</v>
      </c>
      <c r="F3" s="867"/>
    </row>
    <row r="4" spans="1:8" s="25" customFormat="1" ht="12" customHeight="1">
      <c r="A4" s="869"/>
      <c r="B4" s="621" t="s">
        <v>224</v>
      </c>
      <c r="C4" s="621" t="s">
        <v>351</v>
      </c>
      <c r="D4" s="621"/>
      <c r="E4" s="621" t="s">
        <v>224</v>
      </c>
      <c r="F4" s="621" t="s">
        <v>352</v>
      </c>
      <c r="G4" s="19"/>
      <c r="H4" s="19"/>
    </row>
    <row r="5" ht="8.25" customHeight="1">
      <c r="A5" s="235"/>
    </row>
    <row r="6" spans="1:8" ht="8.25" customHeight="1">
      <c r="A6" s="223" t="s">
        <v>3</v>
      </c>
      <c r="B6" s="21">
        <v>32029</v>
      </c>
      <c r="C6" s="21">
        <v>355.77895029158566</v>
      </c>
      <c r="D6" s="21"/>
      <c r="E6" s="21">
        <v>31804</v>
      </c>
      <c r="F6" s="21">
        <v>78.09261896577125</v>
      </c>
      <c r="G6" s="21"/>
      <c r="H6" s="456"/>
    </row>
    <row r="7" spans="1:9" ht="8.25" customHeight="1">
      <c r="A7" s="223" t="s">
        <v>4</v>
      </c>
      <c r="B7" s="21">
        <v>23903</v>
      </c>
      <c r="C7" s="21">
        <v>326.6508144746912</v>
      </c>
      <c r="D7" s="21"/>
      <c r="E7" s="21">
        <v>23757</v>
      </c>
      <c r="F7" s="21">
        <v>79.89574575416177</v>
      </c>
      <c r="G7" s="21"/>
      <c r="H7" s="33"/>
      <c r="I7" s="20"/>
    </row>
    <row r="8" spans="1:8" ht="8.25" customHeight="1">
      <c r="A8" s="223" t="s">
        <v>5</v>
      </c>
      <c r="B8" s="21">
        <v>16396</v>
      </c>
      <c r="C8" s="21">
        <v>347.9552641072982</v>
      </c>
      <c r="D8" s="21"/>
      <c r="E8" s="21">
        <v>16273</v>
      </c>
      <c r="F8" s="21">
        <v>75.60748966222181</v>
      </c>
      <c r="G8" s="21"/>
      <c r="H8" s="21"/>
    </row>
    <row r="9" spans="1:8" ht="8.25" customHeight="1">
      <c r="A9" s="223" t="s">
        <v>6</v>
      </c>
      <c r="B9" s="21">
        <v>18846</v>
      </c>
      <c r="C9" s="21">
        <v>345.1521922273909</v>
      </c>
      <c r="D9" s="21"/>
      <c r="E9" s="21">
        <v>18703</v>
      </c>
      <c r="F9" s="21">
        <v>83.4098916291308</v>
      </c>
      <c r="G9" s="21"/>
      <c r="H9" s="21"/>
    </row>
    <row r="10" spans="1:8" ht="8.25" customHeight="1">
      <c r="A10" s="223" t="s">
        <v>7</v>
      </c>
      <c r="B10" s="21">
        <v>35199</v>
      </c>
      <c r="C10" s="21">
        <v>344.2680672515478</v>
      </c>
      <c r="D10" s="21"/>
      <c r="E10" s="21">
        <v>34938</v>
      </c>
      <c r="F10" s="21">
        <v>80.97622027534418</v>
      </c>
      <c r="G10" s="21"/>
      <c r="H10" s="21"/>
    </row>
    <row r="11" spans="1:8" ht="8.25" customHeight="1">
      <c r="A11" s="223" t="s">
        <v>8</v>
      </c>
      <c r="B11" s="21">
        <v>289424</v>
      </c>
      <c r="C11" s="21">
        <v>321.22994005462897</v>
      </c>
      <c r="D11" s="21"/>
      <c r="E11" s="21">
        <v>287679</v>
      </c>
      <c r="F11" s="21">
        <v>68.06086888631799</v>
      </c>
      <c r="G11" s="21"/>
      <c r="H11" s="21"/>
    </row>
    <row r="12" spans="1:8" ht="8.25" customHeight="1">
      <c r="A12" s="223" t="s">
        <v>125</v>
      </c>
      <c r="B12" s="21">
        <v>10735</v>
      </c>
      <c r="C12" s="21">
        <v>352.00183624618813</v>
      </c>
      <c r="D12" s="21"/>
      <c r="E12" s="21">
        <v>10587</v>
      </c>
      <c r="F12" s="21">
        <v>80.34453972831449</v>
      </c>
      <c r="G12" s="21"/>
      <c r="H12" s="21"/>
    </row>
    <row r="13" spans="1:8" ht="8.25" customHeight="1">
      <c r="A13" s="223" t="s">
        <v>10</v>
      </c>
      <c r="B13" s="21">
        <v>17006</v>
      </c>
      <c r="C13" s="21">
        <v>354.17360879706763</v>
      </c>
      <c r="D13" s="21"/>
      <c r="E13" s="21">
        <v>16837</v>
      </c>
      <c r="F13" s="21">
        <v>77.97795479807336</v>
      </c>
      <c r="G13" s="21"/>
      <c r="H13" s="21"/>
    </row>
    <row r="14" spans="1:8" s="26" customFormat="1" ht="8.25" customHeight="1">
      <c r="A14" s="234" t="s">
        <v>11</v>
      </c>
      <c r="B14" s="27">
        <v>443538</v>
      </c>
      <c r="C14" s="27">
        <v>329.35981946539124</v>
      </c>
      <c r="D14" s="27"/>
      <c r="E14" s="27">
        <v>440578</v>
      </c>
      <c r="F14" s="27">
        <v>71.63858270149154</v>
      </c>
      <c r="G14" s="27"/>
      <c r="H14" s="27"/>
    </row>
    <row r="15" spans="1:8" s="26" customFormat="1" ht="3" customHeight="1">
      <c r="A15" s="234"/>
      <c r="B15" s="27"/>
      <c r="C15" s="27"/>
      <c r="D15" s="27"/>
      <c r="E15" s="27"/>
      <c r="F15" s="27"/>
      <c r="G15" s="27"/>
      <c r="H15" s="27"/>
    </row>
    <row r="16" spans="1:8" ht="8.25" customHeight="1">
      <c r="A16" s="223" t="s">
        <v>255</v>
      </c>
      <c r="B16" s="21">
        <v>12814</v>
      </c>
      <c r="C16" s="21">
        <v>369.8764576838702</v>
      </c>
      <c r="D16" s="21"/>
      <c r="E16" s="21">
        <v>12635</v>
      </c>
      <c r="F16" s="21">
        <v>83.14140948871488</v>
      </c>
      <c r="G16" s="404"/>
      <c r="H16" s="21"/>
    </row>
    <row r="17" spans="1:8" s="26" customFormat="1" ht="8.25" customHeight="1">
      <c r="A17" s="234" t="s">
        <v>12</v>
      </c>
      <c r="B17" s="27">
        <v>12814</v>
      </c>
      <c r="C17" s="27">
        <v>369.8764576838702</v>
      </c>
      <c r="D17" s="27"/>
      <c r="E17" s="27">
        <v>12635</v>
      </c>
      <c r="F17" s="27">
        <v>83.14140948871488</v>
      </c>
      <c r="G17" s="407"/>
      <c r="H17" s="27"/>
    </row>
    <row r="18" spans="1:8" s="26" customFormat="1" ht="3" customHeight="1">
      <c r="A18" s="234"/>
      <c r="B18" s="27"/>
      <c r="C18" s="27"/>
      <c r="D18" s="27"/>
      <c r="E18" s="27"/>
      <c r="F18" s="27"/>
      <c r="G18" s="407"/>
      <c r="H18" s="27"/>
    </row>
    <row r="19" spans="1:8" ht="8.25" customHeight="1">
      <c r="A19" s="223" t="s">
        <v>13</v>
      </c>
      <c r="B19" s="21">
        <v>39210</v>
      </c>
      <c r="C19" s="21">
        <v>333.9437039560533</v>
      </c>
      <c r="D19" s="21"/>
      <c r="E19" s="21">
        <v>38938</v>
      </c>
      <c r="F19" s="21">
        <v>75.93806069116155</v>
      </c>
      <c r="G19" s="21"/>
      <c r="H19" s="21"/>
    </row>
    <row r="20" spans="1:8" ht="8.25" customHeight="1">
      <c r="A20" s="223" t="s">
        <v>14</v>
      </c>
      <c r="B20" s="21">
        <v>61711</v>
      </c>
      <c r="C20" s="21">
        <v>316.95917245771636</v>
      </c>
      <c r="D20" s="21"/>
      <c r="E20" s="21">
        <v>61288</v>
      </c>
      <c r="F20" s="21">
        <v>69.63912371602582</v>
      </c>
      <c r="G20" s="21"/>
      <c r="H20" s="21"/>
    </row>
    <row r="21" spans="1:8" ht="8.25" customHeight="1">
      <c r="A21" s="223" t="s">
        <v>15</v>
      </c>
      <c r="B21" s="21">
        <v>28018</v>
      </c>
      <c r="C21" s="21">
        <v>338.0020025816414</v>
      </c>
      <c r="D21" s="21"/>
      <c r="E21" s="21">
        <v>27767</v>
      </c>
      <c r="F21" s="21">
        <v>80.77437747265535</v>
      </c>
      <c r="G21" s="21"/>
      <c r="H21" s="21"/>
    </row>
    <row r="22" spans="1:8" ht="8.25" customHeight="1">
      <c r="A22" s="223" t="s">
        <v>16</v>
      </c>
      <c r="B22" s="21">
        <v>27220</v>
      </c>
      <c r="C22" s="21">
        <v>381.1203987622688</v>
      </c>
      <c r="D22" s="21"/>
      <c r="E22" s="21">
        <v>26983</v>
      </c>
      <c r="F22" s="21">
        <v>82.77247768336451</v>
      </c>
      <c r="G22" s="21"/>
      <c r="H22" s="21"/>
    </row>
    <row r="23" spans="1:8" ht="8.25" customHeight="1">
      <c r="A23" s="223" t="s">
        <v>17</v>
      </c>
      <c r="B23" s="21">
        <v>16104</v>
      </c>
      <c r="C23" s="21">
        <v>351.4085582735069</v>
      </c>
      <c r="D23" s="21"/>
      <c r="E23" s="21">
        <v>15961</v>
      </c>
      <c r="F23" s="21">
        <v>85.31188198193382</v>
      </c>
      <c r="G23" s="21"/>
      <c r="H23" s="21"/>
    </row>
    <row r="24" spans="1:8" ht="8.25" customHeight="1">
      <c r="A24" s="223" t="s">
        <v>18</v>
      </c>
      <c r="B24" s="21">
        <v>14838</v>
      </c>
      <c r="C24" s="21">
        <v>359.1084004937196</v>
      </c>
      <c r="D24" s="21"/>
      <c r="E24" s="21">
        <v>14734</v>
      </c>
      <c r="F24" s="21">
        <v>83.48821396192203</v>
      </c>
      <c r="G24" s="21"/>
      <c r="H24" s="21"/>
    </row>
    <row r="25" spans="1:8" ht="8.25" customHeight="1">
      <c r="A25" s="223" t="s">
        <v>19</v>
      </c>
      <c r="B25" s="21">
        <v>17604</v>
      </c>
      <c r="C25" s="21">
        <v>366.98701244553774</v>
      </c>
      <c r="D25" s="21"/>
      <c r="E25" s="21">
        <v>17476</v>
      </c>
      <c r="F25" s="21">
        <v>83.99903869262197</v>
      </c>
      <c r="G25" s="21"/>
      <c r="H25" s="21"/>
    </row>
    <row r="26" spans="1:8" ht="8.25" customHeight="1">
      <c r="A26" s="223" t="s">
        <v>20</v>
      </c>
      <c r="B26" s="21">
        <v>445221</v>
      </c>
      <c r="C26" s="21">
        <v>342.06957698929966</v>
      </c>
      <c r="D26" s="21"/>
      <c r="E26" s="21">
        <v>441879</v>
      </c>
      <c r="F26" s="21">
        <v>65.69226194900766</v>
      </c>
      <c r="G26" s="21"/>
      <c r="H26" s="21"/>
    </row>
    <row r="27" spans="1:8" ht="8.25" customHeight="1">
      <c r="A27" s="223" t="s">
        <v>21</v>
      </c>
      <c r="B27" s="21">
        <v>27265</v>
      </c>
      <c r="C27" s="21">
        <v>368.9794703151855</v>
      </c>
      <c r="D27" s="21"/>
      <c r="E27" s="21">
        <v>27065</v>
      </c>
      <c r="F27" s="21">
        <v>75.99752899222194</v>
      </c>
      <c r="G27" s="21"/>
      <c r="H27" s="21"/>
    </row>
    <row r="28" spans="1:8" ht="8.25" customHeight="1">
      <c r="A28" s="223" t="s">
        <v>22</v>
      </c>
      <c r="B28" s="21">
        <v>7322</v>
      </c>
      <c r="C28" s="21">
        <v>332.51589464123526</v>
      </c>
      <c r="D28" s="21"/>
      <c r="E28" s="21">
        <v>7216</v>
      </c>
      <c r="F28" s="21">
        <v>76.19852164730729</v>
      </c>
      <c r="G28" s="21"/>
      <c r="H28" s="21"/>
    </row>
    <row r="29" spans="1:8" ht="8.25" customHeight="1">
      <c r="A29" s="223" t="s">
        <v>23</v>
      </c>
      <c r="B29" s="21">
        <v>28113</v>
      </c>
      <c r="C29" s="21">
        <v>335.35727066682574</v>
      </c>
      <c r="D29" s="21"/>
      <c r="E29" s="21">
        <v>27911</v>
      </c>
      <c r="F29" s="21">
        <v>79.79815307201875</v>
      </c>
      <c r="G29" s="21"/>
      <c r="H29" s="21"/>
    </row>
    <row r="30" spans="1:8" s="26" customFormat="1" ht="8.25" customHeight="1">
      <c r="A30" s="234" t="s">
        <v>24</v>
      </c>
      <c r="B30" s="27">
        <v>712626</v>
      </c>
      <c r="C30" s="27">
        <v>342.14232044305</v>
      </c>
      <c r="D30" s="27"/>
      <c r="E30" s="27">
        <v>707218</v>
      </c>
      <c r="F30" s="27">
        <v>69.5990969668281</v>
      </c>
      <c r="G30" s="27"/>
      <c r="H30" s="27"/>
    </row>
    <row r="31" spans="1:8" s="26" customFormat="1" ht="3" customHeight="1">
      <c r="A31" s="234"/>
      <c r="B31" s="27"/>
      <c r="C31" s="27"/>
      <c r="D31" s="27"/>
      <c r="E31" s="27"/>
      <c r="F31" s="27"/>
      <c r="G31" s="27"/>
      <c r="H31" s="27"/>
    </row>
    <row r="32" spans="1:8" ht="8.25" customHeight="1">
      <c r="A32" s="237" t="s">
        <v>25</v>
      </c>
      <c r="B32" s="249">
        <v>30447</v>
      </c>
      <c r="C32" s="21">
        <v>312.9188078108941</v>
      </c>
      <c r="D32" s="249"/>
      <c r="E32" s="249">
        <v>30072</v>
      </c>
      <c r="F32" s="21">
        <v>72.99383465216758</v>
      </c>
      <c r="G32" s="21"/>
      <c r="H32" s="21"/>
    </row>
    <row r="33" spans="1:8" ht="8.25" customHeight="1">
      <c r="A33" s="237" t="s">
        <v>26</v>
      </c>
      <c r="B33" s="249">
        <v>35979</v>
      </c>
      <c r="C33" s="21">
        <v>339.6103528345699</v>
      </c>
      <c r="D33" s="249"/>
      <c r="E33" s="249">
        <v>35560</v>
      </c>
      <c r="F33" s="21">
        <v>79.78639861787342</v>
      </c>
      <c r="G33" s="21"/>
      <c r="H33" s="21"/>
    </row>
    <row r="34" spans="1:8" s="26" customFormat="1" ht="8.25" customHeight="1">
      <c r="A34" s="234" t="s">
        <v>27</v>
      </c>
      <c r="B34" s="27">
        <v>66426</v>
      </c>
      <c r="C34" s="27">
        <v>326.8320524301079</v>
      </c>
      <c r="D34" s="27"/>
      <c r="E34" s="27">
        <v>65632</v>
      </c>
      <c r="F34" s="27">
        <v>76.52360464980704</v>
      </c>
      <c r="G34" s="21"/>
      <c r="H34" s="21"/>
    </row>
    <row r="35" spans="1:8" s="26" customFormat="1" ht="3" customHeight="1">
      <c r="A35" s="234"/>
      <c r="B35" s="27"/>
      <c r="C35" s="27"/>
      <c r="D35" s="27"/>
      <c r="E35" s="27"/>
      <c r="F35" s="27"/>
      <c r="G35" s="21"/>
      <c r="H35" s="21"/>
    </row>
    <row r="36" spans="1:8" ht="8.25" customHeight="1">
      <c r="A36" s="223" t="s">
        <v>28</v>
      </c>
      <c r="B36" s="21">
        <v>12485</v>
      </c>
      <c r="C36" s="21">
        <v>355.9109438695516</v>
      </c>
      <c r="D36" s="21"/>
      <c r="E36" s="21">
        <v>12364</v>
      </c>
      <c r="F36" s="21">
        <v>80.96922069417158</v>
      </c>
      <c r="G36" s="21"/>
      <c r="H36" s="21"/>
    </row>
    <row r="37" spans="1:8" ht="8.25" customHeight="1">
      <c r="A37" s="223" t="s">
        <v>29</v>
      </c>
      <c r="B37" s="21">
        <v>65748</v>
      </c>
      <c r="C37" s="21">
        <v>313.6218583196989</v>
      </c>
      <c r="D37" s="21"/>
      <c r="E37" s="21">
        <v>65248</v>
      </c>
      <c r="F37" s="21">
        <v>71.52660542413014</v>
      </c>
      <c r="G37" s="21"/>
      <c r="H37" s="21"/>
    </row>
    <row r="38" spans="1:8" ht="8.25" customHeight="1">
      <c r="A38" s="223" t="s">
        <v>30</v>
      </c>
      <c r="B38" s="21">
        <v>17073</v>
      </c>
      <c r="C38" s="21">
        <v>337.5711800063271</v>
      </c>
      <c r="D38" s="21"/>
      <c r="E38" s="21">
        <v>16921</v>
      </c>
      <c r="F38" s="21">
        <v>83.90023800079334</v>
      </c>
      <c r="G38" s="21"/>
      <c r="H38" s="21"/>
    </row>
    <row r="39" spans="1:8" ht="8.25" customHeight="1">
      <c r="A39" s="223" t="s">
        <v>31</v>
      </c>
      <c r="B39" s="21">
        <v>27296</v>
      </c>
      <c r="C39" s="21">
        <v>331.06124924196484</v>
      </c>
      <c r="D39" s="21"/>
      <c r="E39" s="21">
        <v>27069</v>
      </c>
      <c r="F39" s="21">
        <v>79.42082563154652</v>
      </c>
      <c r="G39" s="21"/>
      <c r="H39" s="21"/>
    </row>
    <row r="40" spans="1:8" ht="8.25" customHeight="1">
      <c r="A40" s="223" t="s">
        <v>32</v>
      </c>
      <c r="B40" s="21">
        <v>98442</v>
      </c>
      <c r="C40" s="21">
        <v>357.49251910171114</v>
      </c>
      <c r="D40" s="21"/>
      <c r="E40" s="21">
        <v>97316</v>
      </c>
      <c r="F40" s="21">
        <v>79.35223992563479</v>
      </c>
      <c r="G40" s="21"/>
      <c r="H40" s="21"/>
    </row>
    <row r="41" spans="1:8" ht="8.25" customHeight="1">
      <c r="A41" s="223" t="s">
        <v>33</v>
      </c>
      <c r="B41" s="21">
        <v>83373</v>
      </c>
      <c r="C41" s="21">
        <v>323.8075633940119</v>
      </c>
      <c r="D41" s="21"/>
      <c r="E41" s="21">
        <v>82688</v>
      </c>
      <c r="F41" s="21">
        <v>73.03690356316356</v>
      </c>
      <c r="G41" s="21"/>
      <c r="H41" s="21"/>
    </row>
    <row r="42" spans="1:8" ht="8.25" customHeight="1">
      <c r="A42" s="223" t="s">
        <v>34</v>
      </c>
      <c r="B42" s="21">
        <v>32934</v>
      </c>
      <c r="C42" s="21">
        <v>298.16937367591936</v>
      </c>
      <c r="D42" s="21"/>
      <c r="E42" s="21">
        <v>32697</v>
      </c>
      <c r="F42" s="21">
        <v>69.40564635958395</v>
      </c>
      <c r="G42" s="21"/>
      <c r="H42" s="21"/>
    </row>
    <row r="43" spans="1:8" s="26" customFormat="1" ht="8.25" customHeight="1">
      <c r="A43" s="234" t="s">
        <v>35</v>
      </c>
      <c r="B43" s="27">
        <v>337351</v>
      </c>
      <c r="C43" s="27">
        <v>330.3977787462844</v>
      </c>
      <c r="D43" s="27"/>
      <c r="E43" s="27">
        <v>334303</v>
      </c>
      <c r="F43" s="27">
        <v>75.34352779436787</v>
      </c>
      <c r="G43" s="21"/>
      <c r="H43" s="21"/>
    </row>
    <row r="44" spans="1:8" s="26" customFormat="1" ht="3" customHeight="1">
      <c r="A44" s="234"/>
      <c r="B44" s="27"/>
      <c r="C44" s="27"/>
      <c r="D44" s="27"/>
      <c r="E44" s="27"/>
      <c r="F44" s="27"/>
      <c r="G44" s="21"/>
      <c r="H44" s="21"/>
    </row>
    <row r="45" spans="1:8" ht="8.25" customHeight="1">
      <c r="A45" s="223" t="s">
        <v>36</v>
      </c>
      <c r="B45" s="21">
        <v>13222</v>
      </c>
      <c r="C45" s="21">
        <v>356.6573154941735</v>
      </c>
      <c r="D45" s="21"/>
      <c r="E45" s="21">
        <v>13122</v>
      </c>
      <c r="F45" s="21">
        <v>73.97677302965386</v>
      </c>
      <c r="G45" s="21"/>
      <c r="H45" s="21"/>
    </row>
    <row r="46" spans="1:8" ht="8.25" customHeight="1">
      <c r="A46" s="223" t="s">
        <v>37</v>
      </c>
      <c r="B46" s="21">
        <v>16339</v>
      </c>
      <c r="C46" s="21">
        <v>334.8292962826345</v>
      </c>
      <c r="D46" s="21"/>
      <c r="E46" s="21">
        <v>16204</v>
      </c>
      <c r="F46" s="21">
        <v>76.7925690725558</v>
      </c>
      <c r="G46" s="21"/>
      <c r="H46" s="21"/>
    </row>
    <row r="47" spans="1:8" ht="8.25" customHeight="1">
      <c r="A47" s="223" t="s">
        <v>38</v>
      </c>
      <c r="B47" s="21">
        <v>81437</v>
      </c>
      <c r="C47" s="21">
        <v>378.60769144939934</v>
      </c>
      <c r="D47" s="21"/>
      <c r="E47" s="21">
        <v>80749</v>
      </c>
      <c r="F47" s="21">
        <v>75.34664551646917</v>
      </c>
      <c r="G47" s="21"/>
      <c r="H47" s="21"/>
    </row>
    <row r="48" spans="1:8" ht="8.25" customHeight="1">
      <c r="A48" s="223" t="s">
        <v>39</v>
      </c>
      <c r="B48" s="21">
        <v>33350</v>
      </c>
      <c r="C48" s="21">
        <v>349.8704377839091</v>
      </c>
      <c r="D48" s="21"/>
      <c r="E48" s="21">
        <v>33098</v>
      </c>
      <c r="F48" s="21">
        <v>75.20392629115449</v>
      </c>
      <c r="G48" s="21"/>
      <c r="H48" s="21"/>
    </row>
    <row r="49" spans="1:8" s="26" customFormat="1" ht="8.25" customHeight="1">
      <c r="A49" s="234" t="s">
        <v>126</v>
      </c>
      <c r="B49" s="27">
        <v>144348</v>
      </c>
      <c r="C49" s="27">
        <v>364.25116140574886</v>
      </c>
      <c r="D49" s="27"/>
      <c r="E49" s="27">
        <v>143173</v>
      </c>
      <c r="F49" s="27">
        <v>75.34627933901695</v>
      </c>
      <c r="G49" s="21"/>
      <c r="H49" s="21"/>
    </row>
    <row r="50" spans="1:8" s="26" customFormat="1" ht="3" customHeight="1">
      <c r="A50" s="234"/>
      <c r="B50" s="27"/>
      <c r="C50" s="27"/>
      <c r="D50" s="27"/>
      <c r="E50" s="27"/>
      <c r="F50" s="27"/>
      <c r="G50" s="21"/>
      <c r="H50" s="21"/>
    </row>
    <row r="51" spans="1:8" ht="8.25" customHeight="1">
      <c r="A51" s="223" t="s">
        <v>40</v>
      </c>
      <c r="B51" s="21">
        <v>237830</v>
      </c>
      <c r="C51" s="21">
        <v>376.0954890047852</v>
      </c>
      <c r="D51" s="21"/>
      <c r="E51" s="21">
        <v>235936</v>
      </c>
      <c r="F51" s="21">
        <v>80.3785630819232</v>
      </c>
      <c r="G51" s="21"/>
      <c r="H51" s="21"/>
    </row>
    <row r="52" spans="1:8" ht="8.25" customHeight="1">
      <c r="A52" s="223" t="s">
        <v>41</v>
      </c>
      <c r="B52" s="21">
        <v>14034</v>
      </c>
      <c r="C52" s="21">
        <v>348.6534830567425</v>
      </c>
      <c r="D52" s="21"/>
      <c r="E52" s="21">
        <v>13890</v>
      </c>
      <c r="F52" s="21">
        <v>77.36006683375105</v>
      </c>
      <c r="G52" s="21"/>
      <c r="H52" s="21"/>
    </row>
    <row r="53" spans="1:8" ht="8.25" customHeight="1">
      <c r="A53" s="223" t="s">
        <v>42</v>
      </c>
      <c r="B53" s="21">
        <v>36184</v>
      </c>
      <c r="C53" s="21">
        <v>380.5197126962594</v>
      </c>
      <c r="D53" s="21"/>
      <c r="E53" s="21">
        <v>35888</v>
      </c>
      <c r="F53" s="21">
        <v>84.40858950537432</v>
      </c>
      <c r="G53" s="21"/>
      <c r="H53" s="21"/>
    </row>
    <row r="54" spans="1:8" ht="8.25" customHeight="1">
      <c r="A54" s="223" t="s">
        <v>43</v>
      </c>
      <c r="B54" s="21">
        <v>24160</v>
      </c>
      <c r="C54" s="21">
        <v>390.23759913424107</v>
      </c>
      <c r="D54" s="21"/>
      <c r="E54" s="21">
        <v>23945</v>
      </c>
      <c r="F54" s="21">
        <v>79.51187116055122</v>
      </c>
      <c r="G54" s="21"/>
      <c r="H54" s="21"/>
    </row>
    <row r="55" spans="1:8" s="26" customFormat="1" ht="8.25" customHeight="1">
      <c r="A55" s="234" t="s">
        <v>44</v>
      </c>
      <c r="B55" s="27">
        <v>312208</v>
      </c>
      <c r="C55" s="27">
        <v>376.3265109327162</v>
      </c>
      <c r="D55" s="27"/>
      <c r="E55" s="27">
        <v>309659</v>
      </c>
      <c r="F55" s="27">
        <v>80.61559208368261</v>
      </c>
      <c r="G55" s="21"/>
      <c r="H55" s="21"/>
    </row>
    <row r="56" spans="1:8" s="26" customFormat="1" ht="3" customHeight="1">
      <c r="A56" s="234"/>
      <c r="B56" s="27"/>
      <c r="C56" s="27"/>
      <c r="D56" s="27"/>
      <c r="E56" s="27"/>
      <c r="F56" s="27"/>
      <c r="G56" s="21"/>
      <c r="H56" s="21"/>
    </row>
    <row r="57" spans="1:8" ht="8.25" customHeight="1">
      <c r="A57" s="223" t="s">
        <v>45</v>
      </c>
      <c r="B57" s="21">
        <v>141935</v>
      </c>
      <c r="C57" s="21">
        <v>373.5485467044246</v>
      </c>
      <c r="D57" s="21"/>
      <c r="E57" s="21">
        <v>140798</v>
      </c>
      <c r="F57" s="21">
        <v>76.44586817244</v>
      </c>
      <c r="G57" s="21"/>
      <c r="H57" s="21"/>
    </row>
    <row r="58" spans="1:8" ht="8.25" customHeight="1">
      <c r="A58" s="223" t="s">
        <v>46</v>
      </c>
      <c r="B58" s="21">
        <v>51113</v>
      </c>
      <c r="C58" s="21">
        <v>388.0634409663435</v>
      </c>
      <c r="D58" s="21"/>
      <c r="E58" s="21">
        <v>50676</v>
      </c>
      <c r="F58" s="21">
        <v>88.8335729060758</v>
      </c>
      <c r="G58" s="21"/>
      <c r="H58" s="21"/>
    </row>
    <row r="59" spans="1:8" ht="8.25" customHeight="1">
      <c r="A59" s="223" t="s">
        <v>127</v>
      </c>
      <c r="B59" s="21">
        <v>37541</v>
      </c>
      <c r="C59" s="21">
        <v>348.15955187476237</v>
      </c>
      <c r="D59" s="21"/>
      <c r="E59" s="21">
        <v>37178</v>
      </c>
      <c r="F59" s="21">
        <v>84.93557525358676</v>
      </c>
      <c r="G59" s="21"/>
      <c r="H59" s="21"/>
    </row>
    <row r="60" spans="1:8" ht="8.25" customHeight="1">
      <c r="A60" s="223" t="s">
        <v>48</v>
      </c>
      <c r="B60" s="21">
        <v>59881</v>
      </c>
      <c r="C60" s="21">
        <v>338.37764529709267</v>
      </c>
      <c r="D60" s="21"/>
      <c r="E60" s="21">
        <v>59388</v>
      </c>
      <c r="F60" s="21">
        <v>79.52862403749582</v>
      </c>
      <c r="G60" s="21"/>
      <c r="H60" s="21"/>
    </row>
    <row r="61" spans="1:8" ht="8.25" customHeight="1">
      <c r="A61" s="223" t="s">
        <v>49</v>
      </c>
      <c r="B61" s="21">
        <v>59125</v>
      </c>
      <c r="C61" s="21">
        <v>347.73070792973044</v>
      </c>
      <c r="D61" s="21"/>
      <c r="E61" s="21">
        <v>58670</v>
      </c>
      <c r="F61" s="21">
        <v>75.66222176368936</v>
      </c>
      <c r="G61" s="21"/>
      <c r="H61" s="21"/>
    </row>
    <row r="62" spans="1:8" ht="8.25" customHeight="1">
      <c r="A62" s="223" t="s">
        <v>50</v>
      </c>
      <c r="B62" s="21">
        <v>35179</v>
      </c>
      <c r="C62" s="21">
        <v>357.484731777211</v>
      </c>
      <c r="D62" s="21"/>
      <c r="E62" s="21">
        <v>34921</v>
      </c>
      <c r="F62" s="21">
        <v>80.6545488140056</v>
      </c>
      <c r="G62" s="21"/>
      <c r="H62" s="21"/>
    </row>
    <row r="63" spans="1:8" ht="8.25" customHeight="1">
      <c r="A63" s="223" t="s">
        <v>51</v>
      </c>
      <c r="B63" s="21">
        <v>47405</v>
      </c>
      <c r="C63" s="21">
        <v>339.16191484642735</v>
      </c>
      <c r="D63" s="21"/>
      <c r="E63" s="21">
        <v>46719</v>
      </c>
      <c r="F63" s="21">
        <v>77.87148929077424</v>
      </c>
      <c r="G63" s="21"/>
      <c r="H63" s="21"/>
    </row>
    <row r="64" spans="1:8" ht="8.25" customHeight="1">
      <c r="A64" s="223" t="s">
        <v>52</v>
      </c>
      <c r="B64" s="21">
        <v>45911</v>
      </c>
      <c r="C64" s="21">
        <v>314.26087670782795</v>
      </c>
      <c r="D64" s="21"/>
      <c r="E64" s="21">
        <v>45537</v>
      </c>
      <c r="F64" s="21">
        <v>72.29242736942372</v>
      </c>
      <c r="G64" s="21"/>
      <c r="H64" s="21"/>
    </row>
    <row r="65" spans="1:8" ht="8.25" customHeight="1">
      <c r="A65" s="223" t="s">
        <v>53</v>
      </c>
      <c r="B65" s="21">
        <v>42421</v>
      </c>
      <c r="C65" s="21">
        <v>322.0910367867583</v>
      </c>
      <c r="D65" s="21"/>
      <c r="E65" s="21">
        <v>40762</v>
      </c>
      <c r="F65" s="21">
        <v>77.30470898367122</v>
      </c>
      <c r="G65" s="21"/>
      <c r="H65" s="21"/>
    </row>
    <row r="66" spans="1:8" s="26" customFormat="1" ht="8.25" customHeight="1">
      <c r="A66" s="234" t="s">
        <v>54</v>
      </c>
      <c r="B66" s="27">
        <v>520511</v>
      </c>
      <c r="C66" s="27">
        <v>351.1094622169008</v>
      </c>
      <c r="D66" s="27"/>
      <c r="E66" s="27">
        <v>514649</v>
      </c>
      <c r="F66" s="27">
        <v>78.42557289714215</v>
      </c>
      <c r="G66" s="21"/>
      <c r="H66" s="21"/>
    </row>
    <row r="67" spans="1:8" s="26" customFormat="1" ht="3" customHeight="1">
      <c r="A67" s="234"/>
      <c r="B67" s="27"/>
      <c r="C67" s="27"/>
      <c r="D67" s="27"/>
      <c r="E67" s="27"/>
      <c r="F67" s="27"/>
      <c r="G67" s="21"/>
      <c r="H67" s="21"/>
    </row>
    <row r="68" spans="1:8" ht="8.25" customHeight="1">
      <c r="A68" s="223" t="s">
        <v>55</v>
      </c>
      <c r="B68" s="21">
        <v>29894</v>
      </c>
      <c r="C68" s="21">
        <v>323.88918383046035</v>
      </c>
      <c r="D68" s="21"/>
      <c r="E68" s="21">
        <v>29592</v>
      </c>
      <c r="F68" s="21">
        <v>79.44161073825504</v>
      </c>
      <c r="G68" s="21"/>
      <c r="H68" s="21"/>
    </row>
    <row r="69" spans="1:8" ht="8.25" customHeight="1">
      <c r="A69" s="223" t="s">
        <v>56</v>
      </c>
      <c r="B69" s="21">
        <v>130465</v>
      </c>
      <c r="C69" s="21">
        <v>348.3702313211447</v>
      </c>
      <c r="D69" s="21"/>
      <c r="E69" s="21">
        <v>128947</v>
      </c>
      <c r="F69" s="21">
        <v>73.89428201395972</v>
      </c>
      <c r="G69" s="21"/>
      <c r="H69" s="21"/>
    </row>
    <row r="70" spans="1:8" ht="8.25" customHeight="1">
      <c r="A70" s="223" t="s">
        <v>57</v>
      </c>
      <c r="B70" s="21">
        <v>24484</v>
      </c>
      <c r="C70" s="21">
        <v>337.24053387694386</v>
      </c>
      <c r="D70" s="21"/>
      <c r="E70" s="21">
        <v>24278</v>
      </c>
      <c r="F70" s="21">
        <v>81.6698624146399</v>
      </c>
      <c r="G70" s="21"/>
      <c r="H70" s="21"/>
    </row>
    <row r="71" spans="1:8" ht="8.25" customHeight="1">
      <c r="A71" s="223" t="s">
        <v>58</v>
      </c>
      <c r="B71" s="21">
        <v>55225</v>
      </c>
      <c r="C71" s="21">
        <v>342.39993055900004</v>
      </c>
      <c r="D71" s="21"/>
      <c r="E71" s="21">
        <v>54785</v>
      </c>
      <c r="F71" s="21">
        <v>84.60742525327403</v>
      </c>
      <c r="G71" s="21"/>
      <c r="H71" s="21"/>
    </row>
    <row r="72" spans="2:8" ht="8.25" customHeight="1">
      <c r="B72" s="21"/>
      <c r="C72" s="21"/>
      <c r="D72" s="21"/>
      <c r="E72" s="21"/>
      <c r="F72" s="21"/>
      <c r="G72" s="21"/>
      <c r="H72" s="21"/>
    </row>
    <row r="73" spans="1:8" ht="8.25" customHeight="1">
      <c r="A73" s="223" t="s">
        <v>59</v>
      </c>
      <c r="B73" s="21">
        <v>26470</v>
      </c>
      <c r="C73" s="21">
        <v>309.6377226946787</v>
      </c>
      <c r="D73" s="21"/>
      <c r="E73" s="21">
        <v>26194</v>
      </c>
      <c r="F73" s="21">
        <v>74.20817043458553</v>
      </c>
      <c r="G73" s="21"/>
      <c r="H73" s="21"/>
    </row>
    <row r="74" spans="1:8" ht="8.25" customHeight="1">
      <c r="A74" s="223" t="s">
        <v>128</v>
      </c>
      <c r="B74" s="21">
        <v>21178</v>
      </c>
      <c r="C74" s="21">
        <v>310.7967303092118</v>
      </c>
      <c r="D74" s="21"/>
      <c r="E74" s="21">
        <v>20923</v>
      </c>
      <c r="F74" s="21">
        <v>87.06670550538887</v>
      </c>
      <c r="G74" s="21"/>
      <c r="H74" s="21"/>
    </row>
    <row r="75" spans="1:8" ht="8.25" customHeight="1">
      <c r="A75" s="223" t="s">
        <v>61</v>
      </c>
      <c r="B75" s="21">
        <v>31017</v>
      </c>
      <c r="C75" s="21">
        <v>337.22561075051374</v>
      </c>
      <c r="D75" s="21"/>
      <c r="E75" s="21">
        <v>30688</v>
      </c>
      <c r="F75" s="21">
        <v>74.09875648919474</v>
      </c>
      <c r="G75" s="21"/>
      <c r="H75" s="21"/>
    </row>
    <row r="76" spans="1:8" ht="8.25" customHeight="1">
      <c r="A76" s="223" t="s">
        <v>62</v>
      </c>
      <c r="B76" s="21">
        <v>29409</v>
      </c>
      <c r="C76" s="21">
        <v>342.40307369891724</v>
      </c>
      <c r="D76" s="21"/>
      <c r="E76" s="21">
        <v>29145</v>
      </c>
      <c r="F76" s="21">
        <v>76.92206181213545</v>
      </c>
      <c r="G76" s="21"/>
      <c r="H76" s="21"/>
    </row>
    <row r="77" spans="1:8" ht="8.25" customHeight="1">
      <c r="A77" s="223" t="s">
        <v>63</v>
      </c>
      <c r="B77" s="21">
        <v>52700</v>
      </c>
      <c r="C77" s="21">
        <v>301.98323334078265</v>
      </c>
      <c r="D77" s="21"/>
      <c r="E77" s="21">
        <v>52338</v>
      </c>
      <c r="F77" s="21">
        <v>80.0875273522976</v>
      </c>
      <c r="G77" s="21"/>
      <c r="H77" s="21"/>
    </row>
    <row r="78" spans="1:8" ht="8.25" customHeight="1">
      <c r="A78" s="223" t="s">
        <v>64</v>
      </c>
      <c r="B78" s="21">
        <v>19603</v>
      </c>
      <c r="C78" s="21">
        <v>360.574623845786</v>
      </c>
      <c r="D78" s="21"/>
      <c r="E78" s="21">
        <v>19332</v>
      </c>
      <c r="F78" s="21">
        <v>84.11434538571989</v>
      </c>
      <c r="G78" s="21"/>
      <c r="H78" s="21"/>
    </row>
    <row r="79" spans="1:8" s="26" customFormat="1" ht="8.25" customHeight="1">
      <c r="A79" s="242" t="s">
        <v>65</v>
      </c>
      <c r="B79" s="30">
        <v>420445</v>
      </c>
      <c r="C79" s="27">
        <v>333.40575911871036</v>
      </c>
      <c r="D79" s="30"/>
      <c r="E79" s="30">
        <v>416222</v>
      </c>
      <c r="F79" s="27">
        <v>78.06143308864624</v>
      </c>
      <c r="G79" s="27"/>
      <c r="H79" s="27"/>
    </row>
    <row r="80" spans="1:8" s="26" customFormat="1" ht="3" customHeight="1">
      <c r="A80" s="242"/>
      <c r="B80" s="30"/>
      <c r="C80" s="27"/>
      <c r="D80" s="30"/>
      <c r="E80" s="30"/>
      <c r="F80" s="27"/>
      <c r="G80" s="27"/>
      <c r="H80" s="27"/>
    </row>
    <row r="81" spans="1:8" ht="8.25" customHeight="1">
      <c r="A81" s="223" t="s">
        <v>66</v>
      </c>
      <c r="B81" s="21">
        <v>44754</v>
      </c>
      <c r="C81" s="21">
        <v>282.74851214920204</v>
      </c>
      <c r="D81" s="21"/>
      <c r="E81" s="21">
        <v>44202</v>
      </c>
      <c r="F81" s="21">
        <v>74.6327626380306</v>
      </c>
      <c r="G81" s="404"/>
      <c r="H81" s="404"/>
    </row>
    <row r="82" spans="1:8" ht="8.25" customHeight="1">
      <c r="A82" s="223" t="s">
        <v>67</v>
      </c>
      <c r="B82" s="21">
        <v>35942</v>
      </c>
      <c r="C82" s="21">
        <v>333.6025023436267</v>
      </c>
      <c r="D82" s="21"/>
      <c r="E82" s="21">
        <v>35715</v>
      </c>
      <c r="F82" s="21">
        <v>81.51690137630384</v>
      </c>
      <c r="G82" s="404"/>
      <c r="H82" s="404"/>
    </row>
    <row r="83" spans="1:256" s="26" customFormat="1" ht="8.25" customHeight="1">
      <c r="A83" s="234" t="s">
        <v>68</v>
      </c>
      <c r="B83" s="27">
        <v>80696</v>
      </c>
      <c r="C83" s="27">
        <v>303.34447280477855</v>
      </c>
      <c r="D83" s="27"/>
      <c r="E83" s="27">
        <v>79917</v>
      </c>
      <c r="F83" s="27">
        <v>77.55995302749444</v>
      </c>
      <c r="G83" s="407"/>
      <c r="H83" s="407"/>
      <c r="IV83" s="27">
        <f>SUM(B83:IU83)</f>
        <v>160993.90442583227</v>
      </c>
    </row>
    <row r="84" spans="1:8" s="26" customFormat="1" ht="3" customHeight="1">
      <c r="A84" s="245"/>
      <c r="B84" s="251"/>
      <c r="C84" s="248"/>
      <c r="D84" s="248"/>
      <c r="E84" s="251"/>
      <c r="F84" s="248"/>
      <c r="G84" s="19"/>
      <c r="H84" s="19"/>
    </row>
    <row r="85" spans="1:8" s="26" customFormat="1" ht="3" customHeight="1">
      <c r="A85" s="242"/>
      <c r="B85" s="30"/>
      <c r="C85" s="31"/>
      <c r="D85" s="31"/>
      <c r="E85" s="30"/>
      <c r="F85" s="31"/>
      <c r="G85" s="19"/>
      <c r="H85" s="19"/>
    </row>
    <row r="86" spans="7:8" s="23" customFormat="1" ht="12" customHeight="1">
      <c r="G86" s="262"/>
      <c r="H86" s="262"/>
    </row>
    <row r="87" spans="1:6" ht="9" customHeight="1">
      <c r="A87" s="236"/>
      <c r="B87" s="28"/>
      <c r="C87" s="28"/>
      <c r="D87" s="28"/>
      <c r="E87" s="28"/>
      <c r="F87" s="28"/>
    </row>
    <row r="88" spans="1:6" s="29" customFormat="1" ht="11.25" customHeight="1">
      <c r="A88" s="868" t="s">
        <v>308</v>
      </c>
      <c r="B88" s="867" t="s">
        <v>130</v>
      </c>
      <c r="C88" s="867"/>
      <c r="D88" s="610"/>
      <c r="E88" s="867" t="s">
        <v>353</v>
      </c>
      <c r="F88" s="867"/>
    </row>
    <row r="89" spans="1:6" s="25" customFormat="1" ht="11.25" customHeight="1">
      <c r="A89" s="869"/>
      <c r="B89" s="621" t="s">
        <v>224</v>
      </c>
      <c r="C89" s="621" t="s">
        <v>351</v>
      </c>
      <c r="D89" s="621"/>
      <c r="E89" s="621" t="s">
        <v>224</v>
      </c>
      <c r="F89" s="621" t="s">
        <v>352</v>
      </c>
    </row>
    <row r="90" spans="1:5" ht="9" customHeight="1">
      <c r="A90" s="235"/>
      <c r="B90" s="21"/>
      <c r="E90" s="21"/>
    </row>
    <row r="91" spans="1:8" ht="8.25" customHeight="1">
      <c r="A91" s="223" t="s">
        <v>69</v>
      </c>
      <c r="B91" s="21">
        <v>34219</v>
      </c>
      <c r="C91" s="21">
        <v>347.73992927116785</v>
      </c>
      <c r="D91" s="21"/>
      <c r="E91" s="21">
        <v>33773</v>
      </c>
      <c r="F91" s="21">
        <v>84.59534604112918</v>
      </c>
      <c r="G91" s="404"/>
      <c r="H91" s="404"/>
    </row>
    <row r="92" spans="1:8" ht="8.25" customHeight="1">
      <c r="A92" s="223" t="s">
        <v>70</v>
      </c>
      <c r="B92" s="21">
        <v>15237</v>
      </c>
      <c r="C92" s="21">
        <v>294.07110047477516</v>
      </c>
      <c r="D92" s="21"/>
      <c r="E92" s="21">
        <v>15104</v>
      </c>
      <c r="F92" s="21">
        <v>76.213543243516</v>
      </c>
      <c r="G92" s="404"/>
      <c r="H92" s="404"/>
    </row>
    <row r="93" spans="1:8" ht="8.25" customHeight="1">
      <c r="A93" s="223" t="s">
        <v>71</v>
      </c>
      <c r="B93" s="21">
        <v>13730</v>
      </c>
      <c r="C93" s="21">
        <v>328.2097865321636</v>
      </c>
      <c r="D93" s="21"/>
      <c r="E93" s="21">
        <v>13578</v>
      </c>
      <c r="F93" s="21">
        <v>84.17333085363586</v>
      </c>
      <c r="G93" s="404"/>
      <c r="H93" s="404"/>
    </row>
    <row r="94" spans="1:8" ht="8.25" customHeight="1">
      <c r="A94" s="223" t="s">
        <v>129</v>
      </c>
      <c r="B94" s="21">
        <v>29637</v>
      </c>
      <c r="C94" s="21">
        <v>331.4804044380816</v>
      </c>
      <c r="D94" s="21"/>
      <c r="E94" s="21">
        <v>29318</v>
      </c>
      <c r="F94" s="21">
        <v>88.00504292489644</v>
      </c>
      <c r="G94" s="404"/>
      <c r="H94" s="404"/>
    </row>
    <row r="95" spans="1:8" s="26" customFormat="1" ht="8.25" customHeight="1">
      <c r="A95" s="234" t="s">
        <v>73</v>
      </c>
      <c r="B95" s="27">
        <v>92823</v>
      </c>
      <c r="C95" s="27">
        <v>329.7922610397962</v>
      </c>
      <c r="D95" s="27"/>
      <c r="E95" s="27">
        <v>91773</v>
      </c>
      <c r="F95" s="27">
        <v>84.05198468668144</v>
      </c>
      <c r="G95" s="407"/>
      <c r="H95" s="407"/>
    </row>
    <row r="96" spans="1:8" s="26" customFormat="1" ht="3" customHeight="1">
      <c r="A96" s="234"/>
      <c r="B96" s="27"/>
      <c r="C96" s="27"/>
      <c r="D96" s="27"/>
      <c r="E96" s="27"/>
      <c r="F96" s="27"/>
      <c r="G96" s="407"/>
      <c r="H96" s="407"/>
    </row>
    <row r="97" spans="1:8" ht="8.25" customHeight="1">
      <c r="A97" s="223" t="s">
        <v>74</v>
      </c>
      <c r="B97" s="21">
        <v>12468</v>
      </c>
      <c r="C97" s="21">
        <v>261.70185970362286</v>
      </c>
      <c r="D97" s="21"/>
      <c r="E97" s="21">
        <v>12393</v>
      </c>
      <c r="F97" s="21">
        <v>67.7324151500246</v>
      </c>
      <c r="G97" s="457"/>
      <c r="H97" s="457"/>
    </row>
    <row r="98" spans="1:8" ht="8.25" customHeight="1">
      <c r="A98" s="223" t="s">
        <v>75</v>
      </c>
      <c r="B98" s="21">
        <v>30889</v>
      </c>
      <c r="C98" s="21">
        <v>268.55562993940134</v>
      </c>
      <c r="D98" s="21"/>
      <c r="E98" s="21">
        <v>30733</v>
      </c>
      <c r="F98" s="21">
        <v>70.1058442447192</v>
      </c>
      <c r="G98" s="439"/>
      <c r="H98" s="439"/>
    </row>
    <row r="99" spans="1:8" ht="8.25" customHeight="1">
      <c r="A99" s="223" t="s">
        <v>76</v>
      </c>
      <c r="B99" s="21">
        <v>13717</v>
      </c>
      <c r="C99" s="21">
        <v>295.9949937421777</v>
      </c>
      <c r="D99" s="21"/>
      <c r="E99" s="21">
        <v>13615</v>
      </c>
      <c r="F99" s="21">
        <v>78.67213683115682</v>
      </c>
      <c r="G99" s="404"/>
      <c r="H99" s="404"/>
    </row>
    <row r="100" spans="1:8" ht="8.25" customHeight="1">
      <c r="A100" s="223" t="s">
        <v>77</v>
      </c>
      <c r="B100" s="21">
        <v>773376</v>
      </c>
      <c r="C100" s="21">
        <v>291.18401186760394</v>
      </c>
      <c r="D100" s="21"/>
      <c r="E100" s="21">
        <v>767839</v>
      </c>
      <c r="F100" s="21">
        <v>74.58759371545472</v>
      </c>
      <c r="G100" s="404"/>
      <c r="H100" s="404"/>
    </row>
    <row r="101" spans="1:8" ht="8.25" customHeight="1">
      <c r="A101" s="223" t="s">
        <v>78</v>
      </c>
      <c r="B101" s="21">
        <v>19024</v>
      </c>
      <c r="C101" s="21">
        <v>315.03469289747795</v>
      </c>
      <c r="D101" s="21"/>
      <c r="E101" s="21">
        <v>18847</v>
      </c>
      <c r="F101" s="21">
        <v>84.09334285204355</v>
      </c>
      <c r="G101" s="404"/>
      <c r="H101" s="404"/>
    </row>
    <row r="102" spans="1:8" s="26" customFormat="1" ht="8.25" customHeight="1">
      <c r="A102" s="234" t="s">
        <v>79</v>
      </c>
      <c r="B102" s="27">
        <v>849474</v>
      </c>
      <c r="C102" s="27">
        <v>290.38272212650753</v>
      </c>
      <c r="D102" s="27"/>
      <c r="E102" s="27">
        <v>843427</v>
      </c>
      <c r="F102" s="27">
        <v>74.5538535789389</v>
      </c>
      <c r="G102" s="407"/>
      <c r="H102" s="407"/>
    </row>
    <row r="103" spans="1:8" s="26" customFormat="1" ht="3" customHeight="1">
      <c r="A103" s="234"/>
      <c r="B103" s="27"/>
      <c r="C103" s="27"/>
      <c r="D103" s="27"/>
      <c r="E103" s="27"/>
      <c r="F103" s="27"/>
      <c r="G103" s="407"/>
      <c r="H103" s="407"/>
    </row>
    <row r="104" spans="1:8" ht="8.25" customHeight="1">
      <c r="A104" s="223" t="s">
        <v>80</v>
      </c>
      <c r="B104" s="21">
        <v>17240</v>
      </c>
      <c r="C104" s="21">
        <v>304.51293826724367</v>
      </c>
      <c r="D104" s="21"/>
      <c r="E104" s="21">
        <v>17091</v>
      </c>
      <c r="F104" s="21">
        <v>89.46762288645762</v>
      </c>
      <c r="G104" s="404"/>
      <c r="H104" s="404"/>
    </row>
    <row r="105" spans="1:8" ht="8.25" customHeight="1">
      <c r="A105" s="223" t="s">
        <v>81</v>
      </c>
      <c r="B105" s="21">
        <v>20575</v>
      </c>
      <c r="C105" s="21">
        <v>293.9075780301407</v>
      </c>
      <c r="D105" s="21"/>
      <c r="E105" s="21">
        <v>20372</v>
      </c>
      <c r="F105" s="21">
        <v>77.98193232276833</v>
      </c>
      <c r="G105" s="404"/>
      <c r="H105" s="404"/>
    </row>
    <row r="106" spans="1:8" ht="8.25" customHeight="1">
      <c r="A106" s="223" t="s">
        <v>82</v>
      </c>
      <c r="B106" s="21">
        <v>37481</v>
      </c>
      <c r="C106" s="21">
        <v>324.6569884276904</v>
      </c>
      <c r="D106" s="21"/>
      <c r="E106" s="21">
        <v>37127</v>
      </c>
      <c r="F106" s="21">
        <v>78.03888596952181</v>
      </c>
      <c r="G106" s="404"/>
      <c r="H106" s="404"/>
    </row>
    <row r="107" spans="1:8" ht="8.25" customHeight="1">
      <c r="A107" s="223" t="s">
        <v>83</v>
      </c>
      <c r="B107" s="21">
        <v>15339</v>
      </c>
      <c r="C107" s="21">
        <v>292.7345941716445</v>
      </c>
      <c r="D107" s="21"/>
      <c r="E107" s="21">
        <v>15197</v>
      </c>
      <c r="F107" s="21">
        <v>91.30617639990388</v>
      </c>
      <c r="G107" s="404"/>
      <c r="H107" s="404"/>
    </row>
    <row r="108" spans="1:8" s="26" customFormat="1" ht="8.25" customHeight="1">
      <c r="A108" s="234" t="s">
        <v>84</v>
      </c>
      <c r="B108" s="27">
        <v>90635</v>
      </c>
      <c r="C108" s="27">
        <v>307.79340299592144</v>
      </c>
      <c r="D108" s="27"/>
      <c r="E108" s="27">
        <v>89787</v>
      </c>
      <c r="F108" s="27">
        <v>82.037717230415</v>
      </c>
      <c r="G108" s="407"/>
      <c r="H108" s="407"/>
    </row>
    <row r="109" spans="1:8" s="26" customFormat="1" ht="3" customHeight="1">
      <c r="A109" s="234"/>
      <c r="B109" s="27"/>
      <c r="C109" s="27"/>
      <c r="D109" s="27"/>
      <c r="E109" s="27"/>
      <c r="F109" s="27"/>
      <c r="G109" s="407"/>
      <c r="H109" s="407"/>
    </row>
    <row r="110" spans="1:8" ht="8.25" customHeight="1">
      <c r="A110" s="223" t="s">
        <v>85</v>
      </c>
      <c r="B110" s="32">
        <v>14933</v>
      </c>
      <c r="C110" s="21">
        <v>291.10864183090627</v>
      </c>
      <c r="D110" s="21"/>
      <c r="E110" s="21">
        <v>14787</v>
      </c>
      <c r="F110" s="21">
        <v>79.29961924170108</v>
      </c>
      <c r="G110" s="404"/>
      <c r="H110" s="404"/>
    </row>
    <row r="111" spans="1:8" ht="8.25" customHeight="1">
      <c r="A111" s="223" t="s">
        <v>86</v>
      </c>
      <c r="B111" s="32">
        <v>5778</v>
      </c>
      <c r="C111" s="21">
        <v>272.6500566251416</v>
      </c>
      <c r="D111" s="21"/>
      <c r="E111" s="21">
        <v>5735</v>
      </c>
      <c r="F111" s="21">
        <v>79.41013569648297</v>
      </c>
      <c r="G111" s="404"/>
      <c r="H111" s="404"/>
    </row>
    <row r="112" spans="1:8" s="26" customFormat="1" ht="8.25" customHeight="1">
      <c r="A112" s="234" t="s">
        <v>87</v>
      </c>
      <c r="B112" s="27">
        <v>20711</v>
      </c>
      <c r="C112" s="27">
        <v>285.7123149719268</v>
      </c>
      <c r="D112" s="27"/>
      <c r="E112" s="27">
        <v>20522</v>
      </c>
      <c r="F112" s="27">
        <v>79.33047276663187</v>
      </c>
      <c r="G112" s="404"/>
      <c r="H112" s="404"/>
    </row>
    <row r="113" spans="1:8" s="26" customFormat="1" ht="3" customHeight="1">
      <c r="A113" s="234"/>
      <c r="B113" s="27"/>
      <c r="C113" s="27"/>
      <c r="D113" s="27"/>
      <c r="E113" s="27"/>
      <c r="F113" s="27"/>
      <c r="G113" s="404"/>
      <c r="H113" s="404"/>
    </row>
    <row r="114" spans="1:8" ht="8.25" customHeight="1">
      <c r="A114" s="223" t="s">
        <v>88</v>
      </c>
      <c r="B114" s="33">
        <v>15000</v>
      </c>
      <c r="C114" s="21">
        <v>265.7972144451926</v>
      </c>
      <c r="D114" s="21"/>
      <c r="E114" s="21">
        <v>14889</v>
      </c>
      <c r="F114" s="21">
        <v>76.23655913978494</v>
      </c>
      <c r="G114" s="404"/>
      <c r="H114" s="457"/>
    </row>
    <row r="115" spans="1:8" ht="8.25" customHeight="1">
      <c r="A115" s="223" t="s">
        <v>89</v>
      </c>
      <c r="B115" s="33">
        <v>15673</v>
      </c>
      <c r="C115" s="21">
        <v>247.87284516843272</v>
      </c>
      <c r="D115" s="21"/>
      <c r="E115" s="21">
        <v>15592</v>
      </c>
      <c r="F115" s="21">
        <v>72.8802467981677</v>
      </c>
      <c r="G115" s="404"/>
      <c r="H115" s="439"/>
    </row>
    <row r="116" spans="1:8" ht="8.25" customHeight="1">
      <c r="A116" s="223" t="s">
        <v>90</v>
      </c>
      <c r="B116" s="33">
        <v>18047</v>
      </c>
      <c r="C116" s="21">
        <v>241.2668279835831</v>
      </c>
      <c r="D116" s="21"/>
      <c r="E116" s="21">
        <v>17946</v>
      </c>
      <c r="F116" s="21">
        <v>64.43343386471348</v>
      </c>
      <c r="G116" s="404"/>
      <c r="H116" s="404"/>
    </row>
    <row r="117" spans="1:8" ht="8.25" customHeight="1">
      <c r="A117" s="223" t="s">
        <v>91</v>
      </c>
      <c r="B117" s="33">
        <v>161768</v>
      </c>
      <c r="C117" s="21">
        <v>161.69200475776384</v>
      </c>
      <c r="D117" s="21"/>
      <c r="E117" s="21">
        <v>160823</v>
      </c>
      <c r="F117" s="21">
        <v>43.53179694563093</v>
      </c>
      <c r="G117" s="404"/>
      <c r="H117" s="404"/>
    </row>
    <row r="118" spans="1:8" ht="8.25" customHeight="1">
      <c r="A118" s="223" t="s">
        <v>92</v>
      </c>
      <c r="B118" s="33">
        <v>38509</v>
      </c>
      <c r="C118" s="21">
        <v>271.71826931218425</v>
      </c>
      <c r="D118" s="21"/>
      <c r="E118" s="21">
        <v>38253</v>
      </c>
      <c r="F118" s="21">
        <v>74.0418860328275</v>
      </c>
      <c r="G118" s="404"/>
      <c r="H118" s="404"/>
    </row>
    <row r="119" spans="1:8" s="26" customFormat="1" ht="8.25" customHeight="1">
      <c r="A119" s="234" t="s">
        <v>93</v>
      </c>
      <c r="B119" s="27">
        <v>248997</v>
      </c>
      <c r="C119" s="27">
        <v>186.28311334454037</v>
      </c>
      <c r="D119" s="27"/>
      <c r="E119" s="27">
        <v>247503</v>
      </c>
      <c r="F119" s="27">
        <v>50.523395620950524</v>
      </c>
      <c r="G119" s="407"/>
      <c r="H119" s="407"/>
    </row>
    <row r="120" spans="1:8" s="26" customFormat="1" ht="3" customHeight="1">
      <c r="A120" s="234"/>
      <c r="B120" s="27"/>
      <c r="C120" s="27"/>
      <c r="D120" s="27"/>
      <c r="E120" s="27"/>
      <c r="F120" s="27"/>
      <c r="G120" s="407"/>
      <c r="H120" s="407"/>
    </row>
    <row r="121" spans="1:8" ht="8.25" customHeight="1">
      <c r="A121" s="223" t="s">
        <v>94</v>
      </c>
      <c r="B121" s="21">
        <v>97865</v>
      </c>
      <c r="C121" s="21">
        <v>294.6471850979849</v>
      </c>
      <c r="D121" s="21"/>
      <c r="E121" s="21">
        <v>97226</v>
      </c>
      <c r="F121" s="21">
        <v>78.58869175120236</v>
      </c>
      <c r="G121" s="404"/>
      <c r="H121" s="404"/>
    </row>
    <row r="122" spans="1:8" ht="8.25" customHeight="1">
      <c r="A122" s="223" t="s">
        <v>95</v>
      </c>
      <c r="B122" s="21">
        <v>24283</v>
      </c>
      <c r="C122" s="21">
        <v>261.0710330813972</v>
      </c>
      <c r="D122" s="21"/>
      <c r="E122" s="21">
        <v>24159</v>
      </c>
      <c r="F122" s="21">
        <v>77.02043548952722</v>
      </c>
      <c r="G122" s="404"/>
      <c r="H122" s="404"/>
    </row>
    <row r="123" spans="1:8" ht="8.25" customHeight="1">
      <c r="A123" s="223" t="s">
        <v>96</v>
      </c>
      <c r="B123" s="21">
        <v>43002</v>
      </c>
      <c r="C123" s="21">
        <v>277.862496769191</v>
      </c>
      <c r="D123" s="21"/>
      <c r="E123" s="21">
        <v>42779</v>
      </c>
      <c r="F123" s="21">
        <v>90.7257380386834</v>
      </c>
      <c r="G123" s="404"/>
      <c r="H123" s="404"/>
    </row>
    <row r="124" spans="1:8" ht="8.25" customHeight="1">
      <c r="A124" s="223" t="s">
        <v>97</v>
      </c>
      <c r="B124" s="21">
        <v>25856</v>
      </c>
      <c r="C124" s="21">
        <v>265.3040284019783</v>
      </c>
      <c r="D124" s="21"/>
      <c r="E124" s="21">
        <v>25735</v>
      </c>
      <c r="F124" s="21">
        <v>64.47773908250444</v>
      </c>
      <c r="G124" s="404"/>
      <c r="H124" s="404"/>
    </row>
    <row r="125" spans="1:8" ht="8.25" customHeight="1">
      <c r="A125" s="223" t="s">
        <v>98</v>
      </c>
      <c r="B125" s="21">
        <v>58754</v>
      </c>
      <c r="C125" s="21">
        <v>283.56314460977126</v>
      </c>
      <c r="D125" s="21"/>
      <c r="E125" s="21">
        <v>58519</v>
      </c>
      <c r="F125" s="21">
        <v>67.38016557473316</v>
      </c>
      <c r="G125" s="404"/>
      <c r="H125" s="404"/>
    </row>
    <row r="126" spans="1:8" ht="8.25" customHeight="1">
      <c r="A126" s="234" t="s">
        <v>99</v>
      </c>
      <c r="B126" s="27">
        <v>249760</v>
      </c>
      <c r="C126" s="27">
        <v>282.3509195962346</v>
      </c>
      <c r="D126" s="21"/>
      <c r="E126" s="27">
        <v>248418</v>
      </c>
      <c r="F126" s="27">
        <v>75.50790891074664</v>
      </c>
      <c r="G126" s="407"/>
      <c r="H126" s="407"/>
    </row>
    <row r="127" spans="1:8" ht="3" customHeight="1">
      <c r="A127" s="234"/>
      <c r="B127" s="27"/>
      <c r="C127" s="27"/>
      <c r="D127" s="21"/>
      <c r="E127" s="27"/>
      <c r="F127" s="27"/>
      <c r="G127" s="407"/>
      <c r="H127" s="407"/>
    </row>
    <row r="128" spans="1:8" ht="8.25" customHeight="1">
      <c r="A128" s="223" t="s">
        <v>100</v>
      </c>
      <c r="B128" s="21">
        <v>15863</v>
      </c>
      <c r="C128" s="21">
        <v>276.7880511594633</v>
      </c>
      <c r="D128" s="21"/>
      <c r="E128" s="21">
        <v>15773</v>
      </c>
      <c r="F128" s="21">
        <v>85.43032009965877</v>
      </c>
      <c r="G128" s="404"/>
      <c r="H128" s="404"/>
    </row>
    <row r="129" spans="1:8" ht="8.25" customHeight="1">
      <c r="A129" s="223" t="s">
        <v>101</v>
      </c>
      <c r="B129" s="21">
        <v>18647</v>
      </c>
      <c r="C129" s="21">
        <v>267.70511808197546</v>
      </c>
      <c r="D129" s="21"/>
      <c r="E129" s="21">
        <v>18519</v>
      </c>
      <c r="F129" s="21">
        <v>73.64005089867982</v>
      </c>
      <c r="G129" s="404"/>
      <c r="H129" s="404"/>
    </row>
    <row r="130" spans="1:8" s="26" customFormat="1" ht="8.25" customHeight="1">
      <c r="A130" s="234" t="s">
        <v>102</v>
      </c>
      <c r="B130" s="27">
        <v>34510</v>
      </c>
      <c r="C130" s="27">
        <v>271.8050501709119</v>
      </c>
      <c r="D130" s="27"/>
      <c r="E130" s="27">
        <v>34292</v>
      </c>
      <c r="F130" s="27">
        <v>78.63153791474627</v>
      </c>
      <c r="G130" s="407"/>
      <c r="H130" s="407"/>
    </row>
    <row r="131" spans="1:8" s="26" customFormat="1" ht="3" customHeight="1">
      <c r="A131" s="234"/>
      <c r="B131" s="27"/>
      <c r="C131" s="27"/>
      <c r="D131" s="27"/>
      <c r="E131" s="27"/>
      <c r="F131" s="27"/>
      <c r="G131" s="407"/>
      <c r="H131" s="407"/>
    </row>
    <row r="132" spans="1:8" ht="8.25" customHeight="1">
      <c r="A132" s="223" t="s">
        <v>103</v>
      </c>
      <c r="B132" s="21">
        <v>22487</v>
      </c>
      <c r="C132" s="21">
        <v>231.22403652367046</v>
      </c>
      <c r="D132" s="21"/>
      <c r="E132" s="21">
        <v>22353</v>
      </c>
      <c r="F132" s="21">
        <v>66.04520608657113</v>
      </c>
      <c r="G132" s="404"/>
      <c r="H132" s="404"/>
    </row>
    <row r="133" spans="1:8" ht="8.25" customHeight="1">
      <c r="A133" s="223" t="s">
        <v>104</v>
      </c>
      <c r="B133" s="21">
        <v>18571</v>
      </c>
      <c r="C133" s="21">
        <v>253.2144366725297</v>
      </c>
      <c r="D133" s="21"/>
      <c r="E133" s="21">
        <v>18463</v>
      </c>
      <c r="F133" s="21">
        <v>64.41405296026235</v>
      </c>
      <c r="G133" s="404"/>
      <c r="H133" s="404"/>
    </row>
    <row r="134" spans="1:8" ht="8.25" customHeight="1">
      <c r="A134" s="223" t="s">
        <v>105</v>
      </c>
      <c r="B134" s="21">
        <v>10571</v>
      </c>
      <c r="C134" s="21">
        <v>176.89977743193265</v>
      </c>
      <c r="D134" s="21"/>
      <c r="E134" s="21">
        <v>10512</v>
      </c>
      <c r="F134" s="21">
        <v>51.34818288393904</v>
      </c>
      <c r="G134" s="404"/>
      <c r="H134" s="404"/>
    </row>
    <row r="135" spans="1:8" ht="8.25" customHeight="1">
      <c r="A135" s="223" t="s">
        <v>106</v>
      </c>
      <c r="B135" s="21">
        <v>45897</v>
      </c>
      <c r="C135" s="21">
        <v>255.68077366594432</v>
      </c>
      <c r="D135" s="21"/>
      <c r="E135" s="21">
        <v>45700</v>
      </c>
      <c r="F135" s="21">
        <v>67.48375664500885</v>
      </c>
      <c r="G135" s="404"/>
      <c r="H135" s="404"/>
    </row>
    <row r="136" spans="1:8" ht="8.25" customHeight="1">
      <c r="A136" s="223" t="s">
        <v>107</v>
      </c>
      <c r="B136" s="21">
        <v>5998</v>
      </c>
      <c r="C136" s="21">
        <v>169.7274965335748</v>
      </c>
      <c r="D136" s="21"/>
      <c r="E136" s="21">
        <v>5969</v>
      </c>
      <c r="F136" s="21">
        <v>57.46606334841629</v>
      </c>
      <c r="G136" s="404"/>
      <c r="H136" s="404"/>
    </row>
    <row r="137" spans="1:8" s="26" customFormat="1" ht="8.25" customHeight="1">
      <c r="A137" s="234" t="s">
        <v>108</v>
      </c>
      <c r="B137" s="27">
        <v>103524</v>
      </c>
      <c r="C137" s="27">
        <v>232.5347373528183</v>
      </c>
      <c r="D137" s="27"/>
      <c r="E137" s="27">
        <v>102997</v>
      </c>
      <c r="F137" s="27">
        <v>63.93874117712789</v>
      </c>
      <c r="G137" s="407"/>
      <c r="H137" s="407"/>
    </row>
    <row r="138" spans="1:8" s="26" customFormat="1" ht="3" customHeight="1">
      <c r="A138" s="234"/>
      <c r="B138" s="27"/>
      <c r="C138" s="27"/>
      <c r="D138" s="27"/>
      <c r="E138" s="27"/>
      <c r="F138" s="27"/>
      <c r="G138" s="407"/>
      <c r="H138" s="407"/>
    </row>
    <row r="139" spans="1:8" ht="8.25" customHeight="1">
      <c r="A139" s="223" t="s">
        <v>109</v>
      </c>
      <c r="B139" s="21">
        <v>13951</v>
      </c>
      <c r="C139" s="21">
        <v>251.61418316920967</v>
      </c>
      <c r="D139" s="21"/>
      <c r="E139" s="21">
        <v>13831</v>
      </c>
      <c r="F139" s="21">
        <v>69.78304742684158</v>
      </c>
      <c r="G139" s="404"/>
      <c r="H139" s="404"/>
    </row>
    <row r="140" spans="1:8" ht="8.25" customHeight="1">
      <c r="A140" s="223" t="s">
        <v>110</v>
      </c>
      <c r="B140" s="21">
        <v>15850</v>
      </c>
      <c r="C140" s="21">
        <v>254.5203455695796</v>
      </c>
      <c r="D140" s="21"/>
      <c r="E140" s="21">
        <v>15750</v>
      </c>
      <c r="F140" s="21">
        <v>60.91900673009979</v>
      </c>
      <c r="G140" s="404"/>
      <c r="H140" s="404"/>
    </row>
    <row r="141" spans="1:8" ht="8.25" customHeight="1">
      <c r="A141" s="223" t="s">
        <v>111</v>
      </c>
      <c r="B141" s="21">
        <v>64087</v>
      </c>
      <c r="C141" s="21">
        <v>190.60918083885053</v>
      </c>
      <c r="D141" s="21"/>
      <c r="E141" s="21">
        <v>63745</v>
      </c>
      <c r="F141" s="21">
        <v>47.128102381357245</v>
      </c>
      <c r="G141" s="404"/>
      <c r="H141" s="404"/>
    </row>
    <row r="142" spans="1:8" ht="8.25" customHeight="1">
      <c r="A142" s="223" t="s">
        <v>112</v>
      </c>
      <c r="B142" s="21">
        <v>7528</v>
      </c>
      <c r="C142" s="21">
        <v>265.0610893982606</v>
      </c>
      <c r="D142" s="21"/>
      <c r="E142" s="21">
        <v>7460</v>
      </c>
      <c r="F142" s="21">
        <v>64.77381262481549</v>
      </c>
      <c r="G142" s="404"/>
      <c r="H142" s="404"/>
    </row>
    <row r="143" spans="1:8" ht="8.25" customHeight="1">
      <c r="A143" s="223" t="s">
        <v>113</v>
      </c>
      <c r="B143" s="21">
        <v>62535</v>
      </c>
      <c r="C143" s="21">
        <v>243.04125113679646</v>
      </c>
      <c r="D143" s="21"/>
      <c r="E143" s="21">
        <v>62269</v>
      </c>
      <c r="F143" s="21">
        <v>65.34203595076445</v>
      </c>
      <c r="G143" s="404"/>
      <c r="H143" s="404"/>
    </row>
    <row r="144" spans="1:8" ht="8.25" customHeight="1">
      <c r="A144" s="223" t="s">
        <v>114</v>
      </c>
      <c r="B144" s="21">
        <v>104771</v>
      </c>
      <c r="C144" s="21">
        <v>154.23604057177346</v>
      </c>
      <c r="D144" s="21"/>
      <c r="E144" s="21">
        <v>104121</v>
      </c>
      <c r="F144" s="21">
        <v>45.652688624644846</v>
      </c>
      <c r="G144" s="404"/>
      <c r="H144" s="404"/>
    </row>
    <row r="145" spans="1:8" ht="8.25" customHeight="1">
      <c r="A145" s="223" t="s">
        <v>115</v>
      </c>
      <c r="B145" s="21">
        <v>18162</v>
      </c>
      <c r="C145" s="21">
        <v>260.4431060443106</v>
      </c>
      <c r="D145" s="21"/>
      <c r="E145" s="21">
        <v>18050</v>
      </c>
      <c r="F145" s="21">
        <v>64.41367496966669</v>
      </c>
      <c r="G145" s="404"/>
      <c r="H145" s="404"/>
    </row>
    <row r="146" spans="1:8" ht="8.25" customHeight="1">
      <c r="A146" s="223" t="s">
        <v>116</v>
      </c>
      <c r="B146" s="21">
        <v>30710</v>
      </c>
      <c r="C146" s="21">
        <v>244.36434238062273</v>
      </c>
      <c r="D146" s="21"/>
      <c r="E146" s="21">
        <v>30540</v>
      </c>
      <c r="F146" s="21">
        <v>64.74316847215451</v>
      </c>
      <c r="G146" s="404"/>
      <c r="H146" s="404"/>
    </row>
    <row r="147" spans="1:8" ht="8.25" customHeight="1">
      <c r="A147" s="223" t="s">
        <v>117</v>
      </c>
      <c r="B147" s="21">
        <v>18708</v>
      </c>
      <c r="C147" s="21">
        <v>270.26480403345806</v>
      </c>
      <c r="D147" s="21"/>
      <c r="E147" s="21">
        <v>18602</v>
      </c>
      <c r="F147" s="21">
        <v>79.49912389418351</v>
      </c>
      <c r="G147" s="404"/>
      <c r="H147" s="404"/>
    </row>
    <row r="148" spans="1:8" s="26" customFormat="1" ht="8.25" customHeight="1">
      <c r="A148" s="234" t="s">
        <v>118</v>
      </c>
      <c r="B148" s="27">
        <v>336302</v>
      </c>
      <c r="C148" s="27">
        <v>199.7559938321323</v>
      </c>
      <c r="D148" s="27"/>
      <c r="E148" s="27">
        <v>334368</v>
      </c>
      <c r="F148" s="27">
        <v>54.420900667468516</v>
      </c>
      <c r="G148" s="407"/>
      <c r="H148" s="407"/>
    </row>
    <row r="149" spans="1:8" s="26" customFormat="1" ht="3" customHeight="1">
      <c r="A149" s="234"/>
      <c r="B149" s="27"/>
      <c r="C149" s="27"/>
      <c r="D149" s="27"/>
      <c r="E149" s="27"/>
      <c r="F149" s="27"/>
      <c r="G149" s="407"/>
      <c r="H149" s="407"/>
    </row>
    <row r="150" spans="1:8" ht="8.25" customHeight="1">
      <c r="A150" s="223" t="s">
        <v>119</v>
      </c>
      <c r="B150" s="21">
        <v>48400</v>
      </c>
      <c r="C150" s="21">
        <v>296.94526758817864</v>
      </c>
      <c r="D150" s="21"/>
      <c r="E150" s="21">
        <v>47897</v>
      </c>
      <c r="F150" s="21">
        <v>68.85413222546468</v>
      </c>
      <c r="G150" s="404"/>
      <c r="H150" s="404"/>
    </row>
    <row r="151" spans="1:8" ht="8.25" customHeight="1">
      <c r="A151" s="223" t="s">
        <v>120</v>
      </c>
      <c r="B151" s="21">
        <v>9558</v>
      </c>
      <c r="C151" s="21">
        <v>254.10075767645887</v>
      </c>
      <c r="D151" s="21"/>
      <c r="E151" s="21">
        <v>9464</v>
      </c>
      <c r="F151" s="21">
        <v>72.58225324027916</v>
      </c>
      <c r="G151" s="404"/>
      <c r="H151" s="404"/>
    </row>
    <row r="152" spans="1:8" ht="8.25" customHeight="1">
      <c r="A152" s="223" t="s">
        <v>121</v>
      </c>
      <c r="B152" s="21">
        <v>8816</v>
      </c>
      <c r="C152" s="21">
        <v>267.31352334748334</v>
      </c>
      <c r="D152" s="21"/>
      <c r="E152" s="21">
        <v>8701</v>
      </c>
      <c r="F152" s="21">
        <v>77.0682019486271</v>
      </c>
      <c r="G152" s="404"/>
      <c r="H152" s="404"/>
    </row>
    <row r="153" spans="1:8" ht="8.25" customHeight="1">
      <c r="A153" s="223" t="s">
        <v>122</v>
      </c>
      <c r="B153" s="21">
        <v>32798</v>
      </c>
      <c r="C153" s="21">
        <v>271.3404040571173</v>
      </c>
      <c r="D153" s="21"/>
      <c r="E153" s="21">
        <v>32472</v>
      </c>
      <c r="F153" s="21">
        <v>101.52893724791295</v>
      </c>
      <c r="G153" s="404"/>
      <c r="H153" s="404"/>
    </row>
    <row r="154" spans="1:8" s="26" customFormat="1" ht="8.25" customHeight="1">
      <c r="A154" s="234" t="s">
        <v>123</v>
      </c>
      <c r="B154" s="27">
        <v>99572</v>
      </c>
      <c r="C154" s="27">
        <v>280.9102245092563</v>
      </c>
      <c r="D154" s="27"/>
      <c r="E154" s="27">
        <v>98534</v>
      </c>
      <c r="F154" s="27">
        <v>78.27924528301887</v>
      </c>
      <c r="G154" s="407"/>
      <c r="H154" s="407"/>
    </row>
    <row r="155" spans="1:8" s="26" customFormat="1" ht="3" customHeight="1">
      <c r="A155" s="234"/>
      <c r="B155" s="27"/>
      <c r="C155" s="27"/>
      <c r="D155" s="27"/>
      <c r="E155" s="27"/>
      <c r="F155" s="27"/>
      <c r="G155" s="407"/>
      <c r="H155" s="407"/>
    </row>
    <row r="156" spans="1:8" s="26" customFormat="1" ht="8.25" customHeight="1">
      <c r="A156" s="234" t="s">
        <v>124</v>
      </c>
      <c r="B156" s="27">
        <v>5177271</v>
      </c>
      <c r="C156" s="27">
        <v>298.76178177578123</v>
      </c>
      <c r="D156" s="27"/>
      <c r="E156" s="27">
        <v>5135607</v>
      </c>
      <c r="F156" s="27">
        <v>71.50604422686527</v>
      </c>
      <c r="G156" s="407"/>
      <c r="H156" s="407"/>
    </row>
    <row r="157" spans="1:8" ht="8.25" customHeight="1">
      <c r="A157" s="234" t="s">
        <v>346</v>
      </c>
      <c r="B157" s="27">
        <v>2549822</v>
      </c>
      <c r="C157" s="27">
        <v>344.71890942250144</v>
      </c>
      <c r="D157" s="27"/>
      <c r="E157" s="27">
        <v>2527847</v>
      </c>
      <c r="F157" s="27">
        <v>74.2138739608915</v>
      </c>
      <c r="G157" s="407"/>
      <c r="H157" s="407"/>
    </row>
    <row r="158" spans="1:8" ht="8.25" customHeight="1">
      <c r="A158" s="234" t="s">
        <v>347</v>
      </c>
      <c r="B158" s="27">
        <v>1443438</v>
      </c>
      <c r="C158" s="27">
        <v>304.9151217991251</v>
      </c>
      <c r="D158" s="27"/>
      <c r="E158" s="27">
        <v>1431339</v>
      </c>
      <c r="F158" s="27">
        <v>76.26803543625535</v>
      </c>
      <c r="G158" s="407"/>
      <c r="H158" s="407"/>
    </row>
    <row r="159" spans="1:8" ht="8.25" customHeight="1">
      <c r="A159" s="234" t="s">
        <v>348</v>
      </c>
      <c r="B159" s="27">
        <v>1184011</v>
      </c>
      <c r="C159" s="27">
        <v>227.7654683826378</v>
      </c>
      <c r="D159" s="27"/>
      <c r="E159" s="27">
        <v>1176421</v>
      </c>
      <c r="F159" s="27">
        <v>61.94385661548474</v>
      </c>
      <c r="G159" s="407"/>
      <c r="H159" s="407"/>
    </row>
    <row r="160" spans="1:8" ht="9" customHeight="1">
      <c r="A160" s="240"/>
      <c r="B160" s="250"/>
      <c r="C160" s="228"/>
      <c r="D160" s="228"/>
      <c r="E160" s="250"/>
      <c r="F160" s="228"/>
      <c r="G160" s="404"/>
      <c r="H160" s="404"/>
    </row>
    <row r="161" spans="1:8" ht="6" customHeight="1">
      <c r="A161" s="225"/>
      <c r="B161" s="777"/>
      <c r="C161" s="224"/>
      <c r="D161" s="224"/>
      <c r="E161" s="777"/>
      <c r="F161" s="224"/>
      <c r="G161" s="404"/>
      <c r="H161" s="404"/>
    </row>
    <row r="162" spans="1:8" s="26" customFormat="1" ht="8.25" customHeight="1">
      <c r="A162" s="223"/>
      <c r="B162" s="27"/>
      <c r="E162" s="27"/>
      <c r="G162" s="404"/>
      <c r="H162" s="404"/>
    </row>
    <row r="163" spans="7:8" ht="8.25" customHeight="1">
      <c r="G163" s="404"/>
      <c r="H163" s="404"/>
    </row>
    <row r="164" spans="2:8" ht="8.25" customHeight="1">
      <c r="B164" s="21"/>
      <c r="G164" s="404"/>
      <c r="H164" s="404"/>
    </row>
    <row r="165" spans="7:8" ht="8.25" customHeight="1">
      <c r="G165" s="404"/>
      <c r="H165" s="404"/>
    </row>
    <row r="166" spans="7:8" ht="8.25" customHeight="1">
      <c r="G166" s="404"/>
      <c r="H166" s="404"/>
    </row>
    <row r="167" spans="7:8" ht="8.25" customHeight="1">
      <c r="G167" s="404"/>
      <c r="H167" s="404"/>
    </row>
    <row r="168" spans="3:8" ht="8.25" customHeight="1">
      <c r="C168" s="21"/>
      <c r="G168" s="404"/>
      <c r="H168" s="404"/>
    </row>
    <row r="169" spans="7:8" ht="8.25" customHeight="1">
      <c r="G169" s="404"/>
      <c r="H169" s="404"/>
    </row>
    <row r="170" ht="8.25">
      <c r="A170" s="223" t="s">
        <v>267</v>
      </c>
    </row>
  </sheetData>
  <mergeCells count="6">
    <mergeCell ref="B3:C3"/>
    <mergeCell ref="E3:F3"/>
    <mergeCell ref="A3:A4"/>
    <mergeCell ref="A88:A89"/>
    <mergeCell ref="B88:C88"/>
    <mergeCell ref="E88:F88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scale="87" r:id="rId2"/>
  <headerFooter alignWithMargins="0">
    <oddFooter>&amp;C&amp;"Arial,Normale"&amp;10 &amp;11 206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8"/>
  <dimension ref="A1:AB73"/>
  <sheetViews>
    <sheetView showGridLines="0" workbookViewId="0" topLeftCell="A1">
      <selection activeCell="E44" sqref="E44"/>
    </sheetView>
  </sheetViews>
  <sheetFormatPr defaultColWidth="9.59765625" defaultRowHeight="10.5"/>
  <cols>
    <col min="1" max="1" width="15.59765625" style="263" customWidth="1"/>
    <col min="2" max="5" width="9.796875" style="263" customWidth="1"/>
    <col min="6" max="6" width="1" style="263" customWidth="1"/>
    <col min="7" max="9" width="9.796875" style="263" customWidth="1"/>
    <col min="10" max="10" width="11" style="263" customWidth="1"/>
    <col min="11" max="11" width="11.19921875" style="263" customWidth="1"/>
    <col min="12" max="12" width="12.59765625" style="263" customWidth="1"/>
    <col min="13" max="13" width="9.796875" style="263" customWidth="1"/>
    <col min="14" max="14" width="15" style="263" customWidth="1"/>
    <col min="15" max="16384" width="9.59765625" style="263" customWidth="1"/>
  </cols>
  <sheetData>
    <row r="1" ht="12" customHeight="1">
      <c r="A1" s="718" t="s">
        <v>339</v>
      </c>
    </row>
    <row r="2" ht="12" customHeight="1">
      <c r="A2" s="264"/>
    </row>
    <row r="3" ht="9" customHeight="1">
      <c r="K3" s="265"/>
    </row>
    <row r="4" spans="1:13" ht="12" customHeight="1">
      <c r="A4" s="875" t="s">
        <v>269</v>
      </c>
      <c r="B4" s="870" t="s">
        <v>162</v>
      </c>
      <c r="C4" s="871"/>
      <c r="D4" s="871"/>
      <c r="E4" s="872"/>
      <c r="F4" s="613"/>
      <c r="G4" s="870" t="s">
        <v>183</v>
      </c>
      <c r="H4" s="871"/>
      <c r="I4" s="871"/>
      <c r="J4" s="872"/>
      <c r="K4" s="614" t="s">
        <v>270</v>
      </c>
      <c r="L4" s="877" t="s">
        <v>130</v>
      </c>
      <c r="M4" s="264"/>
    </row>
    <row r="5" spans="1:12" ht="12" customHeight="1">
      <c r="A5" s="876"/>
      <c r="B5" s="616" t="s">
        <v>163</v>
      </c>
      <c r="C5" s="616" t="s">
        <v>164</v>
      </c>
      <c r="D5" s="616" t="s">
        <v>165</v>
      </c>
      <c r="E5" s="616" t="s">
        <v>130</v>
      </c>
      <c r="F5" s="616"/>
      <c r="G5" s="616" t="s">
        <v>180</v>
      </c>
      <c r="H5" s="616" t="s">
        <v>181</v>
      </c>
      <c r="I5" s="616" t="s">
        <v>182</v>
      </c>
      <c r="J5" s="616" t="s">
        <v>130</v>
      </c>
      <c r="K5" s="616" t="s">
        <v>271</v>
      </c>
      <c r="L5" s="878"/>
    </row>
    <row r="6" spans="10:12" ht="9" customHeight="1">
      <c r="J6" s="266"/>
      <c r="K6" s="267"/>
      <c r="L6" s="267"/>
    </row>
    <row r="7" spans="1:12" ht="9" customHeight="1">
      <c r="A7" s="873" t="s">
        <v>409</v>
      </c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</row>
    <row r="8" spans="10:12" ht="9" customHeight="1">
      <c r="J8" s="266"/>
      <c r="K8" s="268"/>
      <c r="L8" s="267"/>
    </row>
    <row r="9" spans="1:27" ht="9" customHeight="1">
      <c r="A9" s="268" t="s">
        <v>272</v>
      </c>
      <c r="B9" s="269">
        <v>2325</v>
      </c>
      <c r="C9" s="269">
        <v>1598</v>
      </c>
      <c r="D9" s="269">
        <v>908</v>
      </c>
      <c r="E9" s="270">
        <v>4832</v>
      </c>
      <c r="F9" s="263">
        <v>2307</v>
      </c>
      <c r="G9" s="269">
        <v>2307</v>
      </c>
      <c r="H9" s="269">
        <v>1112</v>
      </c>
      <c r="I9" s="269">
        <v>991</v>
      </c>
      <c r="J9" s="270">
        <v>4410</v>
      </c>
      <c r="K9" s="270">
        <v>959</v>
      </c>
      <c r="L9" s="270">
        <v>10201</v>
      </c>
      <c r="M9" s="280"/>
      <c r="N9" s="280"/>
      <c r="O9" s="273"/>
      <c r="P9" s="274"/>
      <c r="Q9" s="272"/>
      <c r="R9" s="272"/>
      <c r="S9" s="274"/>
      <c r="T9" s="272"/>
      <c r="U9" s="272"/>
      <c r="V9" s="275"/>
      <c r="W9" s="274"/>
      <c r="X9" s="276"/>
      <c r="Y9" s="274"/>
      <c r="Z9" s="277"/>
      <c r="AA9" s="278"/>
    </row>
    <row r="10" spans="1:28" ht="9" customHeight="1">
      <c r="A10" s="268" t="s">
        <v>273</v>
      </c>
      <c r="B10" s="269">
        <v>2532</v>
      </c>
      <c r="C10" s="269">
        <v>1633</v>
      </c>
      <c r="D10" s="269">
        <v>840</v>
      </c>
      <c r="E10" s="270">
        <v>5004</v>
      </c>
      <c r="G10" s="269">
        <v>2189</v>
      </c>
      <c r="H10" s="269">
        <v>1069</v>
      </c>
      <c r="I10" s="269">
        <v>938</v>
      </c>
      <c r="J10" s="270">
        <v>4197</v>
      </c>
      <c r="K10" s="270">
        <v>909</v>
      </c>
      <c r="L10" s="270">
        <v>10110</v>
      </c>
      <c r="M10" s="280"/>
      <c r="N10" s="280"/>
      <c r="O10" s="273"/>
      <c r="P10" s="276"/>
      <c r="Q10" s="272"/>
      <c r="R10" s="272"/>
      <c r="S10" s="274"/>
      <c r="T10" s="272"/>
      <c r="U10" s="272"/>
      <c r="V10" s="272"/>
      <c r="W10" s="274"/>
      <c r="X10" s="274"/>
      <c r="Y10" s="274"/>
      <c r="AA10" s="278"/>
      <c r="AB10" s="273"/>
    </row>
    <row r="11" spans="1:28" ht="9" customHeight="1">
      <c r="A11" s="268" t="s">
        <v>184</v>
      </c>
      <c r="B11" s="269">
        <v>2173</v>
      </c>
      <c r="C11" s="269">
        <v>1485</v>
      </c>
      <c r="D11" s="269">
        <v>806</v>
      </c>
      <c r="E11" s="270">
        <v>4463</v>
      </c>
      <c r="F11" s="263">
        <v>2134</v>
      </c>
      <c r="G11" s="269">
        <v>2134</v>
      </c>
      <c r="H11" s="269">
        <v>1061</v>
      </c>
      <c r="I11" s="269">
        <v>934</v>
      </c>
      <c r="J11" s="270">
        <v>4129</v>
      </c>
      <c r="K11" s="270">
        <v>872</v>
      </c>
      <c r="L11" s="270">
        <v>9465</v>
      </c>
      <c r="M11" s="280"/>
      <c r="N11" s="280"/>
      <c r="O11" s="273"/>
      <c r="P11" s="274"/>
      <c r="Q11" s="272"/>
      <c r="R11" s="272"/>
      <c r="S11" s="274"/>
      <c r="T11" s="272"/>
      <c r="U11" s="272"/>
      <c r="V11" s="272"/>
      <c r="W11" s="274"/>
      <c r="X11" s="274"/>
      <c r="Y11" s="274"/>
      <c r="AA11" s="278"/>
      <c r="AB11" s="273"/>
    </row>
    <row r="12" spans="1:28" ht="9" customHeight="1">
      <c r="A12" s="268" t="s">
        <v>185</v>
      </c>
      <c r="B12" s="269">
        <v>2042</v>
      </c>
      <c r="C12" s="269">
        <v>1362</v>
      </c>
      <c r="D12" s="269">
        <v>786</v>
      </c>
      <c r="E12" s="270">
        <v>4189</v>
      </c>
      <c r="G12" s="269">
        <v>2010</v>
      </c>
      <c r="H12" s="269">
        <v>1054</v>
      </c>
      <c r="I12" s="269">
        <v>874</v>
      </c>
      <c r="J12" s="270">
        <v>3938</v>
      </c>
      <c r="K12" s="270">
        <v>835</v>
      </c>
      <c r="L12" s="270">
        <v>8962</v>
      </c>
      <c r="M12" s="280"/>
      <c r="N12" s="280"/>
      <c r="O12" s="273"/>
      <c r="P12" s="274"/>
      <c r="Q12" s="272"/>
      <c r="R12" s="272"/>
      <c r="S12" s="274"/>
      <c r="T12" s="272"/>
      <c r="U12" s="272"/>
      <c r="V12" s="272"/>
      <c r="W12" s="274"/>
      <c r="X12" s="274"/>
      <c r="Y12" s="274"/>
      <c r="AA12" s="278"/>
      <c r="AB12" s="273"/>
    </row>
    <row r="13" spans="1:28" ht="9" customHeight="1">
      <c r="A13" s="268" t="s">
        <v>186</v>
      </c>
      <c r="B13" s="269">
        <v>1847</v>
      </c>
      <c r="C13" s="269">
        <v>1228</v>
      </c>
      <c r="D13" s="269">
        <v>847</v>
      </c>
      <c r="E13" s="270">
        <v>3922</v>
      </c>
      <c r="G13" s="269">
        <v>1861</v>
      </c>
      <c r="H13" s="269">
        <v>986</v>
      </c>
      <c r="I13" s="268">
        <v>884</v>
      </c>
      <c r="J13" s="270">
        <v>3731</v>
      </c>
      <c r="K13" s="270">
        <v>781</v>
      </c>
      <c r="L13" s="270">
        <v>8434</v>
      </c>
      <c r="M13" s="280"/>
      <c r="N13" s="280"/>
      <c r="O13" s="273"/>
      <c r="P13" s="274"/>
      <c r="Q13" s="272"/>
      <c r="R13" s="272"/>
      <c r="S13" s="274"/>
      <c r="T13" s="272"/>
      <c r="U13" s="272"/>
      <c r="V13" s="272"/>
      <c r="W13" s="274"/>
      <c r="X13" s="274"/>
      <c r="Y13" s="274"/>
      <c r="Z13" s="277"/>
      <c r="AA13" s="278"/>
      <c r="AB13" s="273"/>
    </row>
    <row r="14" spans="1:28" ht="9" customHeight="1">
      <c r="A14" s="268" t="s">
        <v>187</v>
      </c>
      <c r="B14" s="269">
        <v>1916</v>
      </c>
      <c r="C14" s="269">
        <v>1140</v>
      </c>
      <c r="D14" s="269">
        <v>699</v>
      </c>
      <c r="E14" s="270">
        <v>3756</v>
      </c>
      <c r="G14" s="269">
        <v>1589</v>
      </c>
      <c r="H14" s="269">
        <v>936</v>
      </c>
      <c r="I14" s="269">
        <v>810</v>
      </c>
      <c r="J14" s="270">
        <v>3336</v>
      </c>
      <c r="K14" s="270">
        <v>832</v>
      </c>
      <c r="L14" s="270">
        <v>7923</v>
      </c>
      <c r="M14" s="280"/>
      <c r="N14" s="280"/>
      <c r="O14" s="273"/>
      <c r="P14" s="274"/>
      <c r="Q14" s="272"/>
      <c r="R14" s="272"/>
      <c r="S14" s="274"/>
      <c r="T14" s="272"/>
      <c r="U14" s="272"/>
      <c r="V14" s="272"/>
      <c r="W14" s="274"/>
      <c r="X14" s="274"/>
      <c r="Y14" s="274"/>
      <c r="AA14" s="278"/>
      <c r="AB14" s="273"/>
    </row>
    <row r="15" spans="1:28" ht="9" customHeight="1">
      <c r="A15" s="268" t="s">
        <v>188</v>
      </c>
      <c r="B15" s="269">
        <v>1588</v>
      </c>
      <c r="C15" s="269">
        <v>1042</v>
      </c>
      <c r="D15" s="269">
        <v>802</v>
      </c>
      <c r="E15" s="270">
        <v>3432</v>
      </c>
      <c r="F15" s="263">
        <v>1454</v>
      </c>
      <c r="G15" s="269">
        <v>1454</v>
      </c>
      <c r="H15" s="269">
        <v>868</v>
      </c>
      <c r="I15" s="269">
        <v>646</v>
      </c>
      <c r="J15" s="270">
        <v>2967</v>
      </c>
      <c r="K15" s="270">
        <v>737</v>
      </c>
      <c r="L15" s="270">
        <v>7136</v>
      </c>
      <c r="M15" s="280"/>
      <c r="N15" s="280"/>
      <c r="O15" s="273"/>
      <c r="P15" s="274"/>
      <c r="Q15" s="272"/>
      <c r="R15" s="272"/>
      <c r="S15" s="274"/>
      <c r="T15" s="272"/>
      <c r="U15" s="272"/>
      <c r="V15" s="272"/>
      <c r="W15" s="274"/>
      <c r="X15" s="274"/>
      <c r="Y15" s="274"/>
      <c r="AA15" s="278"/>
      <c r="AB15" s="273"/>
    </row>
    <row r="16" spans="1:28" ht="9" customHeight="1">
      <c r="A16" s="268" t="s">
        <v>189</v>
      </c>
      <c r="B16" s="269">
        <v>1482</v>
      </c>
      <c r="C16" s="269">
        <v>1012</v>
      </c>
      <c r="D16" s="269">
        <v>651</v>
      </c>
      <c r="E16" s="270">
        <v>3145</v>
      </c>
      <c r="F16" s="263">
        <v>1206</v>
      </c>
      <c r="G16" s="269">
        <v>1206</v>
      </c>
      <c r="H16" s="269">
        <v>788</v>
      </c>
      <c r="I16" s="269">
        <v>583</v>
      </c>
      <c r="J16" s="270">
        <v>2577</v>
      </c>
      <c r="K16" s="270">
        <v>674</v>
      </c>
      <c r="L16" s="270">
        <v>6396</v>
      </c>
      <c r="M16" s="280"/>
      <c r="N16" s="280"/>
      <c r="O16" s="273"/>
      <c r="P16" s="274"/>
      <c r="Q16" s="272"/>
      <c r="R16" s="272"/>
      <c r="S16" s="274"/>
      <c r="T16" s="272"/>
      <c r="U16" s="272"/>
      <c r="V16" s="272"/>
      <c r="W16" s="274"/>
      <c r="X16" s="274"/>
      <c r="Y16" s="274"/>
      <c r="AA16" s="278"/>
      <c r="AB16" s="273"/>
    </row>
    <row r="17" spans="1:28" ht="9" customHeight="1">
      <c r="A17" s="268" t="s">
        <v>274</v>
      </c>
      <c r="B17" s="269">
        <v>2007</v>
      </c>
      <c r="C17" s="269">
        <v>1162</v>
      </c>
      <c r="D17" s="269">
        <v>1138</v>
      </c>
      <c r="E17" s="270">
        <v>4306</v>
      </c>
      <c r="G17" s="269">
        <v>1788</v>
      </c>
      <c r="H17" s="269">
        <v>988</v>
      </c>
      <c r="I17" s="269">
        <v>715</v>
      </c>
      <c r="J17" s="270">
        <v>3491</v>
      </c>
      <c r="K17" s="270">
        <v>805</v>
      </c>
      <c r="L17" s="270">
        <v>8602</v>
      </c>
      <c r="M17" s="280"/>
      <c r="N17" s="280"/>
      <c r="O17" s="273"/>
      <c r="P17" s="274"/>
      <c r="Q17" s="272"/>
      <c r="R17" s="272"/>
      <c r="S17" s="274"/>
      <c r="T17" s="272"/>
      <c r="U17" s="272"/>
      <c r="V17" s="272"/>
      <c r="W17" s="274"/>
      <c r="X17" s="274"/>
      <c r="Y17" s="274"/>
      <c r="AA17" s="278"/>
      <c r="AB17" s="273"/>
    </row>
    <row r="18" spans="1:28" ht="9" customHeight="1">
      <c r="A18" s="268" t="s">
        <v>275</v>
      </c>
      <c r="B18" s="269">
        <v>2181</v>
      </c>
      <c r="C18" s="269">
        <v>1248</v>
      </c>
      <c r="D18" s="269">
        <v>860</v>
      </c>
      <c r="E18" s="270">
        <v>4289</v>
      </c>
      <c r="G18" s="269">
        <v>2291</v>
      </c>
      <c r="H18" s="269">
        <v>1073</v>
      </c>
      <c r="I18" s="269">
        <v>894</v>
      </c>
      <c r="J18" s="270">
        <v>4258</v>
      </c>
      <c r="K18" s="270">
        <v>840</v>
      </c>
      <c r="L18" s="270">
        <v>9387</v>
      </c>
      <c r="M18" s="280"/>
      <c r="N18" s="280"/>
      <c r="O18" s="273"/>
      <c r="P18" s="274"/>
      <c r="Q18" s="272"/>
      <c r="R18" s="272"/>
      <c r="S18" s="274"/>
      <c r="T18" s="272"/>
      <c r="U18" s="272"/>
      <c r="V18" s="272"/>
      <c r="W18" s="274"/>
      <c r="X18" s="274"/>
      <c r="Y18" s="274"/>
      <c r="AA18" s="278"/>
      <c r="AB18" s="273"/>
    </row>
    <row r="19" spans="1:28" ht="9" customHeight="1">
      <c r="A19" s="268" t="s">
        <v>276</v>
      </c>
      <c r="B19" s="269">
        <v>2376</v>
      </c>
      <c r="C19" s="269">
        <v>1323</v>
      </c>
      <c r="D19" s="269">
        <v>868</v>
      </c>
      <c r="E19" s="270">
        <v>4567</v>
      </c>
      <c r="G19" s="269">
        <v>2567</v>
      </c>
      <c r="H19" s="269">
        <v>1081</v>
      </c>
      <c r="I19" s="269">
        <v>964</v>
      </c>
      <c r="J19" s="270">
        <v>4612</v>
      </c>
      <c r="K19" s="270">
        <v>818</v>
      </c>
      <c r="L19" s="270">
        <v>9996</v>
      </c>
      <c r="M19" s="280"/>
      <c r="N19" s="280"/>
      <c r="O19" s="273"/>
      <c r="P19" s="274"/>
      <c r="Q19" s="272"/>
      <c r="R19" s="272"/>
      <c r="S19" s="274"/>
      <c r="T19" s="272"/>
      <c r="U19" s="272"/>
      <c r="V19" s="272"/>
      <c r="W19" s="274"/>
      <c r="X19" s="274"/>
      <c r="Y19" s="274"/>
      <c r="Z19" s="277"/>
      <c r="AA19" s="278"/>
      <c r="AB19" s="273"/>
    </row>
    <row r="20" spans="1:28" ht="9" customHeight="1">
      <c r="A20" s="268" t="s">
        <v>277</v>
      </c>
      <c r="B20" s="269">
        <v>2356</v>
      </c>
      <c r="C20" s="269">
        <v>1273</v>
      </c>
      <c r="D20" s="269">
        <v>853</v>
      </c>
      <c r="E20" s="270">
        <v>4482</v>
      </c>
      <c r="G20" s="269">
        <v>2524</v>
      </c>
      <c r="H20" s="269">
        <v>1012</v>
      </c>
      <c r="I20" s="269">
        <v>962</v>
      </c>
      <c r="J20" s="270">
        <v>4499</v>
      </c>
      <c r="K20" s="270">
        <v>856</v>
      </c>
      <c r="L20" s="270">
        <v>9836</v>
      </c>
      <c r="M20" s="280"/>
      <c r="N20" s="280"/>
      <c r="O20" s="273"/>
      <c r="P20" s="274"/>
      <c r="Q20" s="272"/>
      <c r="R20" s="272"/>
      <c r="S20" s="274"/>
      <c r="T20" s="272"/>
      <c r="U20" s="272"/>
      <c r="V20" s="272"/>
      <c r="W20" s="274"/>
      <c r="X20" s="279"/>
      <c r="Y20" s="274"/>
      <c r="AA20" s="278"/>
      <c r="AB20" s="273"/>
    </row>
    <row r="21" spans="1:28" s="266" customFormat="1" ht="9" customHeight="1">
      <c r="A21" s="267" t="s">
        <v>130</v>
      </c>
      <c r="B21" s="270">
        <v>2061</v>
      </c>
      <c r="C21" s="270">
        <v>1290</v>
      </c>
      <c r="D21" s="270">
        <v>835</v>
      </c>
      <c r="E21" s="270">
        <v>4186</v>
      </c>
      <c r="G21" s="270">
        <v>1990</v>
      </c>
      <c r="H21" s="270">
        <v>1000</v>
      </c>
      <c r="I21" s="270">
        <v>849</v>
      </c>
      <c r="J21" s="270">
        <v>3839</v>
      </c>
      <c r="K21" s="270">
        <v>823</v>
      </c>
      <c r="L21" s="270">
        <v>8848</v>
      </c>
      <c r="M21" s="280"/>
      <c r="N21" s="280"/>
      <c r="O21" s="273"/>
      <c r="P21" s="274"/>
      <c r="Q21" s="272"/>
      <c r="R21" s="272"/>
      <c r="S21" s="274"/>
      <c r="T21" s="272"/>
      <c r="U21" s="272"/>
      <c r="V21" s="272"/>
      <c r="W21" s="274"/>
      <c r="X21" s="274"/>
      <c r="Y21" s="274"/>
      <c r="Z21" s="263"/>
      <c r="AA21" s="278"/>
      <c r="AB21" s="263"/>
    </row>
    <row r="22" spans="1:13" ht="9" customHeight="1">
      <c r="A22" s="268"/>
      <c r="B22" s="272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2" ht="9" customHeight="1">
      <c r="A23" s="874" t="s">
        <v>155</v>
      </c>
      <c r="B23" s="874"/>
      <c r="C23" s="874"/>
      <c r="D23" s="874"/>
      <c r="E23" s="874"/>
      <c r="F23" s="874"/>
      <c r="G23" s="874"/>
      <c r="H23" s="874"/>
      <c r="I23" s="874"/>
      <c r="J23" s="874"/>
      <c r="K23" s="874"/>
      <c r="L23" s="874"/>
    </row>
    <row r="24" spans="1:12" ht="9" customHeight="1">
      <c r="A24" s="268"/>
      <c r="B24" s="268"/>
      <c r="C24" s="268"/>
      <c r="D24" s="268"/>
      <c r="E24" s="268"/>
      <c r="F24" s="268"/>
      <c r="G24" s="268"/>
      <c r="H24" s="268" t="s">
        <v>2</v>
      </c>
      <c r="I24" s="268"/>
      <c r="J24" s="267"/>
      <c r="K24" s="267"/>
      <c r="L24" s="267"/>
    </row>
    <row r="25" spans="1:15" ht="9" customHeight="1">
      <c r="A25" s="268" t="s">
        <v>272</v>
      </c>
      <c r="B25" s="281">
        <v>22.791883148710912</v>
      </c>
      <c r="C25" s="281">
        <v>15.665130869522596</v>
      </c>
      <c r="D25" s="281">
        <v>8.901088128614841</v>
      </c>
      <c r="E25" s="282">
        <v>47.367905107342416</v>
      </c>
      <c r="G25" s="281">
        <v>22.615429859817667</v>
      </c>
      <c r="H25" s="281">
        <v>10.90089206940496</v>
      </c>
      <c r="I25" s="281">
        <v>9.714733849622586</v>
      </c>
      <c r="J25" s="282">
        <v>43.23105577884521</v>
      </c>
      <c r="K25" s="282">
        <v>9.401039113812372</v>
      </c>
      <c r="L25" s="274">
        <v>100</v>
      </c>
      <c r="O25" s="469"/>
    </row>
    <row r="26" spans="1:15" ht="9" customHeight="1">
      <c r="A26" s="268" t="s">
        <v>273</v>
      </c>
      <c r="B26" s="281">
        <v>25.044510385756677</v>
      </c>
      <c r="C26" s="281">
        <v>16.152324431256183</v>
      </c>
      <c r="D26" s="281">
        <v>8.308605341246292</v>
      </c>
      <c r="E26" s="282">
        <v>49.49554896142433</v>
      </c>
      <c r="G26" s="281">
        <v>21.651829871414442</v>
      </c>
      <c r="H26" s="281">
        <v>10.573689416419386</v>
      </c>
      <c r="I26" s="281">
        <v>9.277942631058359</v>
      </c>
      <c r="J26" s="282">
        <v>41.513353115727</v>
      </c>
      <c r="K26" s="282">
        <v>8.991097922848665</v>
      </c>
      <c r="L26" s="274">
        <v>100</v>
      </c>
      <c r="O26" s="469"/>
    </row>
    <row r="27" spans="1:15" ht="9" customHeight="1">
      <c r="A27" s="268" t="s">
        <v>184</v>
      </c>
      <c r="B27" s="281">
        <v>22.958267300581088</v>
      </c>
      <c r="C27" s="281">
        <v>15.689381933438986</v>
      </c>
      <c r="D27" s="281">
        <v>8.515583729529848</v>
      </c>
      <c r="E27" s="282">
        <v>47.1526677231907</v>
      </c>
      <c r="G27" s="281">
        <v>22.54622292657158</v>
      </c>
      <c r="H27" s="281">
        <v>11.209720021130481</v>
      </c>
      <c r="I27" s="281">
        <v>9.867934495509774</v>
      </c>
      <c r="J27" s="282">
        <v>43.62387744321183</v>
      </c>
      <c r="K27" s="282">
        <v>9.212889593238247</v>
      </c>
      <c r="L27" s="274">
        <v>99.98943475964079</v>
      </c>
      <c r="O27" s="469"/>
    </row>
    <row r="28" spans="1:15" ht="9" customHeight="1">
      <c r="A28" s="268" t="s">
        <v>185</v>
      </c>
      <c r="B28" s="281">
        <v>22.78509261325597</v>
      </c>
      <c r="C28" s="281">
        <v>15.19750055791118</v>
      </c>
      <c r="D28" s="281">
        <v>8.770363758089712</v>
      </c>
      <c r="E28" s="282">
        <v>46.74179870564606</v>
      </c>
      <c r="G28" s="281">
        <v>22.428029457710334</v>
      </c>
      <c r="H28" s="281">
        <v>11.760767685784423</v>
      </c>
      <c r="I28" s="281">
        <v>9.752287435840215</v>
      </c>
      <c r="J28" s="282">
        <v>43.94108457933497</v>
      </c>
      <c r="K28" s="282">
        <v>9.317116715018969</v>
      </c>
      <c r="L28" s="274">
        <v>100</v>
      </c>
      <c r="O28" s="469"/>
    </row>
    <row r="29" spans="1:15" ht="9" customHeight="1">
      <c r="A29" s="268" t="s">
        <v>186</v>
      </c>
      <c r="B29" s="281">
        <v>21.899454588570073</v>
      </c>
      <c r="C29" s="281">
        <v>14.560113824994072</v>
      </c>
      <c r="D29" s="281">
        <v>10.042684372776856</v>
      </c>
      <c r="E29" s="282">
        <v>46.502252786341</v>
      </c>
      <c r="G29" s="281">
        <v>22.06544937159118</v>
      </c>
      <c r="H29" s="281">
        <v>11.690775432772114</v>
      </c>
      <c r="I29" s="281">
        <v>10.481384870761204</v>
      </c>
      <c r="J29" s="282">
        <v>44.237609675124496</v>
      </c>
      <c r="K29" s="282">
        <v>9.260137538534503</v>
      </c>
      <c r="L29" s="274">
        <v>100</v>
      </c>
      <c r="O29" s="469"/>
    </row>
    <row r="30" spans="1:15" ht="9" customHeight="1">
      <c r="A30" s="268" t="s">
        <v>187</v>
      </c>
      <c r="B30" s="281">
        <v>24.182759055913163</v>
      </c>
      <c r="C30" s="281">
        <v>14.388489208633093</v>
      </c>
      <c r="D30" s="281">
        <v>8.822415751609238</v>
      </c>
      <c r="E30" s="282">
        <v>47.40628549791746</v>
      </c>
      <c r="G30" s="281">
        <v>20.05553451975262</v>
      </c>
      <c r="H30" s="281">
        <v>11.813706929193488</v>
      </c>
      <c r="I30" s="281">
        <v>10.223400227186671</v>
      </c>
      <c r="J30" s="282">
        <v>42.10526315789474</v>
      </c>
      <c r="K30" s="282">
        <v>10.501072825949766</v>
      </c>
      <c r="L30" s="274">
        <v>100.01262148176195</v>
      </c>
      <c r="O30" s="469"/>
    </row>
    <row r="31" spans="1:15" ht="9" customHeight="1">
      <c r="A31" s="268" t="s">
        <v>188</v>
      </c>
      <c r="B31" s="281">
        <v>22.253363228699552</v>
      </c>
      <c r="C31" s="281">
        <v>14.602017937219731</v>
      </c>
      <c r="D31" s="281">
        <v>11.238789237668161</v>
      </c>
      <c r="E31" s="282">
        <v>48.09417040358744</v>
      </c>
      <c r="G31" s="281">
        <v>20.37556053811659</v>
      </c>
      <c r="H31" s="281">
        <v>12.163677130044842</v>
      </c>
      <c r="I31" s="281">
        <v>9.052690582959642</v>
      </c>
      <c r="J31" s="282">
        <v>41.57791479820628</v>
      </c>
      <c r="K31" s="282">
        <v>10.327914798206278</v>
      </c>
      <c r="L31" s="274">
        <v>100</v>
      </c>
      <c r="O31" s="469"/>
    </row>
    <row r="32" spans="1:15" ht="9" customHeight="1">
      <c r="A32" s="268" t="s">
        <v>189</v>
      </c>
      <c r="B32" s="281">
        <v>23.170731707317074</v>
      </c>
      <c r="C32" s="281">
        <v>15.8223889931207</v>
      </c>
      <c r="D32" s="281">
        <v>10.178236397748593</v>
      </c>
      <c r="E32" s="282">
        <v>49.17135709818637</v>
      </c>
      <c r="G32" s="281">
        <v>18.855534709193247</v>
      </c>
      <c r="H32" s="281">
        <v>12.320200125078173</v>
      </c>
      <c r="I32" s="281">
        <v>9.115071919949969</v>
      </c>
      <c r="J32" s="282">
        <v>40.290806754221386</v>
      </c>
      <c r="K32" s="282">
        <v>10.537836147592245</v>
      </c>
      <c r="L32" s="274">
        <v>100</v>
      </c>
      <c r="O32" s="469"/>
    </row>
    <row r="33" spans="1:15" ht="9" customHeight="1">
      <c r="A33" s="268" t="s">
        <v>274</v>
      </c>
      <c r="B33" s="281">
        <v>23.331783306207857</v>
      </c>
      <c r="C33" s="281">
        <v>13.508486398511973</v>
      </c>
      <c r="D33" s="281">
        <v>13.229481515926528</v>
      </c>
      <c r="E33" s="282">
        <v>50.0581260172053</v>
      </c>
      <c r="G33" s="281">
        <v>20.785863752615672</v>
      </c>
      <c r="H33" s="281">
        <v>11.485700999767497</v>
      </c>
      <c r="I33" s="281">
        <v>8.312020460358056</v>
      </c>
      <c r="J33" s="282">
        <v>40.58358521274122</v>
      </c>
      <c r="K33" s="282">
        <v>9.358288770053475</v>
      </c>
      <c r="L33" s="274">
        <v>100</v>
      </c>
      <c r="O33" s="469"/>
    </row>
    <row r="34" spans="1:15" ht="9" customHeight="1">
      <c r="A34" s="268" t="s">
        <v>275</v>
      </c>
      <c r="B34" s="281">
        <v>23.234260147011824</v>
      </c>
      <c r="C34" s="281">
        <v>13.294982422499201</v>
      </c>
      <c r="D34" s="281">
        <v>9.161606477042719</v>
      </c>
      <c r="E34" s="282">
        <v>45.690849046553744</v>
      </c>
      <c r="G34" s="281">
        <v>24.406093533610314</v>
      </c>
      <c r="H34" s="281">
        <v>11.430702034728881</v>
      </c>
      <c r="I34" s="281">
        <v>9.523809523809524</v>
      </c>
      <c r="J34" s="282">
        <v>45.36060509214872</v>
      </c>
      <c r="K34" s="282">
        <v>8.94854586129754</v>
      </c>
      <c r="L34" s="274">
        <v>100</v>
      </c>
      <c r="O34" s="469"/>
    </row>
    <row r="35" spans="1:15" ht="9" customHeight="1">
      <c r="A35" s="268" t="s">
        <v>276</v>
      </c>
      <c r="B35" s="281">
        <v>23.769507803121247</v>
      </c>
      <c r="C35" s="281">
        <v>13.235294117647058</v>
      </c>
      <c r="D35" s="281">
        <v>8.683473389355742</v>
      </c>
      <c r="E35" s="282">
        <v>45.68827531012405</v>
      </c>
      <c r="G35" s="281">
        <v>25.68027210884354</v>
      </c>
      <c r="H35" s="281">
        <v>10.814325730292117</v>
      </c>
      <c r="I35" s="281">
        <v>9.643857543017207</v>
      </c>
      <c r="J35" s="282">
        <v>46.13845538215286</v>
      </c>
      <c r="K35" s="282">
        <v>8.183273309323729</v>
      </c>
      <c r="L35" s="274">
        <v>100.01000400160063</v>
      </c>
      <c r="O35" s="469"/>
    </row>
    <row r="36" spans="1:15" ht="9" customHeight="1">
      <c r="A36" s="268" t="s">
        <v>277</v>
      </c>
      <c r="B36" s="281">
        <v>23.95282635217568</v>
      </c>
      <c r="C36" s="281">
        <v>12.942252948352989</v>
      </c>
      <c r="D36" s="281">
        <v>8.672224481496544</v>
      </c>
      <c r="E36" s="282">
        <v>45.56730378202521</v>
      </c>
      <c r="G36" s="281">
        <v>25.66083773891826</v>
      </c>
      <c r="H36" s="281">
        <v>10.288735258235056</v>
      </c>
      <c r="I36" s="281">
        <v>9.78039853599024</v>
      </c>
      <c r="J36" s="282">
        <v>45.74013826758845</v>
      </c>
      <c r="K36" s="282">
        <v>8.702724684831232</v>
      </c>
      <c r="L36" s="274">
        <v>100.01016673444488</v>
      </c>
      <c r="O36" s="469"/>
    </row>
    <row r="37" spans="1:15" s="266" customFormat="1" ht="9" customHeight="1">
      <c r="A37" s="283" t="s">
        <v>130</v>
      </c>
      <c r="B37" s="282">
        <v>23.293399638336346</v>
      </c>
      <c r="C37" s="282">
        <v>14.579566003616636</v>
      </c>
      <c r="D37" s="282">
        <v>9.437160940325498</v>
      </c>
      <c r="E37" s="282">
        <v>47.31012658227848</v>
      </c>
      <c r="G37" s="282">
        <v>22.490958408679926</v>
      </c>
      <c r="H37" s="282">
        <v>11.301989150090415</v>
      </c>
      <c r="I37" s="282">
        <v>9.595388788426764</v>
      </c>
      <c r="J37" s="282">
        <v>43.388336347197104</v>
      </c>
      <c r="K37" s="282">
        <v>9.301537070524413</v>
      </c>
      <c r="L37" s="274">
        <v>100</v>
      </c>
      <c r="O37" s="469"/>
    </row>
    <row r="38" spans="1:15" s="266" customFormat="1" ht="9" customHeight="1">
      <c r="A38" s="286"/>
      <c r="B38" s="287"/>
      <c r="C38" s="287"/>
      <c r="D38" s="287"/>
      <c r="E38" s="287"/>
      <c r="F38" s="287"/>
      <c r="G38" s="287"/>
      <c r="H38" s="287"/>
      <c r="I38" s="287"/>
      <c r="J38" s="287"/>
      <c r="K38" s="288"/>
      <c r="L38" s="287"/>
      <c r="M38" s="267"/>
      <c r="O38" s="267"/>
    </row>
    <row r="39" spans="1:15" s="266" customFormat="1" ht="9" customHeight="1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5"/>
      <c r="L39" s="284"/>
      <c r="M39" s="267"/>
      <c r="O39" s="267"/>
    </row>
    <row r="40" spans="1:15" s="291" customFormat="1" ht="9" customHeight="1">
      <c r="A40" s="289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O40" s="470"/>
    </row>
    <row r="41" spans="1:12" ht="9" customHeight="1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1:12" ht="9" customHeight="1">
      <c r="A42" s="26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</row>
    <row r="43" spans="1:12" ht="9" customHeight="1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</row>
    <row r="44" spans="1:25" ht="9" customHeight="1">
      <c r="A44" s="268"/>
      <c r="B44" s="280"/>
      <c r="C44" s="280"/>
      <c r="D44" s="280"/>
      <c r="E44" s="278"/>
      <c r="F44" s="278"/>
      <c r="G44" s="280"/>
      <c r="H44" s="280"/>
      <c r="I44" s="268"/>
      <c r="J44" s="278"/>
      <c r="K44" s="267"/>
      <c r="L44" s="278"/>
      <c r="N44" s="292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</row>
    <row r="45" spans="1:25" ht="12.75">
      <c r="A45" s="268"/>
      <c r="B45" s="280"/>
      <c r="C45" s="280"/>
      <c r="D45" s="268"/>
      <c r="E45" s="278"/>
      <c r="F45" s="278"/>
      <c r="G45" s="280"/>
      <c r="H45" s="280"/>
      <c r="I45" s="268"/>
      <c r="J45" s="278"/>
      <c r="K45" s="267"/>
      <c r="L45" s="278"/>
      <c r="N45" s="292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</row>
    <row r="46" spans="1:25" ht="12.75">
      <c r="A46" s="293"/>
      <c r="B46" s="280"/>
      <c r="C46" s="280"/>
      <c r="D46" s="268"/>
      <c r="E46" s="278"/>
      <c r="F46" s="278"/>
      <c r="G46" s="280"/>
      <c r="H46" s="280"/>
      <c r="I46" s="268"/>
      <c r="J46" s="278"/>
      <c r="K46" s="267"/>
      <c r="L46" s="278"/>
      <c r="N46" s="292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</row>
    <row r="47" spans="1:25" ht="12.75">
      <c r="A47" s="293"/>
      <c r="B47" s="280"/>
      <c r="C47" s="280"/>
      <c r="D47" s="268"/>
      <c r="E47" s="278"/>
      <c r="F47" s="278"/>
      <c r="G47" s="280"/>
      <c r="H47" s="280"/>
      <c r="I47" s="268"/>
      <c r="J47" s="278"/>
      <c r="K47" s="267"/>
      <c r="L47" s="278"/>
      <c r="N47" s="292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</row>
    <row r="48" spans="1:25" ht="12.75">
      <c r="A48" s="293"/>
      <c r="B48" s="280"/>
      <c r="C48" s="280"/>
      <c r="D48" s="268"/>
      <c r="E48" s="278"/>
      <c r="F48" s="278"/>
      <c r="G48" s="280"/>
      <c r="H48" s="280"/>
      <c r="I48" s="268"/>
      <c r="J48" s="278"/>
      <c r="K48" s="267"/>
      <c r="L48" s="278"/>
      <c r="N48" s="292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</row>
    <row r="49" spans="1:25" ht="12.75">
      <c r="A49" s="293"/>
      <c r="B49" s="280"/>
      <c r="C49" s="280"/>
      <c r="D49" s="268"/>
      <c r="E49" s="278"/>
      <c r="F49" s="278"/>
      <c r="G49" s="280"/>
      <c r="H49" s="268"/>
      <c r="I49" s="268"/>
      <c r="J49" s="278"/>
      <c r="K49" s="267"/>
      <c r="L49" s="278"/>
      <c r="N49" s="292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</row>
    <row r="50" spans="1:25" ht="12.75">
      <c r="A50" s="293"/>
      <c r="B50" s="280"/>
      <c r="C50" s="268"/>
      <c r="D50" s="268"/>
      <c r="E50" s="278"/>
      <c r="F50" s="278"/>
      <c r="G50" s="280"/>
      <c r="H50" s="268"/>
      <c r="I50" s="268"/>
      <c r="J50" s="278"/>
      <c r="K50" s="267"/>
      <c r="L50" s="278"/>
      <c r="N50" s="292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</row>
    <row r="51" spans="1:25" ht="12.75">
      <c r="A51" s="293"/>
      <c r="B51" s="280"/>
      <c r="C51" s="268"/>
      <c r="D51" s="268"/>
      <c r="E51" s="278"/>
      <c r="F51" s="278"/>
      <c r="G51" s="280"/>
      <c r="H51" s="268"/>
      <c r="I51" s="268"/>
      <c r="J51" s="278"/>
      <c r="K51" s="267"/>
      <c r="L51" s="278"/>
      <c r="N51" s="292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</row>
    <row r="52" spans="1:25" ht="12.75">
      <c r="A52" s="293"/>
      <c r="B52" s="280"/>
      <c r="C52" s="280"/>
      <c r="D52" s="268"/>
      <c r="E52" s="278"/>
      <c r="F52" s="278"/>
      <c r="G52" s="280"/>
      <c r="H52" s="268"/>
      <c r="I52" s="268"/>
      <c r="J52" s="278"/>
      <c r="K52" s="267"/>
      <c r="L52" s="278"/>
      <c r="N52" s="292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</row>
    <row r="53" spans="1:25" ht="12.75">
      <c r="A53" s="293"/>
      <c r="B53" s="280"/>
      <c r="C53" s="280"/>
      <c r="D53" s="268"/>
      <c r="E53" s="278"/>
      <c r="F53" s="278"/>
      <c r="G53" s="280"/>
      <c r="H53" s="268"/>
      <c r="I53" s="268"/>
      <c r="J53" s="278"/>
      <c r="K53" s="267"/>
      <c r="L53" s="278"/>
      <c r="N53" s="292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</row>
    <row r="54" spans="1:25" ht="12.75">
      <c r="A54" s="293"/>
      <c r="B54" s="280"/>
      <c r="C54" s="280"/>
      <c r="D54" s="268"/>
      <c r="E54" s="278"/>
      <c r="F54" s="278"/>
      <c r="G54" s="280"/>
      <c r="H54" s="280"/>
      <c r="I54" s="268"/>
      <c r="J54" s="278"/>
      <c r="K54" s="294"/>
      <c r="L54" s="278"/>
      <c r="N54" s="292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</row>
    <row r="55" spans="1:25" ht="12.75">
      <c r="A55" s="293"/>
      <c r="B55" s="280"/>
      <c r="C55" s="280"/>
      <c r="D55" s="268"/>
      <c r="E55" s="278"/>
      <c r="F55" s="278"/>
      <c r="G55" s="280"/>
      <c r="H55" s="280"/>
      <c r="I55" s="268"/>
      <c r="J55" s="278"/>
      <c r="K55" s="267"/>
      <c r="L55" s="278"/>
      <c r="N55" s="292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</row>
    <row r="56" spans="1:25" ht="12.75">
      <c r="A56" s="293"/>
      <c r="B56" s="278"/>
      <c r="C56" s="278"/>
      <c r="D56" s="267"/>
      <c r="E56" s="278"/>
      <c r="F56" s="278"/>
      <c r="G56" s="278"/>
      <c r="H56" s="267"/>
      <c r="I56" s="267"/>
      <c r="J56" s="278"/>
      <c r="K56" s="267"/>
      <c r="L56" s="278"/>
      <c r="N56" s="292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</row>
    <row r="57" spans="1:14" ht="12.75">
      <c r="A57" s="293"/>
      <c r="B57" s="295"/>
      <c r="C57" s="295"/>
      <c r="D57" s="295"/>
      <c r="E57" s="296"/>
      <c r="F57" s="296"/>
      <c r="G57" s="295"/>
      <c r="H57" s="295"/>
      <c r="I57" s="295"/>
      <c r="J57" s="296"/>
      <c r="K57" s="296"/>
      <c r="L57" s="296"/>
      <c r="N57" s="292"/>
    </row>
    <row r="58" spans="2:14" ht="12.75"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N58" s="268"/>
    </row>
    <row r="59" ht="12.75">
      <c r="N59" s="268"/>
    </row>
    <row r="60" ht="12.75">
      <c r="N60" s="268"/>
    </row>
    <row r="61" ht="12.75">
      <c r="N61" s="268"/>
    </row>
    <row r="62" ht="12.75">
      <c r="N62" s="268"/>
    </row>
    <row r="63" ht="12.75">
      <c r="N63" s="268"/>
    </row>
    <row r="64" ht="12.75">
      <c r="N64" s="268"/>
    </row>
    <row r="65" ht="12.75">
      <c r="N65" s="268"/>
    </row>
    <row r="66" ht="12.75">
      <c r="N66" s="268"/>
    </row>
    <row r="67" ht="12.75">
      <c r="N67" s="268"/>
    </row>
    <row r="68" ht="12.75">
      <c r="N68" s="268"/>
    </row>
    <row r="69" ht="12.75">
      <c r="N69" s="268"/>
    </row>
    <row r="70" ht="12.75">
      <c r="N70" s="268"/>
    </row>
    <row r="71" ht="12.75">
      <c r="N71" s="268"/>
    </row>
    <row r="72" ht="12.75">
      <c r="N72" s="268"/>
    </row>
    <row r="73" ht="12.75">
      <c r="N73" s="268"/>
    </row>
  </sheetData>
  <mergeCells count="6">
    <mergeCell ref="B4:E4"/>
    <mergeCell ref="G4:J4"/>
    <mergeCell ref="A7:L7"/>
    <mergeCell ref="A23:L23"/>
    <mergeCell ref="A4:A5"/>
    <mergeCell ref="L4:L5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240" verticalDpi="240" orientation="portrait" paperSize="9" r:id="rId2"/>
  <headerFooter alignWithMargins="0">
    <oddFooter>&amp;C&amp;"Arial,Normale"&amp;10 207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9"/>
  <dimension ref="A1:O42"/>
  <sheetViews>
    <sheetView showGridLines="0" workbookViewId="0" topLeftCell="A1">
      <selection activeCell="H43" sqref="H43"/>
    </sheetView>
  </sheetViews>
  <sheetFormatPr defaultColWidth="9.59765625" defaultRowHeight="10.5"/>
  <cols>
    <col min="1" max="1" width="15.59765625" style="0" customWidth="1"/>
    <col min="2" max="5" width="9.796875" style="0" customWidth="1"/>
    <col min="6" max="6" width="1" style="0" customWidth="1"/>
    <col min="7" max="12" width="9.796875" style="0" customWidth="1"/>
  </cols>
  <sheetData>
    <row r="1" spans="1:14" ht="12" customHeight="1">
      <c r="A1" s="718" t="s">
        <v>340</v>
      </c>
      <c r="B1" s="264"/>
      <c r="D1" s="264"/>
      <c r="E1" s="264"/>
      <c r="F1" s="264"/>
      <c r="G1" s="264"/>
      <c r="H1" s="264"/>
      <c r="I1" s="264"/>
      <c r="J1" s="264"/>
      <c r="K1" s="264"/>
      <c r="L1" s="264"/>
      <c r="M1" s="468"/>
      <c r="N1" s="468"/>
    </row>
    <row r="2" spans="1:14" ht="12" customHeight="1">
      <c r="A2" s="264"/>
      <c r="B2" s="264"/>
      <c r="D2" s="264"/>
      <c r="E2" s="264"/>
      <c r="F2" s="264"/>
      <c r="G2" s="264"/>
      <c r="H2" s="264"/>
      <c r="I2" s="264"/>
      <c r="J2" s="264"/>
      <c r="K2" s="264"/>
      <c r="L2" s="264"/>
      <c r="M2" s="468"/>
      <c r="N2" s="468"/>
    </row>
    <row r="3" spans="1:12" ht="9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5"/>
      <c r="L3" s="263"/>
    </row>
    <row r="4" spans="1:12" ht="12" customHeight="1">
      <c r="A4" s="875" t="s">
        <v>269</v>
      </c>
      <c r="B4" s="870" t="s">
        <v>162</v>
      </c>
      <c r="C4" s="871"/>
      <c r="D4" s="871"/>
      <c r="E4" s="872"/>
      <c r="F4" s="613"/>
      <c r="G4" s="870" t="s">
        <v>183</v>
      </c>
      <c r="H4" s="871"/>
      <c r="I4" s="871"/>
      <c r="J4" s="872"/>
      <c r="K4" s="614" t="s">
        <v>270</v>
      </c>
      <c r="L4" s="615" t="s">
        <v>130</v>
      </c>
    </row>
    <row r="5" spans="1:12" ht="12" customHeight="1">
      <c r="A5" s="876"/>
      <c r="B5" s="616" t="s">
        <v>163</v>
      </c>
      <c r="C5" s="616" t="s">
        <v>164</v>
      </c>
      <c r="D5" s="616" t="s">
        <v>165</v>
      </c>
      <c r="E5" s="616" t="s">
        <v>130</v>
      </c>
      <c r="F5" s="616"/>
      <c r="G5" s="616" t="s">
        <v>180</v>
      </c>
      <c r="H5" s="616" t="s">
        <v>181</v>
      </c>
      <c r="I5" s="616" t="s">
        <v>182</v>
      </c>
      <c r="J5" s="616" t="s">
        <v>130</v>
      </c>
      <c r="K5" s="616" t="s">
        <v>271</v>
      </c>
      <c r="L5" s="616"/>
    </row>
    <row r="6" ht="9" customHeight="1"/>
    <row r="7" spans="1:12" ht="9" customHeight="1">
      <c r="A7" s="873" t="s">
        <v>410</v>
      </c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</row>
    <row r="8" spans="1:12" ht="9" customHeight="1">
      <c r="A8" s="263"/>
      <c r="B8" s="263"/>
      <c r="C8" s="263"/>
      <c r="D8" s="263"/>
      <c r="E8" s="263"/>
      <c r="F8" s="263"/>
      <c r="G8" s="263"/>
      <c r="H8" s="263"/>
      <c r="I8" s="263"/>
      <c r="J8" s="266"/>
      <c r="K8" s="268"/>
      <c r="L8" s="267"/>
    </row>
    <row r="9" spans="1:14" ht="9" customHeight="1">
      <c r="A9" s="268" t="s">
        <v>272</v>
      </c>
      <c r="B9" s="269">
        <v>2514</v>
      </c>
      <c r="C9" s="269">
        <v>1362</v>
      </c>
      <c r="D9" s="269">
        <v>888</v>
      </c>
      <c r="E9" s="270">
        <v>4765</v>
      </c>
      <c r="F9" s="263"/>
      <c r="G9" s="269">
        <v>2573</v>
      </c>
      <c r="H9" s="269">
        <v>1031</v>
      </c>
      <c r="I9" s="269">
        <v>1023</v>
      </c>
      <c r="J9" s="270">
        <v>4628</v>
      </c>
      <c r="K9" s="270">
        <v>892</v>
      </c>
      <c r="L9" s="270">
        <v>10285</v>
      </c>
      <c r="N9" s="471"/>
    </row>
    <row r="10" spans="1:14" ht="9" customHeight="1">
      <c r="A10" s="268" t="s">
        <v>273</v>
      </c>
      <c r="B10" s="269">
        <v>2640</v>
      </c>
      <c r="C10" s="269">
        <v>1317</v>
      </c>
      <c r="D10" s="269">
        <v>870</v>
      </c>
      <c r="E10" s="270">
        <v>4827</v>
      </c>
      <c r="F10" s="263"/>
      <c r="G10" s="269">
        <v>2514</v>
      </c>
      <c r="H10" s="269">
        <v>1019</v>
      </c>
      <c r="I10" s="269">
        <v>988</v>
      </c>
      <c r="J10" s="270">
        <f aca="true" t="shared" si="0" ref="J10:J20">SUM(G10:I10)</f>
        <v>4521</v>
      </c>
      <c r="K10" s="270">
        <v>845</v>
      </c>
      <c r="L10" s="270">
        <v>10193</v>
      </c>
      <c r="N10" s="471"/>
    </row>
    <row r="11" spans="1:14" ht="9" customHeight="1">
      <c r="A11" s="268" t="s">
        <v>184</v>
      </c>
      <c r="B11" s="269">
        <v>2358</v>
      </c>
      <c r="C11" s="269">
        <v>1259</v>
      </c>
      <c r="D11" s="269">
        <v>836</v>
      </c>
      <c r="E11" s="270">
        <v>4453</v>
      </c>
      <c r="F11" s="263"/>
      <c r="G11" s="269">
        <v>2372</v>
      </c>
      <c r="H11" s="269">
        <v>974</v>
      </c>
      <c r="I11" s="269">
        <v>934</v>
      </c>
      <c r="J11" s="270">
        <f t="shared" si="0"/>
        <v>4280</v>
      </c>
      <c r="K11" s="270">
        <v>826</v>
      </c>
      <c r="L11" s="270">
        <v>9558</v>
      </c>
      <c r="N11" s="471"/>
    </row>
    <row r="12" spans="1:14" ht="9" customHeight="1">
      <c r="A12" s="268" t="s">
        <v>185</v>
      </c>
      <c r="B12" s="269">
        <v>2240</v>
      </c>
      <c r="C12" s="269">
        <v>1196</v>
      </c>
      <c r="D12" s="269">
        <v>842</v>
      </c>
      <c r="E12" s="270">
        <v>4278</v>
      </c>
      <c r="F12" s="263"/>
      <c r="G12" s="269">
        <v>2251</v>
      </c>
      <c r="H12" s="269">
        <v>965</v>
      </c>
      <c r="I12" s="269">
        <v>877</v>
      </c>
      <c r="J12" s="270">
        <f t="shared" si="0"/>
        <v>4093</v>
      </c>
      <c r="K12" s="270">
        <v>822</v>
      </c>
      <c r="L12" s="270">
        <v>9193</v>
      </c>
      <c r="N12" s="471"/>
    </row>
    <row r="13" spans="1:14" ht="9" customHeight="1">
      <c r="A13" s="268" t="s">
        <v>186</v>
      </c>
      <c r="B13" s="269">
        <v>2151</v>
      </c>
      <c r="C13" s="269">
        <v>1175</v>
      </c>
      <c r="D13" s="269">
        <v>881</v>
      </c>
      <c r="E13" s="270">
        <v>4208</v>
      </c>
      <c r="F13" s="263"/>
      <c r="G13" s="269">
        <v>2040</v>
      </c>
      <c r="H13" s="269">
        <v>911</v>
      </c>
      <c r="I13" s="269">
        <v>808</v>
      </c>
      <c r="J13" s="270">
        <v>3758</v>
      </c>
      <c r="K13" s="270">
        <v>801</v>
      </c>
      <c r="L13" s="270">
        <v>8768</v>
      </c>
      <c r="N13" s="471"/>
    </row>
    <row r="14" spans="1:14" ht="9" customHeight="1">
      <c r="A14" s="268" t="s">
        <v>187</v>
      </c>
      <c r="B14" s="269">
        <v>1630</v>
      </c>
      <c r="C14" s="269">
        <v>1127</v>
      </c>
      <c r="D14" s="269">
        <v>819</v>
      </c>
      <c r="E14" s="270">
        <v>3576</v>
      </c>
      <c r="F14" s="263"/>
      <c r="G14" s="269">
        <v>1813</v>
      </c>
      <c r="H14" s="269">
        <v>908</v>
      </c>
      <c r="I14" s="269">
        <v>789</v>
      </c>
      <c r="J14" s="270">
        <f t="shared" si="0"/>
        <v>3510</v>
      </c>
      <c r="K14" s="270">
        <v>845</v>
      </c>
      <c r="L14" s="270">
        <v>7931</v>
      </c>
      <c r="N14" s="471"/>
    </row>
    <row r="15" spans="1:14" ht="9" customHeight="1">
      <c r="A15" s="268" t="s">
        <v>188</v>
      </c>
      <c r="B15" s="269">
        <v>1494</v>
      </c>
      <c r="C15" s="269">
        <v>1002</v>
      </c>
      <c r="D15" s="269">
        <v>792</v>
      </c>
      <c r="E15" s="270">
        <v>3288</v>
      </c>
      <c r="F15" s="263"/>
      <c r="G15" s="269">
        <v>1523</v>
      </c>
      <c r="H15" s="269">
        <v>792</v>
      </c>
      <c r="I15" s="269">
        <v>628</v>
      </c>
      <c r="J15" s="270">
        <v>2944</v>
      </c>
      <c r="K15" s="270">
        <v>806</v>
      </c>
      <c r="L15" s="270">
        <v>7038</v>
      </c>
      <c r="N15" s="471"/>
    </row>
    <row r="16" spans="1:14" ht="9" customHeight="1">
      <c r="A16" s="268" t="s">
        <v>189</v>
      </c>
      <c r="B16" s="269">
        <v>1427</v>
      </c>
      <c r="C16" s="269">
        <v>996</v>
      </c>
      <c r="D16" s="269">
        <v>675</v>
      </c>
      <c r="E16" s="270">
        <v>3099</v>
      </c>
      <c r="F16" s="263"/>
      <c r="G16" s="269">
        <v>1236</v>
      </c>
      <c r="H16" s="269">
        <v>715</v>
      </c>
      <c r="I16" s="269">
        <v>576</v>
      </c>
      <c r="J16" s="270">
        <f t="shared" si="0"/>
        <v>2527</v>
      </c>
      <c r="K16" s="270">
        <v>775</v>
      </c>
      <c r="L16" s="270">
        <v>6400</v>
      </c>
      <c r="N16" s="471"/>
    </row>
    <row r="17" spans="1:14" ht="9" customHeight="1">
      <c r="A17" s="268" t="s">
        <v>274</v>
      </c>
      <c r="B17" s="269">
        <v>2119</v>
      </c>
      <c r="C17" s="269">
        <v>1233</v>
      </c>
      <c r="D17" s="269">
        <v>833</v>
      </c>
      <c r="E17" s="270">
        <v>4185</v>
      </c>
      <c r="F17" s="263"/>
      <c r="G17" s="269">
        <v>1884</v>
      </c>
      <c r="H17" s="269">
        <v>903</v>
      </c>
      <c r="I17" s="269">
        <v>748</v>
      </c>
      <c r="J17" s="270">
        <v>3534</v>
      </c>
      <c r="K17" s="270">
        <v>939</v>
      </c>
      <c r="L17" s="270">
        <v>8658</v>
      </c>
      <c r="N17" s="471"/>
    </row>
    <row r="18" spans="1:14" ht="9" customHeight="1">
      <c r="A18" s="268" t="s">
        <v>275</v>
      </c>
      <c r="B18" s="269">
        <v>2228</v>
      </c>
      <c r="C18" s="269">
        <v>1229</v>
      </c>
      <c r="D18" s="269">
        <v>871</v>
      </c>
      <c r="E18" s="270">
        <v>4328</v>
      </c>
      <c r="F18" s="263"/>
      <c r="G18" s="269">
        <v>2213</v>
      </c>
      <c r="H18" s="269">
        <v>916</v>
      </c>
      <c r="I18" s="269">
        <v>851</v>
      </c>
      <c r="J18" s="270">
        <f t="shared" si="0"/>
        <v>3980</v>
      </c>
      <c r="K18" s="270">
        <v>926</v>
      </c>
      <c r="L18" s="270">
        <v>9234</v>
      </c>
      <c r="N18" s="471"/>
    </row>
    <row r="19" spans="1:14" ht="9" customHeight="1">
      <c r="A19" s="268" t="s">
        <v>276</v>
      </c>
      <c r="B19" s="269">
        <v>2406</v>
      </c>
      <c r="C19" s="269">
        <v>1286</v>
      </c>
      <c r="D19" s="269">
        <v>974</v>
      </c>
      <c r="E19" s="270">
        <v>4666</v>
      </c>
      <c r="F19" s="263"/>
      <c r="G19" s="269">
        <v>2506</v>
      </c>
      <c r="H19" s="269">
        <v>939</v>
      </c>
      <c r="I19" s="269">
        <v>924</v>
      </c>
      <c r="J19" s="270">
        <f t="shared" si="0"/>
        <v>4369</v>
      </c>
      <c r="K19" s="270">
        <v>990</v>
      </c>
      <c r="L19" s="270">
        <v>10026</v>
      </c>
      <c r="N19" s="471"/>
    </row>
    <row r="20" spans="1:14" ht="9" customHeight="1">
      <c r="A20" s="268" t="s">
        <v>277</v>
      </c>
      <c r="B20" s="269">
        <v>2370</v>
      </c>
      <c r="C20" s="269">
        <v>1327</v>
      </c>
      <c r="D20" s="269">
        <v>1022</v>
      </c>
      <c r="E20" s="270">
        <v>4719</v>
      </c>
      <c r="F20" s="263"/>
      <c r="G20" s="269">
        <v>2364</v>
      </c>
      <c r="H20" s="269">
        <v>971</v>
      </c>
      <c r="I20" s="269">
        <v>856</v>
      </c>
      <c r="J20" s="270">
        <f t="shared" si="0"/>
        <v>4191</v>
      </c>
      <c r="K20" s="270">
        <v>1028</v>
      </c>
      <c r="L20" s="270">
        <v>9937</v>
      </c>
      <c r="N20" s="471"/>
    </row>
    <row r="21" spans="1:14" ht="9" customHeight="1">
      <c r="A21" s="267" t="s">
        <v>130</v>
      </c>
      <c r="B21" s="270">
        <v>2128</v>
      </c>
      <c r="C21" s="270">
        <v>1208</v>
      </c>
      <c r="D21" s="270">
        <v>856</v>
      </c>
      <c r="E21" s="270">
        <v>4192</v>
      </c>
      <c r="F21" s="266"/>
      <c r="G21" s="270">
        <v>2100</v>
      </c>
      <c r="H21" s="270">
        <v>918</v>
      </c>
      <c r="I21" s="270">
        <v>832</v>
      </c>
      <c r="J21" s="270">
        <v>3851</v>
      </c>
      <c r="K21" s="270">
        <v>873</v>
      </c>
      <c r="L21" s="270">
        <v>8915</v>
      </c>
      <c r="N21" s="471"/>
    </row>
    <row r="22" spans="1:12" ht="9" customHeight="1">
      <c r="A22" s="268"/>
      <c r="B22" s="272"/>
      <c r="C22" s="280"/>
      <c r="D22" s="280"/>
      <c r="E22" s="280"/>
      <c r="F22" s="280"/>
      <c r="G22" s="280"/>
      <c r="H22" s="280"/>
      <c r="I22" s="280"/>
      <c r="J22" s="280"/>
      <c r="K22" s="280"/>
      <c r="L22" s="280"/>
    </row>
    <row r="23" spans="1:12" ht="9" customHeight="1">
      <c r="A23" s="874" t="s">
        <v>155</v>
      </c>
      <c r="B23" s="874"/>
      <c r="C23" s="874"/>
      <c r="D23" s="874"/>
      <c r="E23" s="874"/>
      <c r="F23" s="874"/>
      <c r="G23" s="874"/>
      <c r="H23" s="874"/>
      <c r="I23" s="874"/>
      <c r="J23" s="874"/>
      <c r="K23" s="874"/>
      <c r="L23" s="874"/>
    </row>
    <row r="24" spans="1:12" ht="9" customHeight="1">
      <c r="A24" s="268"/>
      <c r="B24" s="268"/>
      <c r="C24" s="268"/>
      <c r="D24" s="268"/>
      <c r="E24" s="268"/>
      <c r="F24" s="268"/>
      <c r="G24" s="268"/>
      <c r="H24" s="268" t="s">
        <v>2</v>
      </c>
      <c r="I24" s="268"/>
      <c r="J24" s="267"/>
      <c r="K24" s="267"/>
      <c r="L24" s="267"/>
    </row>
    <row r="25" spans="1:15" ht="9" customHeight="1">
      <c r="A25" s="268" t="s">
        <v>272</v>
      </c>
      <c r="B25" s="281">
        <v>24.44336412250851</v>
      </c>
      <c r="C25" s="281">
        <v>13.242586290714632</v>
      </c>
      <c r="D25" s="281">
        <v>8.633932912007777</v>
      </c>
      <c r="E25" s="282">
        <v>46.32960622265435</v>
      </c>
      <c r="F25" s="263"/>
      <c r="G25" s="281">
        <v>25.017015070491006</v>
      </c>
      <c r="H25" s="281">
        <v>10.02430724355858</v>
      </c>
      <c r="I25" s="281">
        <v>9.946524064171124</v>
      </c>
      <c r="J25" s="282">
        <v>44.99756927564414</v>
      </c>
      <c r="K25" s="282">
        <v>8.672824501701507</v>
      </c>
      <c r="L25" s="728">
        <v>100</v>
      </c>
      <c r="N25" s="399"/>
      <c r="O25" s="472"/>
    </row>
    <row r="26" spans="1:15" ht="9" customHeight="1">
      <c r="A26" s="268" t="s">
        <v>273</v>
      </c>
      <c r="B26" s="281">
        <v>25.90012753850682</v>
      </c>
      <c r="C26" s="281">
        <v>12.92063180614147</v>
      </c>
      <c r="D26" s="281">
        <v>8.535269302462474</v>
      </c>
      <c r="E26" s="282">
        <v>47.35602864711076</v>
      </c>
      <c r="F26" s="263"/>
      <c r="G26" s="281">
        <v>24.663985087805358</v>
      </c>
      <c r="H26" s="281">
        <v>9.997056803688807</v>
      </c>
      <c r="I26" s="281">
        <v>9.692926518198764</v>
      </c>
      <c r="J26" s="282">
        <v>44.353968409692925</v>
      </c>
      <c r="K26" s="282">
        <v>8.290002943196312</v>
      </c>
      <c r="L26" s="728">
        <v>100</v>
      </c>
      <c r="N26" s="399"/>
      <c r="O26" s="472"/>
    </row>
    <row r="27" spans="1:15" ht="9" customHeight="1">
      <c r="A27" s="268" t="s">
        <v>184</v>
      </c>
      <c r="B27" s="281">
        <v>24.670433145009415</v>
      </c>
      <c r="C27" s="281">
        <v>13.172211759782382</v>
      </c>
      <c r="D27" s="281">
        <v>8.746599707051685</v>
      </c>
      <c r="E27" s="282">
        <v>46.58924461184348</v>
      </c>
      <c r="F27" s="263"/>
      <c r="G27" s="281">
        <v>24.816907302783008</v>
      </c>
      <c r="H27" s="281">
        <v>10.19041640510567</v>
      </c>
      <c r="I27" s="281">
        <v>9.771918811466834</v>
      </c>
      <c r="J27" s="282">
        <v>44.77924251935551</v>
      </c>
      <c r="K27" s="282">
        <v>8.641975308641975</v>
      </c>
      <c r="L27" s="728">
        <v>100.01046243984098</v>
      </c>
      <c r="N27" s="399"/>
      <c r="O27" s="472"/>
    </row>
    <row r="28" spans="1:15" ht="9" customHeight="1">
      <c r="A28" s="268" t="s">
        <v>185</v>
      </c>
      <c r="B28" s="281">
        <v>24.366365713042534</v>
      </c>
      <c r="C28" s="281">
        <v>13.009898836070924</v>
      </c>
      <c r="D28" s="281">
        <v>9.15914282606331</v>
      </c>
      <c r="E28" s="282">
        <v>46.53540737517677</v>
      </c>
      <c r="F28" s="263"/>
      <c r="G28" s="281">
        <v>24.486021973240508</v>
      </c>
      <c r="H28" s="281">
        <v>10.497117371913413</v>
      </c>
      <c r="I28" s="281">
        <v>9.539867290329598</v>
      </c>
      <c r="J28" s="282">
        <v>44.52300663548352</v>
      </c>
      <c r="K28" s="282">
        <v>8.941585989339716</v>
      </c>
      <c r="L28" s="728">
        <v>100</v>
      </c>
      <c r="N28" s="399"/>
      <c r="O28" s="472"/>
    </row>
    <row r="29" spans="1:15" ht="9" customHeight="1">
      <c r="A29" s="268" t="s">
        <v>186</v>
      </c>
      <c r="B29" s="281">
        <v>24.532390510948904</v>
      </c>
      <c r="C29" s="281">
        <v>13.401003649635037</v>
      </c>
      <c r="D29" s="281">
        <v>10.047901459854014</v>
      </c>
      <c r="E29" s="282">
        <v>47.99270072992701</v>
      </c>
      <c r="F29" s="263"/>
      <c r="G29" s="281">
        <v>23.266423357664234</v>
      </c>
      <c r="H29" s="281">
        <v>10.390054744525548</v>
      </c>
      <c r="I29" s="281">
        <v>9.215328467153284</v>
      </c>
      <c r="J29" s="282">
        <v>42.86040145985402</v>
      </c>
      <c r="K29" s="282">
        <v>9.135492700729927</v>
      </c>
      <c r="L29" s="728">
        <v>99.98859489051095</v>
      </c>
      <c r="N29" s="399"/>
      <c r="O29" s="472"/>
    </row>
    <row r="30" spans="1:15" ht="9" customHeight="1">
      <c r="A30" s="268" t="s">
        <v>187</v>
      </c>
      <c r="B30" s="281">
        <v>20.552263270709872</v>
      </c>
      <c r="C30" s="281">
        <v>14.210061782877316</v>
      </c>
      <c r="D30" s="281">
        <v>10.326566637246248</v>
      </c>
      <c r="E30" s="282">
        <v>45.088891690833435</v>
      </c>
      <c r="F30" s="263"/>
      <c r="G30" s="281">
        <v>22.859664607237423</v>
      </c>
      <c r="H30" s="281">
        <v>11.448745429327953</v>
      </c>
      <c r="I30" s="281">
        <v>9.948304123061405</v>
      </c>
      <c r="J30" s="282">
        <v>44.25671415962678</v>
      </c>
      <c r="K30" s="282">
        <v>10.654394149539781</v>
      </c>
      <c r="L30" s="728">
        <v>100</v>
      </c>
      <c r="N30" s="399"/>
      <c r="O30" s="472"/>
    </row>
    <row r="31" spans="1:15" ht="9" customHeight="1">
      <c r="A31" s="268" t="s">
        <v>188</v>
      </c>
      <c r="B31" s="281">
        <v>21.22762148337596</v>
      </c>
      <c r="C31" s="281">
        <v>14.236999147485081</v>
      </c>
      <c r="D31" s="281">
        <v>11.253196930946292</v>
      </c>
      <c r="E31" s="282">
        <v>46.71781756180733</v>
      </c>
      <c r="F31" s="263"/>
      <c r="G31" s="281">
        <v>21.639670360897984</v>
      </c>
      <c r="H31" s="281">
        <v>11.253196930946292</v>
      </c>
      <c r="I31" s="281">
        <v>8.922989485649332</v>
      </c>
      <c r="J31" s="282">
        <v>41.830065359477125</v>
      </c>
      <c r="K31" s="282">
        <v>11.452117078715544</v>
      </c>
      <c r="L31" s="728">
        <v>100</v>
      </c>
      <c r="N31" s="399"/>
      <c r="O31" s="472"/>
    </row>
    <row r="32" spans="1:15" ht="9" customHeight="1">
      <c r="A32" s="268" t="s">
        <v>189</v>
      </c>
      <c r="B32" s="281">
        <v>22.296875</v>
      </c>
      <c r="C32" s="281">
        <v>15.5625</v>
      </c>
      <c r="D32" s="281">
        <v>10.546875</v>
      </c>
      <c r="E32" s="282">
        <v>48.421875</v>
      </c>
      <c r="F32" s="263"/>
      <c r="G32" s="281">
        <v>19.3125</v>
      </c>
      <c r="H32" s="281">
        <v>11.171875</v>
      </c>
      <c r="I32" s="281">
        <v>9</v>
      </c>
      <c r="J32" s="282">
        <v>39.484375</v>
      </c>
      <c r="K32" s="282">
        <v>12.109375</v>
      </c>
      <c r="L32" s="728">
        <v>100.015625</v>
      </c>
      <c r="N32" s="399"/>
      <c r="O32" s="472"/>
    </row>
    <row r="33" spans="1:15" ht="9" customHeight="1">
      <c r="A33" s="268" t="s">
        <v>274</v>
      </c>
      <c r="B33" s="281">
        <v>24.474474474474473</v>
      </c>
      <c r="C33" s="281">
        <v>14.241164241164242</v>
      </c>
      <c r="D33" s="281">
        <v>9.621159621159622</v>
      </c>
      <c r="E33" s="282">
        <v>48.33679833679834</v>
      </c>
      <c r="F33" s="263"/>
      <c r="G33" s="281">
        <v>21.76022176022176</v>
      </c>
      <c r="H33" s="281">
        <v>10.42966042966043</v>
      </c>
      <c r="I33" s="281">
        <v>8.63940863940864</v>
      </c>
      <c r="J33" s="282">
        <v>40.81774081774082</v>
      </c>
      <c r="K33" s="282">
        <v>10.845460845460845</v>
      </c>
      <c r="L33" s="728">
        <v>100</v>
      </c>
      <c r="N33" s="399"/>
      <c r="O33" s="472"/>
    </row>
    <row r="34" spans="1:15" ht="9" customHeight="1">
      <c r="A34" s="268" t="s">
        <v>275</v>
      </c>
      <c r="B34" s="281">
        <v>24.128221789040502</v>
      </c>
      <c r="C34" s="281">
        <v>13.309508338748104</v>
      </c>
      <c r="D34" s="281">
        <v>9.43253194715183</v>
      </c>
      <c r="E34" s="282">
        <v>46.870262074940435</v>
      </c>
      <c r="F34" s="263"/>
      <c r="G34" s="281">
        <v>23.965778644141217</v>
      </c>
      <c r="H34" s="281">
        <v>9.919861381849685</v>
      </c>
      <c r="I34" s="281">
        <v>9.215941087286117</v>
      </c>
      <c r="J34" s="282">
        <v>43.10158111327702</v>
      </c>
      <c r="K34" s="282">
        <v>10.028156811782543</v>
      </c>
      <c r="L34" s="728">
        <v>100</v>
      </c>
      <c r="N34" s="399"/>
      <c r="O34" s="472"/>
    </row>
    <row r="35" spans="1:15" ht="9" customHeight="1">
      <c r="A35" s="268" t="s">
        <v>276</v>
      </c>
      <c r="B35" s="281">
        <v>23.997606223818075</v>
      </c>
      <c r="C35" s="281">
        <v>12.826650708158787</v>
      </c>
      <c r="D35" s="281">
        <v>9.7147416716537</v>
      </c>
      <c r="E35" s="282">
        <v>46.53899860363056</v>
      </c>
      <c r="F35" s="263"/>
      <c r="G35" s="281">
        <v>24.995012966287653</v>
      </c>
      <c r="H35" s="281">
        <v>9.365649311789348</v>
      </c>
      <c r="I35" s="281">
        <v>9.21603830041891</v>
      </c>
      <c r="J35" s="282">
        <v>43.57670057849591</v>
      </c>
      <c r="K35" s="282">
        <v>9.874326750448834</v>
      </c>
      <c r="L35" s="728">
        <v>99.99002593257529</v>
      </c>
      <c r="N35" s="399"/>
      <c r="O35" s="472"/>
    </row>
    <row r="36" spans="1:15" ht="9" customHeight="1">
      <c r="A36" s="268" t="s">
        <v>277</v>
      </c>
      <c r="B36" s="281">
        <v>23.850256616685115</v>
      </c>
      <c r="C36" s="281">
        <v>13.3541310254604</v>
      </c>
      <c r="D36" s="281">
        <v>10.284794203481937</v>
      </c>
      <c r="E36" s="282">
        <v>47.489181845627456</v>
      </c>
      <c r="F36" s="263"/>
      <c r="G36" s="281">
        <v>23.78987622018718</v>
      </c>
      <c r="H36" s="281">
        <v>9.771560833249472</v>
      </c>
      <c r="I36" s="281">
        <v>8.614269900372346</v>
      </c>
      <c r="J36" s="282">
        <v>42.175706953809</v>
      </c>
      <c r="K36" s="282">
        <v>10.345174599979874</v>
      </c>
      <c r="L36" s="728">
        <v>100.01006339941632</v>
      </c>
      <c r="N36" s="399"/>
      <c r="O36" s="472"/>
    </row>
    <row r="37" spans="1:15" ht="9" customHeight="1">
      <c r="A37" s="283" t="s">
        <v>130</v>
      </c>
      <c r="B37" s="282">
        <v>23.86988222097588</v>
      </c>
      <c r="C37" s="282">
        <v>13.550196298373528</v>
      </c>
      <c r="D37" s="282">
        <v>9.60179472798654</v>
      </c>
      <c r="E37" s="282">
        <v>47.021873247335954</v>
      </c>
      <c r="F37" s="266"/>
      <c r="G37" s="282">
        <v>23.555804823331464</v>
      </c>
      <c r="H37" s="282">
        <v>10.297251822770612</v>
      </c>
      <c r="I37" s="282">
        <v>9.332585530005609</v>
      </c>
      <c r="J37" s="282">
        <v>43.196859226023555</v>
      </c>
      <c r="K37" s="282">
        <v>9.792484576556365</v>
      </c>
      <c r="L37" s="728">
        <v>100.01121704991587</v>
      </c>
      <c r="N37" s="399"/>
      <c r="O37" s="472"/>
    </row>
    <row r="38" spans="1:12" ht="9" customHeight="1">
      <c r="A38" s="286"/>
      <c r="B38" s="287"/>
      <c r="C38" s="287"/>
      <c r="D38" s="287"/>
      <c r="E38" s="287"/>
      <c r="F38" s="287"/>
      <c r="G38" s="287"/>
      <c r="H38" s="287"/>
      <c r="I38" s="287"/>
      <c r="J38" s="287"/>
      <c r="K38" s="288"/>
      <c r="L38" s="287"/>
    </row>
    <row r="39" spans="1:12" ht="9" customHeight="1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5"/>
      <c r="L39" s="284"/>
    </row>
    <row r="40" spans="1:12" ht="9" customHeight="1">
      <c r="A40" s="289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</row>
    <row r="41" spans="1:12" ht="9" customHeight="1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1:12" ht="9" customHeight="1">
      <c r="A42" s="26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</row>
    <row r="43" ht="9" customHeight="1"/>
  </sheetData>
  <mergeCells count="5">
    <mergeCell ref="A23:L23"/>
    <mergeCell ref="A4:A5"/>
    <mergeCell ref="B4:E4"/>
    <mergeCell ref="G4:J4"/>
    <mergeCell ref="A7:L7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&amp;C&amp;"Arial,Normale"&amp;10 208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0"/>
  <dimension ref="A1:H42"/>
  <sheetViews>
    <sheetView showGridLines="0" workbookViewId="0" topLeftCell="A1">
      <selection activeCell="F21" sqref="F21"/>
    </sheetView>
  </sheetViews>
  <sheetFormatPr defaultColWidth="9.59765625" defaultRowHeight="10.5"/>
  <cols>
    <col min="1" max="1" width="40" style="417" customWidth="1"/>
    <col min="2" max="4" width="23.796875" style="417" customWidth="1"/>
    <col min="5" max="6" width="13.3984375" style="418" customWidth="1"/>
    <col min="7" max="16384" width="13.59765625" style="417" customWidth="1"/>
  </cols>
  <sheetData>
    <row r="1" spans="1:4" ht="12" customHeight="1">
      <c r="A1" s="778" t="s">
        <v>345</v>
      </c>
      <c r="D1" s="416"/>
    </row>
    <row r="2" spans="1:4" ht="12" customHeight="1">
      <c r="A2" s="416"/>
      <c r="D2" s="416"/>
    </row>
    <row r="3" spans="1:4" ht="12" customHeight="1">
      <c r="A3" s="416"/>
      <c r="D3" s="416"/>
    </row>
    <row r="4" spans="1:4" ht="9" customHeight="1">
      <c r="A4" s="419"/>
      <c r="D4" s="420"/>
    </row>
    <row r="5" spans="1:4" s="421" customFormat="1" ht="12" customHeight="1">
      <c r="A5" s="617"/>
      <c r="B5" s="633">
        <v>1999</v>
      </c>
      <c r="C5" s="634">
        <v>2000</v>
      </c>
      <c r="D5" s="635">
        <v>2001</v>
      </c>
    </row>
    <row r="6" spans="1:8" s="423" customFormat="1" ht="9" customHeight="1">
      <c r="A6" s="422"/>
      <c r="G6" s="424"/>
      <c r="H6" s="424"/>
    </row>
    <row r="7" spans="1:4" s="423" customFormat="1" ht="9" customHeight="1">
      <c r="A7" s="880" t="s">
        <v>1</v>
      </c>
      <c r="B7" s="880"/>
      <c r="C7" s="880"/>
      <c r="D7" s="880"/>
    </row>
    <row r="8" spans="1:4" s="425" customFormat="1" ht="9" customHeight="1">
      <c r="A8" s="425" t="s">
        <v>228</v>
      </c>
      <c r="B8" s="426">
        <v>93</v>
      </c>
      <c r="C8" s="427">
        <v>92.8</v>
      </c>
      <c r="D8" s="425">
        <v>95.3</v>
      </c>
    </row>
    <row r="9" spans="1:4" s="425" customFormat="1" ht="9" customHeight="1">
      <c r="A9" s="425" t="s">
        <v>229</v>
      </c>
      <c r="B9" s="426">
        <v>93.8</v>
      </c>
      <c r="C9" s="427">
        <v>91.5</v>
      </c>
      <c r="D9" s="425">
        <v>95.8</v>
      </c>
    </row>
    <row r="10" spans="1:4" s="425" customFormat="1" ht="9" customHeight="1">
      <c r="A10" s="425" t="s">
        <v>230</v>
      </c>
      <c r="B10" s="426">
        <v>93.6</v>
      </c>
      <c r="C10" s="427">
        <v>94.5</v>
      </c>
      <c r="D10" s="425">
        <v>95.1</v>
      </c>
    </row>
    <row r="11" spans="1:4" s="425" customFormat="1" ht="9" customHeight="1">
      <c r="A11" s="425" t="s">
        <v>231</v>
      </c>
      <c r="B11" s="426">
        <v>91.5</v>
      </c>
      <c r="C11" s="427">
        <v>92.7</v>
      </c>
      <c r="D11" s="425">
        <v>91.6</v>
      </c>
    </row>
    <row r="12" spans="1:4" s="428" customFormat="1" ht="9" customHeight="1">
      <c r="A12" s="428" t="s">
        <v>438</v>
      </c>
      <c r="B12" s="429">
        <v>90.9</v>
      </c>
      <c r="C12" s="430">
        <v>91.6</v>
      </c>
      <c r="D12" s="428">
        <v>93.8</v>
      </c>
    </row>
    <row r="13" spans="1:4" s="428" customFormat="1" ht="9" customHeight="1">
      <c r="A13" s="431" t="s">
        <v>26</v>
      </c>
      <c r="B13" s="429">
        <v>92</v>
      </c>
      <c r="C13" s="430">
        <v>93.8</v>
      </c>
      <c r="D13" s="428">
        <v>89.4</v>
      </c>
    </row>
    <row r="14" spans="1:4" s="425" customFormat="1" ht="9" customHeight="1">
      <c r="A14" s="425" t="s">
        <v>232</v>
      </c>
      <c r="B14" s="426">
        <v>95</v>
      </c>
      <c r="C14" s="427">
        <v>91.7</v>
      </c>
      <c r="D14" s="426">
        <v>95</v>
      </c>
    </row>
    <row r="15" spans="1:4" s="425" customFormat="1" ht="9" customHeight="1">
      <c r="A15" s="425" t="s">
        <v>233</v>
      </c>
      <c r="B15" s="426">
        <v>94.5</v>
      </c>
      <c r="C15" s="427">
        <v>93.6</v>
      </c>
      <c r="D15" s="425">
        <v>92.8</v>
      </c>
    </row>
    <row r="16" spans="1:4" s="425" customFormat="1" ht="9" customHeight="1">
      <c r="A16" s="425" t="s">
        <v>234</v>
      </c>
      <c r="B16" s="426">
        <v>94.4</v>
      </c>
      <c r="C16" s="427">
        <v>93.7</v>
      </c>
      <c r="D16" s="426">
        <v>95</v>
      </c>
    </row>
    <row r="17" spans="1:4" s="425" customFormat="1" ht="9" customHeight="1">
      <c r="A17" s="425" t="s">
        <v>235</v>
      </c>
      <c r="B17" s="426">
        <v>94.8</v>
      </c>
      <c r="C17" s="427">
        <v>95.7</v>
      </c>
      <c r="D17" s="425">
        <v>95.4</v>
      </c>
    </row>
    <row r="18" spans="1:4" s="425" customFormat="1" ht="9" customHeight="1">
      <c r="A18" s="425" t="s">
        <v>236</v>
      </c>
      <c r="B18" s="426">
        <v>96</v>
      </c>
      <c r="C18" s="427">
        <v>94.7</v>
      </c>
      <c r="D18" s="425">
        <v>94.4</v>
      </c>
    </row>
    <row r="19" spans="1:4" s="425" customFormat="1" ht="9" customHeight="1">
      <c r="A19" s="425" t="s">
        <v>237</v>
      </c>
      <c r="B19" s="426">
        <v>95.8</v>
      </c>
      <c r="C19" s="427">
        <v>95.3</v>
      </c>
      <c r="D19" s="425">
        <v>93.4</v>
      </c>
    </row>
    <row r="20" spans="1:4" s="425" customFormat="1" ht="9" customHeight="1">
      <c r="A20" s="425" t="s">
        <v>238</v>
      </c>
      <c r="B20" s="426">
        <v>95.6</v>
      </c>
      <c r="C20" s="427">
        <v>96.4</v>
      </c>
      <c r="D20" s="425">
        <v>95.4</v>
      </c>
    </row>
    <row r="21" spans="1:4" s="425" customFormat="1" ht="9" customHeight="1">
      <c r="A21" s="425" t="s">
        <v>239</v>
      </c>
      <c r="B21" s="426">
        <v>93.4</v>
      </c>
      <c r="C21" s="427">
        <v>90.7</v>
      </c>
      <c r="D21" s="425">
        <v>93.7</v>
      </c>
    </row>
    <row r="22" spans="1:4" s="425" customFormat="1" ht="9" customHeight="1">
      <c r="A22" s="425" t="s">
        <v>240</v>
      </c>
      <c r="B22" s="426">
        <v>94</v>
      </c>
      <c r="C22" s="427">
        <v>95.7</v>
      </c>
      <c r="D22" s="425">
        <v>94.2</v>
      </c>
    </row>
    <row r="23" spans="1:4" s="425" customFormat="1" ht="9" customHeight="1">
      <c r="A23" s="425" t="s">
        <v>241</v>
      </c>
      <c r="B23" s="426">
        <v>96.6</v>
      </c>
      <c r="C23" s="427">
        <v>96.1</v>
      </c>
      <c r="D23" s="425">
        <v>96.7</v>
      </c>
    </row>
    <row r="24" spans="1:4" s="425" customFormat="1" ht="9" customHeight="1">
      <c r="A24" s="425" t="s">
        <v>242</v>
      </c>
      <c r="B24" s="426">
        <v>94.7</v>
      </c>
      <c r="C24" s="427">
        <v>91.6</v>
      </c>
      <c r="D24" s="425">
        <v>94.1</v>
      </c>
    </row>
    <row r="25" spans="1:4" s="425" customFormat="1" ht="9" customHeight="1">
      <c r="A25" s="425" t="s">
        <v>243</v>
      </c>
      <c r="B25" s="426">
        <v>95.6</v>
      </c>
      <c r="C25" s="427">
        <v>95.9</v>
      </c>
      <c r="D25" s="425">
        <v>95.5</v>
      </c>
    </row>
    <row r="26" spans="1:4" s="425" customFormat="1" ht="9" customHeight="1">
      <c r="A26" s="425" t="s">
        <v>244</v>
      </c>
      <c r="B26" s="426">
        <v>95.5</v>
      </c>
      <c r="C26" s="427">
        <v>95.4</v>
      </c>
      <c r="D26" s="426">
        <v>93</v>
      </c>
    </row>
    <row r="27" spans="1:4" s="425" customFormat="1" ht="9" customHeight="1">
      <c r="A27" s="425" t="s">
        <v>245</v>
      </c>
      <c r="B27" s="426">
        <v>93.8</v>
      </c>
      <c r="C27" s="427">
        <v>95.2</v>
      </c>
      <c r="D27" s="425">
        <v>93.9</v>
      </c>
    </row>
    <row r="28" spans="1:4" s="425" customFormat="1" ht="9" customHeight="1">
      <c r="A28" s="425" t="s">
        <v>246</v>
      </c>
      <c r="B28" s="426">
        <v>95.1</v>
      </c>
      <c r="C28" s="427">
        <v>93.1</v>
      </c>
      <c r="D28" s="425">
        <v>93.1</v>
      </c>
    </row>
    <row r="29" spans="1:4" s="425" customFormat="1" ht="9" customHeight="1">
      <c r="A29" s="425" t="s">
        <v>247</v>
      </c>
      <c r="B29" s="426">
        <v>93.8</v>
      </c>
      <c r="C29" s="427">
        <v>94.6</v>
      </c>
      <c r="D29" s="425">
        <v>93.8</v>
      </c>
    </row>
    <row r="30" spans="2:4" s="425" customFormat="1" ht="9" customHeight="1">
      <c r="B30" s="426"/>
      <c r="C30" s="426"/>
      <c r="D30" s="427"/>
    </row>
    <row r="31" spans="1:4" ht="9" customHeight="1">
      <c r="A31" s="879" t="s">
        <v>375</v>
      </c>
      <c r="B31" s="879"/>
      <c r="C31" s="879"/>
      <c r="D31" s="879"/>
    </row>
    <row r="32" spans="1:4" s="425" customFormat="1" ht="9" customHeight="1">
      <c r="A32" s="425" t="s">
        <v>319</v>
      </c>
      <c r="B32" s="426">
        <v>93.4</v>
      </c>
      <c r="C32" s="426">
        <v>91.8</v>
      </c>
      <c r="D32" s="425">
        <v>92.5</v>
      </c>
    </row>
    <row r="33" spans="1:4" s="425" customFormat="1" ht="9" customHeight="1">
      <c r="A33" s="425" t="s">
        <v>320</v>
      </c>
      <c r="B33" s="426">
        <v>93.4</v>
      </c>
      <c r="C33" s="426">
        <v>94.1</v>
      </c>
      <c r="D33" s="426">
        <v>94</v>
      </c>
    </row>
    <row r="34" spans="1:4" s="425" customFormat="1" ht="9" customHeight="1">
      <c r="A34" s="425" t="s">
        <v>321</v>
      </c>
      <c r="B34" s="426">
        <v>94.2</v>
      </c>
      <c r="C34" s="426">
        <v>93.1</v>
      </c>
      <c r="D34" s="425">
        <v>96.4</v>
      </c>
    </row>
    <row r="35" spans="1:4" s="425" customFormat="1" ht="9" customHeight="1">
      <c r="A35" s="425" t="s">
        <v>322</v>
      </c>
      <c r="B35" s="426">
        <v>94.6</v>
      </c>
      <c r="C35" s="426">
        <v>94.9</v>
      </c>
      <c r="D35" s="425">
        <v>95.1</v>
      </c>
    </row>
    <row r="36" spans="1:4" s="425" customFormat="1" ht="9" customHeight="1">
      <c r="A36" s="425" t="s">
        <v>323</v>
      </c>
      <c r="B36" s="426">
        <v>95</v>
      </c>
      <c r="C36" s="426">
        <v>92.8</v>
      </c>
      <c r="D36" s="425">
        <v>94.7</v>
      </c>
    </row>
    <row r="37" spans="1:4" s="425" customFormat="1" ht="9" customHeight="1">
      <c r="A37" s="425" t="s">
        <v>324</v>
      </c>
      <c r="B37" s="426">
        <v>95.1</v>
      </c>
      <c r="C37" s="426">
        <v>94.6</v>
      </c>
      <c r="D37" s="425">
        <v>94.7</v>
      </c>
    </row>
    <row r="38" s="425" customFormat="1" ht="9" customHeight="1">
      <c r="C38" s="426"/>
    </row>
    <row r="39" spans="1:4" s="433" customFormat="1" ht="9" customHeight="1">
      <c r="A39" s="424" t="s">
        <v>124</v>
      </c>
      <c r="B39" s="424">
        <v>94.4</v>
      </c>
      <c r="C39" s="432">
        <v>93.6</v>
      </c>
      <c r="D39" s="433">
        <v>94.5</v>
      </c>
    </row>
    <row r="40" spans="1:4" s="424" customFormat="1" ht="9" customHeight="1">
      <c r="A40" s="434"/>
      <c r="B40" s="435"/>
      <c r="C40" s="435"/>
      <c r="D40" s="434"/>
    </row>
    <row r="41" s="425" customFormat="1" ht="9" customHeight="1">
      <c r="C41" s="436"/>
    </row>
    <row r="42" s="425" customFormat="1" ht="9" customHeight="1">
      <c r="A42" s="428" t="s">
        <v>384</v>
      </c>
    </row>
    <row r="43" s="425" customFormat="1" ht="9" customHeight="1"/>
    <row r="44" s="425" customFormat="1" ht="9" customHeight="1"/>
    <row r="45" s="425" customFormat="1" ht="9" customHeight="1"/>
    <row r="46" s="425" customFormat="1" ht="9" customHeight="1"/>
    <row r="47" s="425" customFormat="1" ht="8.25"/>
    <row r="48" s="425" customFormat="1" ht="8.25"/>
    <row r="49" s="425" customFormat="1" ht="8.25"/>
    <row r="50" s="425" customFormat="1" ht="8.25"/>
    <row r="51" s="425" customFormat="1" ht="8.25"/>
    <row r="52" s="425" customFormat="1" ht="8.25"/>
    <row r="53" s="425" customFormat="1" ht="8.25"/>
    <row r="54" s="425" customFormat="1" ht="8.25"/>
    <row r="55" s="425" customFormat="1" ht="8.25"/>
  </sheetData>
  <mergeCells count="2">
    <mergeCell ref="A31:D31"/>
    <mergeCell ref="A7:D7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&amp;C&amp;"Arial,Normale"&amp;10 209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1"/>
  <dimension ref="A1:G42"/>
  <sheetViews>
    <sheetView showGridLines="0" tabSelected="1" workbookViewId="0" topLeftCell="A1">
      <selection activeCell="I23" sqref="I23"/>
    </sheetView>
  </sheetViews>
  <sheetFormatPr defaultColWidth="9.59765625" defaultRowHeight="10.5"/>
  <cols>
    <col min="1" max="1" width="39.3984375" style="511" customWidth="1"/>
    <col min="2" max="5" width="13" style="502" customWidth="1"/>
    <col min="6" max="6" width="13" style="514" customWidth="1"/>
    <col min="7" max="16384" width="12.796875" style="502" customWidth="1"/>
  </cols>
  <sheetData>
    <row r="1" spans="1:7" ht="12" customHeight="1">
      <c r="A1" s="504" t="s">
        <v>382</v>
      </c>
      <c r="B1" s="503"/>
      <c r="C1" s="503"/>
      <c r="D1" s="503"/>
      <c r="E1" s="503"/>
      <c r="F1" s="503"/>
      <c r="G1" s="504"/>
    </row>
    <row r="2" spans="1:7" ht="12" customHeight="1">
      <c r="A2" s="504"/>
      <c r="B2" s="503"/>
      <c r="C2" s="503"/>
      <c r="D2" s="503"/>
      <c r="E2" s="503"/>
      <c r="F2" s="503"/>
      <c r="G2" s="504"/>
    </row>
    <row r="3" spans="1:7" ht="12" customHeight="1">
      <c r="A3" s="502"/>
      <c r="B3" s="503"/>
      <c r="C3" s="503"/>
      <c r="D3" s="503"/>
      <c r="E3" s="503"/>
      <c r="F3" s="503"/>
      <c r="G3" s="504"/>
    </row>
    <row r="4" spans="1:6" ht="9" customHeight="1">
      <c r="A4" s="503"/>
      <c r="B4" s="503"/>
      <c r="C4" s="503"/>
      <c r="D4" s="503"/>
      <c r="E4" s="503"/>
      <c r="F4" s="503"/>
    </row>
    <row r="5" spans="1:7" ht="12" customHeight="1">
      <c r="A5" s="805"/>
      <c r="B5" s="809">
        <v>1996</v>
      </c>
      <c r="C5" s="809">
        <v>1997</v>
      </c>
      <c r="D5" s="809">
        <v>1998</v>
      </c>
      <c r="E5" s="809">
        <v>1999</v>
      </c>
      <c r="F5" s="809">
        <v>2000</v>
      </c>
      <c r="G5" s="809">
        <v>2001</v>
      </c>
    </row>
    <row r="6" spans="1:7" ht="9" customHeight="1">
      <c r="A6" s="502"/>
      <c r="B6" s="415"/>
      <c r="C6" s="415"/>
      <c r="D6" s="415"/>
      <c r="E6" s="415"/>
      <c r="F6" s="415"/>
      <c r="G6" s="415"/>
    </row>
    <row r="7" spans="1:7" ht="9" customHeight="1">
      <c r="A7" s="881" t="s">
        <v>252</v>
      </c>
      <c r="B7" s="881"/>
      <c r="C7" s="881"/>
      <c r="D7" s="881"/>
      <c r="E7" s="881"/>
      <c r="F7" s="881"/>
      <c r="G7" s="881"/>
    </row>
    <row r="8" spans="1:7" ht="9" customHeight="1">
      <c r="A8" s="503" t="s">
        <v>199</v>
      </c>
      <c r="B8" s="506">
        <v>96.5</v>
      </c>
      <c r="C8" s="506">
        <v>95.6</v>
      </c>
      <c r="D8" s="506">
        <v>95.2</v>
      </c>
      <c r="E8" s="506">
        <v>94.1</v>
      </c>
      <c r="F8" s="415">
        <v>93.4</v>
      </c>
      <c r="G8" s="515">
        <v>94.5</v>
      </c>
    </row>
    <row r="9" spans="1:7" ht="9" customHeight="1">
      <c r="A9" s="503" t="s">
        <v>200</v>
      </c>
      <c r="B9" s="506">
        <v>96.7</v>
      </c>
      <c r="C9" s="506">
        <v>95.8</v>
      </c>
      <c r="D9" s="506">
        <v>95.2</v>
      </c>
      <c r="E9" s="506">
        <v>94.7</v>
      </c>
      <c r="F9" s="415">
        <v>93.9</v>
      </c>
      <c r="G9" s="515">
        <v>94.5</v>
      </c>
    </row>
    <row r="10" spans="1:7" ht="9" customHeight="1">
      <c r="A10" s="503"/>
      <c r="B10" s="415"/>
      <c r="C10" s="415"/>
      <c r="D10" s="415"/>
      <c r="E10" s="415"/>
      <c r="F10" s="415"/>
      <c r="G10" s="415"/>
    </row>
    <row r="11" spans="1:7" ht="9" customHeight="1">
      <c r="A11" s="882" t="s">
        <v>432</v>
      </c>
      <c r="B11" s="882"/>
      <c r="C11" s="882"/>
      <c r="D11" s="882"/>
      <c r="E11" s="882"/>
      <c r="F11" s="882"/>
      <c r="G11" s="882"/>
    </row>
    <row r="12" spans="1:7" ht="9" customHeight="1">
      <c r="A12" s="503" t="s">
        <v>279</v>
      </c>
      <c r="B12" s="506">
        <v>92</v>
      </c>
      <c r="C12" s="506">
        <v>92.4</v>
      </c>
      <c r="D12" s="506">
        <v>90.1</v>
      </c>
      <c r="E12" s="506">
        <v>87.4</v>
      </c>
      <c r="F12" s="415">
        <v>88.6</v>
      </c>
      <c r="G12" s="515">
        <v>88.8</v>
      </c>
    </row>
    <row r="13" spans="1:7" ht="9" customHeight="1">
      <c r="A13" s="503" t="s">
        <v>201</v>
      </c>
      <c r="B13" s="506">
        <v>94.3</v>
      </c>
      <c r="C13" s="506">
        <v>96.5</v>
      </c>
      <c r="D13" s="506">
        <v>94.6</v>
      </c>
      <c r="E13" s="506">
        <v>94.2</v>
      </c>
      <c r="F13" s="415">
        <v>92.6</v>
      </c>
      <c r="G13" s="515">
        <v>93.3</v>
      </c>
    </row>
    <row r="14" spans="1:7" ht="9" customHeight="1">
      <c r="A14" s="503" t="s">
        <v>202</v>
      </c>
      <c r="B14" s="506">
        <v>96.4</v>
      </c>
      <c r="C14" s="506">
        <v>96.6</v>
      </c>
      <c r="D14" s="506">
        <v>96.2</v>
      </c>
      <c r="E14" s="506">
        <v>96.1</v>
      </c>
      <c r="F14" s="506">
        <v>94</v>
      </c>
      <c r="G14" s="515">
        <v>94.8</v>
      </c>
    </row>
    <row r="15" spans="1:7" ht="9" customHeight="1">
      <c r="A15" s="503" t="s">
        <v>280</v>
      </c>
      <c r="B15" s="506">
        <v>97.9</v>
      </c>
      <c r="C15" s="506">
        <v>95.9</v>
      </c>
      <c r="D15" s="506">
        <v>96.6</v>
      </c>
      <c r="E15" s="506">
        <v>95.6</v>
      </c>
      <c r="F15" s="415">
        <v>93.9</v>
      </c>
      <c r="G15" s="515">
        <v>96.5</v>
      </c>
    </row>
    <row r="16" spans="1:7" ht="9" customHeight="1">
      <c r="A16" s="503" t="s">
        <v>281</v>
      </c>
      <c r="B16" s="506">
        <v>98.3</v>
      </c>
      <c r="C16" s="506">
        <v>95.3</v>
      </c>
      <c r="D16" s="506">
        <v>95.1</v>
      </c>
      <c r="E16" s="506">
        <v>94.4</v>
      </c>
      <c r="F16" s="415">
        <v>94.2</v>
      </c>
      <c r="G16" s="515">
        <v>97.4</v>
      </c>
    </row>
    <row r="17" spans="1:7" ht="9" customHeight="1">
      <c r="A17" s="503" t="s">
        <v>282</v>
      </c>
      <c r="B17" s="506">
        <v>96.3</v>
      </c>
      <c r="C17" s="506">
        <v>95.9</v>
      </c>
      <c r="D17" s="506">
        <v>93.7</v>
      </c>
      <c r="E17" s="506">
        <v>92.8</v>
      </c>
      <c r="F17" s="506">
        <v>93</v>
      </c>
      <c r="G17" s="636">
        <v>94</v>
      </c>
    </row>
    <row r="18" spans="1:7" ht="9" customHeight="1">
      <c r="A18" s="503" t="s">
        <v>283</v>
      </c>
      <c r="B18" s="506">
        <v>96.4</v>
      </c>
      <c r="C18" s="506">
        <v>95.1</v>
      </c>
      <c r="D18" s="506">
        <v>94.7</v>
      </c>
      <c r="E18" s="506">
        <v>93.2</v>
      </c>
      <c r="F18" s="415">
        <v>92.9</v>
      </c>
      <c r="G18" s="515">
        <v>93.7</v>
      </c>
    </row>
    <row r="19" spans="1:7" ht="9" customHeight="1">
      <c r="A19" s="503" t="s">
        <v>284</v>
      </c>
      <c r="B19" s="506">
        <v>96.3</v>
      </c>
      <c r="C19" s="506">
        <v>95.8</v>
      </c>
      <c r="D19" s="506">
        <v>94.8</v>
      </c>
      <c r="E19" s="506">
        <v>94.4</v>
      </c>
      <c r="F19" s="415">
        <v>93.8</v>
      </c>
      <c r="G19" s="515">
        <v>93.1</v>
      </c>
    </row>
    <row r="20" spans="1:7" ht="9" customHeight="1">
      <c r="A20" s="503" t="s">
        <v>285</v>
      </c>
      <c r="B20" s="506">
        <v>97.6</v>
      </c>
      <c r="C20" s="506">
        <v>95.9</v>
      </c>
      <c r="D20" s="506">
        <v>95.8</v>
      </c>
      <c r="E20" s="506">
        <v>95.6</v>
      </c>
      <c r="F20" s="415">
        <v>94.2</v>
      </c>
      <c r="G20" s="515">
        <v>85.3</v>
      </c>
    </row>
    <row r="21" spans="1:7" ht="9" customHeight="1">
      <c r="A21" s="503" t="s">
        <v>286</v>
      </c>
      <c r="B21" s="506">
        <v>97.8</v>
      </c>
      <c r="C21" s="506">
        <v>96.3</v>
      </c>
      <c r="D21" s="506">
        <v>96.1</v>
      </c>
      <c r="E21" s="506">
        <v>95.3</v>
      </c>
      <c r="F21" s="415">
        <v>95.5</v>
      </c>
      <c r="G21" s="515">
        <v>95.7</v>
      </c>
    </row>
    <row r="22" spans="1:7" ht="9" customHeight="1">
      <c r="A22" s="503" t="s">
        <v>287</v>
      </c>
      <c r="B22" s="506">
        <v>98.1</v>
      </c>
      <c r="C22" s="506">
        <v>96.7</v>
      </c>
      <c r="D22" s="506">
        <v>96.9</v>
      </c>
      <c r="E22" s="506">
        <v>95.7</v>
      </c>
      <c r="F22" s="415">
        <v>94.5</v>
      </c>
      <c r="G22" s="515">
        <v>96.1</v>
      </c>
    </row>
    <row r="23" spans="1:7" ht="9" customHeight="1">
      <c r="A23" s="503" t="s">
        <v>288</v>
      </c>
      <c r="B23" s="506">
        <v>98</v>
      </c>
      <c r="C23" s="506">
        <v>96.5</v>
      </c>
      <c r="D23" s="506">
        <v>96.4</v>
      </c>
      <c r="E23" s="506">
        <v>96.4</v>
      </c>
      <c r="F23" s="415">
        <v>95.6</v>
      </c>
      <c r="G23" s="515">
        <v>96.7</v>
      </c>
    </row>
    <row r="24" spans="1:7" ht="9" customHeight="1">
      <c r="A24" s="503" t="s">
        <v>439</v>
      </c>
      <c r="B24" s="506">
        <v>93.5</v>
      </c>
      <c r="C24" s="506">
        <v>93.8</v>
      </c>
      <c r="D24" s="506">
        <v>93</v>
      </c>
      <c r="E24" s="506">
        <v>93.1</v>
      </c>
      <c r="F24" s="415">
        <v>91.6</v>
      </c>
      <c r="G24" s="515">
        <v>93.3</v>
      </c>
    </row>
    <row r="25" spans="1:7" ht="9" customHeight="1">
      <c r="A25" s="503"/>
      <c r="B25" s="415"/>
      <c r="C25" s="415"/>
      <c r="D25" s="415"/>
      <c r="E25" s="415"/>
      <c r="F25" s="415"/>
      <c r="G25" s="415"/>
    </row>
    <row r="26" spans="1:7" ht="9" customHeight="1">
      <c r="A26" s="881" t="s">
        <v>376</v>
      </c>
      <c r="B26" s="881"/>
      <c r="C26" s="881"/>
      <c r="D26" s="881"/>
      <c r="E26" s="881"/>
      <c r="F26" s="881"/>
      <c r="G26" s="881"/>
    </row>
    <row r="27" spans="1:7" ht="9" customHeight="1">
      <c r="A27" s="503" t="s">
        <v>289</v>
      </c>
      <c r="B27" s="506">
        <v>95.4</v>
      </c>
      <c r="C27" s="506">
        <v>94.4</v>
      </c>
      <c r="D27" s="506">
        <v>93.8</v>
      </c>
      <c r="E27" s="506">
        <v>92.9</v>
      </c>
      <c r="F27" s="415">
        <v>92.2</v>
      </c>
      <c r="G27" s="515">
        <v>93.5</v>
      </c>
    </row>
    <row r="28" spans="1:7" ht="9" customHeight="1">
      <c r="A28" s="503" t="s">
        <v>214</v>
      </c>
      <c r="B28" s="506">
        <v>96.9</v>
      </c>
      <c r="C28" s="506">
        <v>95.7</v>
      </c>
      <c r="D28" s="506">
        <v>94.8</v>
      </c>
      <c r="E28" s="506">
        <v>94.4</v>
      </c>
      <c r="F28" s="415">
        <v>93.9</v>
      </c>
      <c r="G28" s="515">
        <v>93.7</v>
      </c>
    </row>
    <row r="29" spans="1:7" ht="9" customHeight="1">
      <c r="A29" s="503" t="s">
        <v>215</v>
      </c>
      <c r="B29" s="506">
        <v>97.3</v>
      </c>
      <c r="C29" s="506">
        <v>96.1</v>
      </c>
      <c r="D29" s="506">
        <v>95.9</v>
      </c>
      <c r="E29" s="506">
        <v>95</v>
      </c>
      <c r="F29" s="415">
        <v>94.3</v>
      </c>
      <c r="G29" s="515">
        <v>95.4</v>
      </c>
    </row>
    <row r="30" spans="1:7" ht="9" customHeight="1">
      <c r="A30" s="507" t="s">
        <v>374</v>
      </c>
      <c r="B30" s="506">
        <v>96.2</v>
      </c>
      <c r="C30" s="506">
        <v>95.8</v>
      </c>
      <c r="D30" s="506">
        <v>95.2</v>
      </c>
      <c r="E30" s="506">
        <v>94.7</v>
      </c>
      <c r="F30" s="415">
        <v>93.5</v>
      </c>
      <c r="G30" s="515">
        <v>94.7</v>
      </c>
    </row>
    <row r="31" spans="1:7" ht="9" customHeight="1">
      <c r="A31" s="503"/>
      <c r="B31" s="415"/>
      <c r="C31" s="415"/>
      <c r="D31" s="415"/>
      <c r="E31" s="415"/>
      <c r="F31" s="415"/>
      <c r="G31" s="415"/>
    </row>
    <row r="32" spans="1:7" ht="9" customHeight="1">
      <c r="A32" s="882" t="s">
        <v>371</v>
      </c>
      <c r="B32" s="882"/>
      <c r="C32" s="882"/>
      <c r="D32" s="882"/>
      <c r="E32" s="882"/>
      <c r="F32" s="882"/>
      <c r="G32" s="882"/>
    </row>
    <row r="33" spans="1:7" ht="9" customHeight="1">
      <c r="A33" s="766" t="s">
        <v>433</v>
      </c>
      <c r="B33" s="506">
        <v>96.8</v>
      </c>
      <c r="C33" s="506">
        <v>96.3</v>
      </c>
      <c r="D33" s="506">
        <v>95.5</v>
      </c>
      <c r="E33" s="506">
        <v>94.6</v>
      </c>
      <c r="F33" s="415">
        <v>93.9</v>
      </c>
      <c r="G33" s="515">
        <v>95.2</v>
      </c>
    </row>
    <row r="34" spans="1:7" ht="9" customHeight="1">
      <c r="A34" s="19" t="s">
        <v>434</v>
      </c>
      <c r="B34" s="506">
        <v>96.4</v>
      </c>
      <c r="C34" s="506">
        <v>95.2</v>
      </c>
      <c r="D34" s="506">
        <v>95.2</v>
      </c>
      <c r="E34" s="506">
        <v>93.5</v>
      </c>
      <c r="F34" s="415">
        <v>93.5</v>
      </c>
      <c r="G34" s="515">
        <v>94.6</v>
      </c>
    </row>
    <row r="35" spans="1:7" ht="9" customHeight="1">
      <c r="A35" s="766" t="s">
        <v>347</v>
      </c>
      <c r="B35" s="506">
        <v>97.1</v>
      </c>
      <c r="C35" s="506">
        <v>96.5</v>
      </c>
      <c r="D35" s="506">
        <v>95</v>
      </c>
      <c r="E35" s="506">
        <v>94.7</v>
      </c>
      <c r="F35" s="415">
        <v>93.1</v>
      </c>
      <c r="G35" s="515">
        <v>94.1</v>
      </c>
    </row>
    <row r="36" spans="1:7" ht="9" customHeight="1">
      <c r="A36" s="766" t="s">
        <v>372</v>
      </c>
      <c r="B36" s="506">
        <v>96.8</v>
      </c>
      <c r="C36" s="506">
        <v>95.7</v>
      </c>
      <c r="D36" s="506">
        <v>95.1</v>
      </c>
      <c r="E36" s="506">
        <v>94.8</v>
      </c>
      <c r="F36" s="506">
        <v>94</v>
      </c>
      <c r="G36" s="515">
        <v>94.5</v>
      </c>
    </row>
    <row r="37" spans="1:7" ht="9" customHeight="1">
      <c r="A37" s="766" t="s">
        <v>373</v>
      </c>
      <c r="B37" s="506">
        <v>95.1</v>
      </c>
      <c r="C37" s="506">
        <v>94.5</v>
      </c>
      <c r="D37" s="506">
        <v>94.2</v>
      </c>
      <c r="E37" s="506">
        <v>94.8</v>
      </c>
      <c r="F37" s="415">
        <v>93.4</v>
      </c>
      <c r="G37" s="515">
        <v>93.2</v>
      </c>
    </row>
    <row r="38" spans="1:7" ht="9" customHeight="1">
      <c r="A38" s="508" t="s">
        <v>124</v>
      </c>
      <c r="B38" s="509">
        <v>96.6</v>
      </c>
      <c r="C38" s="509">
        <v>95.7</v>
      </c>
      <c r="D38" s="509">
        <v>95.1</v>
      </c>
      <c r="E38" s="509">
        <v>94.4</v>
      </c>
      <c r="F38" s="509">
        <v>93.6</v>
      </c>
      <c r="G38" s="516">
        <v>94.5</v>
      </c>
    </row>
    <row r="39" spans="1:7" ht="9" customHeight="1">
      <c r="A39" s="510"/>
      <c r="B39" s="505"/>
      <c r="C39" s="505"/>
      <c r="D39" s="505"/>
      <c r="E39" s="505"/>
      <c r="F39" s="505"/>
      <c r="G39" s="505"/>
    </row>
    <row r="40" ht="9" customHeight="1">
      <c r="F40" s="512"/>
    </row>
    <row r="41" spans="1:6" ht="9" customHeight="1">
      <c r="A41" s="780" t="s">
        <v>384</v>
      </c>
      <c r="F41" s="512"/>
    </row>
    <row r="42" ht="9" customHeight="1">
      <c r="A42" s="513" t="s">
        <v>303</v>
      </c>
    </row>
    <row r="43" ht="9" customHeight="1"/>
    <row r="44" ht="9" customHeight="1"/>
    <row r="45" ht="9" customHeight="1"/>
    <row r="46" ht="9" customHeight="1"/>
  </sheetData>
  <mergeCells count="4">
    <mergeCell ref="A7:G7"/>
    <mergeCell ref="A11:G11"/>
    <mergeCell ref="A26:G26"/>
    <mergeCell ref="A32:G32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&amp;C&amp;"Arial,Normale"&amp;10 210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A1:M199"/>
  <sheetViews>
    <sheetView showGridLines="0" workbookViewId="0" topLeftCell="A76">
      <selection activeCell="J89" sqref="J89"/>
    </sheetView>
  </sheetViews>
  <sheetFormatPr defaultColWidth="9.59765625" defaultRowHeight="10.5"/>
  <cols>
    <col min="1" max="1" width="20.3984375" style="200" customWidth="1"/>
    <col min="2" max="2" width="16" style="200" customWidth="1"/>
    <col min="3" max="3" width="17.19921875" style="200" customWidth="1"/>
    <col min="4" max="4" width="14.3984375" style="200" customWidth="1"/>
    <col min="5" max="5" width="1" style="200" customWidth="1"/>
    <col min="6" max="6" width="16.796875" style="200" customWidth="1"/>
    <col min="7" max="7" width="17.3984375" style="200" customWidth="1"/>
    <col min="8" max="8" width="15.19921875" style="200" customWidth="1"/>
    <col min="9" max="9" width="9.59765625" style="200" customWidth="1"/>
    <col min="10" max="10" width="17.19921875" style="201" customWidth="1"/>
    <col min="11" max="11" width="15.19921875" style="201" customWidth="1"/>
    <col min="12" max="12" width="13.19921875" style="200" customWidth="1"/>
    <col min="13" max="13" width="14" style="200" customWidth="1"/>
    <col min="14" max="16384" width="9.59765625" style="200" customWidth="1"/>
  </cols>
  <sheetData>
    <row r="1" spans="1:11" s="451" customFormat="1" ht="12" customHeight="1">
      <c r="A1" s="768" t="s">
        <v>262</v>
      </c>
      <c r="I1" s="451" t="s">
        <v>2</v>
      </c>
      <c r="J1" s="452"/>
      <c r="K1" s="452"/>
    </row>
    <row r="2" spans="10:11" s="451" customFormat="1" ht="12" customHeight="1">
      <c r="J2" s="452"/>
      <c r="K2" s="452"/>
    </row>
    <row r="3" spans="9:11" s="453" customFormat="1" ht="12" customHeight="1">
      <c r="I3" s="453" t="s">
        <v>263</v>
      </c>
      <c r="J3" s="454"/>
      <c r="K3" s="454"/>
    </row>
    <row r="4" spans="1:11" s="194" customFormat="1" ht="9" customHeight="1">
      <c r="A4" s="254"/>
      <c r="B4" s="254"/>
      <c r="C4" s="254"/>
      <c r="D4" s="254"/>
      <c r="E4" s="254"/>
      <c r="F4" s="254"/>
      <c r="G4" s="254"/>
      <c r="H4" s="254"/>
      <c r="J4" s="208"/>
      <c r="K4" s="208"/>
    </row>
    <row r="5" spans="1:11" s="196" customFormat="1" ht="12" customHeight="1">
      <c r="A5" s="583"/>
      <c r="B5" s="838" t="s">
        <v>249</v>
      </c>
      <c r="C5" s="838"/>
      <c r="D5" s="838"/>
      <c r="E5" s="584"/>
      <c r="F5" s="838" t="s">
        <v>248</v>
      </c>
      <c r="G5" s="838"/>
      <c r="H5" s="838"/>
      <c r="I5" s="622"/>
      <c r="J5" s="201"/>
      <c r="K5" s="404"/>
    </row>
    <row r="6" spans="1:11" s="197" customFormat="1" ht="12" customHeight="1">
      <c r="A6" s="585" t="s">
        <v>0</v>
      </c>
      <c r="B6" s="839" t="s">
        <v>398</v>
      </c>
      <c r="C6" s="839" t="s">
        <v>414</v>
      </c>
      <c r="D6" s="839" t="s">
        <v>400</v>
      </c>
      <c r="E6" s="447"/>
      <c r="F6" s="839" t="s">
        <v>398</v>
      </c>
      <c r="G6" s="839" t="s">
        <v>414</v>
      </c>
      <c r="H6" s="839" t="s">
        <v>400</v>
      </c>
      <c r="J6" s="209"/>
      <c r="K6" s="404"/>
    </row>
    <row r="7" spans="1:11" s="198" customFormat="1" ht="12" customHeight="1">
      <c r="A7" s="587" t="s">
        <v>1</v>
      </c>
      <c r="B7" s="831"/>
      <c r="C7" s="831"/>
      <c r="D7" s="831"/>
      <c r="E7" s="447"/>
      <c r="F7" s="831"/>
      <c r="G7" s="831"/>
      <c r="H7" s="831"/>
      <c r="J7" s="446"/>
      <c r="K7" s="201"/>
    </row>
    <row r="8" spans="1:13" s="199" customFormat="1" ht="5.25" customHeight="1">
      <c r="A8" s="588"/>
      <c r="B8" s="832"/>
      <c r="C8" s="832"/>
      <c r="D8" s="832"/>
      <c r="E8" s="589"/>
      <c r="F8" s="832"/>
      <c r="G8" s="832"/>
      <c r="H8" s="832"/>
      <c r="L8" s="447"/>
      <c r="M8" s="404"/>
    </row>
    <row r="9" spans="12:13" ht="6" customHeight="1">
      <c r="L9" s="201"/>
      <c r="M9" s="201"/>
    </row>
    <row r="10" spans="1:13" s="201" customFormat="1" ht="7.5" customHeight="1">
      <c r="A10" s="201" t="s">
        <v>3</v>
      </c>
      <c r="B10" s="781">
        <v>3108.0255484587615</v>
      </c>
      <c r="C10" s="781">
        <v>363644.5431824493</v>
      </c>
      <c r="D10" s="782">
        <v>19.83217439769347</v>
      </c>
      <c r="E10" s="783"/>
      <c r="F10" s="648">
        <v>1048.6196950968274</v>
      </c>
      <c r="G10" s="648">
        <v>89107.36358820414</v>
      </c>
      <c r="H10" s="782">
        <v>4.7871212549296605</v>
      </c>
      <c r="J10" s="520"/>
      <c r="K10" s="404"/>
      <c r="L10" s="441"/>
      <c r="M10" s="404"/>
    </row>
    <row r="11" spans="1:13" s="201" customFormat="1" ht="7.5" customHeight="1">
      <c r="A11" s="201" t="s">
        <v>4</v>
      </c>
      <c r="B11" s="781">
        <v>2012.955067235159</v>
      </c>
      <c r="C11" s="781">
        <v>251347.43631791844</v>
      </c>
      <c r="D11" s="782">
        <v>13.487333745490442</v>
      </c>
      <c r="E11" s="783"/>
      <c r="F11" s="648">
        <v>1039.4601795034175</v>
      </c>
      <c r="G11" s="648">
        <v>47360.22245030172</v>
      </c>
      <c r="H11" s="782">
        <v>2.494597500345759</v>
      </c>
      <c r="J11" s="520"/>
      <c r="K11" s="404"/>
      <c r="L11" s="441"/>
      <c r="M11" s="441"/>
    </row>
    <row r="12" spans="1:13" s="201" customFormat="1" ht="7.5" customHeight="1">
      <c r="A12" s="201" t="s">
        <v>5</v>
      </c>
      <c r="B12" s="781">
        <v>3223.615797627385</v>
      </c>
      <c r="C12" s="781">
        <v>481551.749750642</v>
      </c>
      <c r="D12" s="782">
        <v>29.26380850510237</v>
      </c>
      <c r="E12" s="783"/>
      <c r="F12" s="648">
        <v>455.97517468493385</v>
      </c>
      <c r="G12" s="648">
        <v>23357.46905631434</v>
      </c>
      <c r="H12" s="782">
        <v>1.3034057405022763</v>
      </c>
      <c r="J12" s="520"/>
      <c r="K12" s="404"/>
      <c r="L12" s="441"/>
      <c r="M12" s="441"/>
    </row>
    <row r="13" spans="1:13" s="201" customFormat="1" ht="7.5" customHeight="1">
      <c r="A13" s="201" t="s">
        <v>6</v>
      </c>
      <c r="B13" s="781">
        <v>1525.5851434013407</v>
      </c>
      <c r="C13" s="781">
        <v>133788.13962858502</v>
      </c>
      <c r="D13" s="782">
        <v>5.845396938524279</v>
      </c>
      <c r="E13" s="783"/>
      <c r="F13" s="648">
        <v>1837.8314065319557</v>
      </c>
      <c r="G13" s="648">
        <v>169407.087191894</v>
      </c>
      <c r="H13" s="782">
        <v>8.250962085308057</v>
      </c>
      <c r="J13" s="520"/>
      <c r="K13" s="404"/>
      <c r="L13" s="441"/>
      <c r="M13" s="441"/>
    </row>
    <row r="14" spans="1:13" s="201" customFormat="1" ht="7.5" customHeight="1">
      <c r="A14" s="201" t="s">
        <v>7</v>
      </c>
      <c r="B14" s="781">
        <v>1699.8718738691157</v>
      </c>
      <c r="C14" s="781">
        <v>207126.16022612795</v>
      </c>
      <c r="D14" s="782">
        <v>11.057227899287833</v>
      </c>
      <c r="E14" s="783"/>
      <c r="F14" s="648">
        <v>2389.5256379621464</v>
      </c>
      <c r="G14" s="648">
        <v>197385.52936232626</v>
      </c>
      <c r="H14" s="782">
        <v>11.349957647718002</v>
      </c>
      <c r="J14" s="520"/>
      <c r="K14" s="404"/>
      <c r="L14" s="441"/>
      <c r="M14" s="441"/>
    </row>
    <row r="15" spans="1:13" s="201" customFormat="1" ht="7.5" customHeight="1">
      <c r="A15" s="201" t="s">
        <v>8</v>
      </c>
      <c r="B15" s="781">
        <v>2148.0887071622565</v>
      </c>
      <c r="C15" s="781">
        <v>405829.7178538647</v>
      </c>
      <c r="D15" s="782">
        <v>20.418971260812516</v>
      </c>
      <c r="E15" s="783"/>
      <c r="F15" s="648">
        <v>892.501752353786</v>
      </c>
      <c r="G15" s="648">
        <v>96404.11675661194</v>
      </c>
      <c r="H15" s="782">
        <v>5.0290225785362725</v>
      </c>
      <c r="J15" s="520"/>
      <c r="K15" s="404"/>
      <c r="L15" s="441"/>
      <c r="M15" s="441"/>
    </row>
    <row r="16" spans="1:13" s="201" customFormat="1" ht="7.5" customHeight="1">
      <c r="A16" s="201" t="s">
        <v>251</v>
      </c>
      <c r="B16" s="781">
        <v>4088.9267796832473</v>
      </c>
      <c r="C16" s="781">
        <v>400803.3577073155</v>
      </c>
      <c r="D16" s="782">
        <v>18.57734263373993</v>
      </c>
      <c r="E16" s="783"/>
      <c r="F16" s="648">
        <v>854.9897447321723</v>
      </c>
      <c r="G16" s="648">
        <v>56525.34625932384</v>
      </c>
      <c r="H16" s="782">
        <v>2.6245287570000846</v>
      </c>
      <c r="J16" s="520"/>
      <c r="K16" s="404"/>
      <c r="L16" s="441"/>
      <c r="M16" s="441"/>
    </row>
    <row r="17" spans="1:13" s="201" customFormat="1" ht="7.5" customHeight="1">
      <c r="A17" s="201" t="s">
        <v>10</v>
      </c>
      <c r="B17" s="781">
        <v>2624.1252915694768</v>
      </c>
      <c r="C17" s="781">
        <v>263597.55081639456</v>
      </c>
      <c r="D17" s="782">
        <v>14.638825384471657</v>
      </c>
      <c r="E17" s="783"/>
      <c r="F17" s="648">
        <v>469.6499110454422</v>
      </c>
      <c r="G17" s="648">
        <v>34634.98477218587</v>
      </c>
      <c r="H17" s="782">
        <v>1.7466256822362272</v>
      </c>
      <c r="J17" s="520"/>
      <c r="K17" s="404"/>
      <c r="L17" s="441"/>
      <c r="M17" s="441"/>
    </row>
    <row r="18" spans="1:13" s="202" customFormat="1" ht="7.5" customHeight="1">
      <c r="A18" s="202" t="s">
        <v>11</v>
      </c>
      <c r="B18" s="784">
        <v>2244.2073652952067</v>
      </c>
      <c r="C18" s="784">
        <v>365963.3005041335</v>
      </c>
      <c r="D18" s="785">
        <v>18.762721096643816</v>
      </c>
      <c r="E18" s="786"/>
      <c r="F18" s="680">
        <v>1161.0348942462685</v>
      </c>
      <c r="G18" s="680">
        <v>106034.42534718919</v>
      </c>
      <c r="H18" s="785">
        <v>5.521975587347064</v>
      </c>
      <c r="J18" s="520"/>
      <c r="K18" s="407"/>
      <c r="L18" s="442"/>
      <c r="M18" s="407"/>
    </row>
    <row r="19" spans="2:13" s="202" customFormat="1" ht="3" customHeight="1">
      <c r="B19" s="784"/>
      <c r="C19" s="784"/>
      <c r="D19" s="785"/>
      <c r="E19" s="786"/>
      <c r="F19" s="680"/>
      <c r="G19" s="680"/>
      <c r="H19" s="785"/>
      <c r="J19" s="520"/>
      <c r="K19" s="407"/>
      <c r="L19" s="442"/>
      <c r="M19" s="407"/>
    </row>
    <row r="20" spans="1:13" s="202" customFormat="1" ht="7.5" customHeight="1">
      <c r="A20" s="202" t="s">
        <v>12</v>
      </c>
      <c r="B20" s="784">
        <v>2866.2971943193625</v>
      </c>
      <c r="C20" s="784">
        <v>279309.5485509756</v>
      </c>
      <c r="D20" s="785">
        <v>14.385778421122113</v>
      </c>
      <c r="E20" s="786"/>
      <c r="F20" s="680">
        <v>1749.9563674442957</v>
      </c>
      <c r="G20" s="680">
        <v>111448.01908197101</v>
      </c>
      <c r="H20" s="785">
        <v>5.80715794985165</v>
      </c>
      <c r="J20" s="520"/>
      <c r="K20" s="407"/>
      <c r="L20" s="407"/>
      <c r="M20" s="442"/>
    </row>
    <row r="21" spans="2:13" s="202" customFormat="1" ht="3" customHeight="1">
      <c r="B21" s="784"/>
      <c r="C21" s="784"/>
      <c r="D21" s="785"/>
      <c r="E21" s="786"/>
      <c r="F21" s="680"/>
      <c r="G21" s="680"/>
      <c r="H21" s="785"/>
      <c r="J21" s="520"/>
      <c r="K21" s="407"/>
      <c r="L21" s="407"/>
      <c r="M21" s="442"/>
    </row>
    <row r="22" spans="1:13" s="201" customFormat="1" ht="7.5" customHeight="1">
      <c r="A22" s="201" t="s">
        <v>13</v>
      </c>
      <c r="B22" s="781">
        <v>3272.1543244048885</v>
      </c>
      <c r="C22" s="781">
        <v>349155.55934079975</v>
      </c>
      <c r="D22" s="782">
        <v>18.96658986393447</v>
      </c>
      <c r="E22" s="783"/>
      <c r="F22" s="648">
        <v>1353.8349516262472</v>
      </c>
      <c r="G22" s="648">
        <v>140036.15049715686</v>
      </c>
      <c r="H22" s="782">
        <v>7.999965459821955</v>
      </c>
      <c r="J22" s="520"/>
      <c r="K22" s="404"/>
      <c r="L22" s="441"/>
      <c r="M22" s="441"/>
    </row>
    <row r="23" spans="1:13" s="201" customFormat="1" ht="7.5" customHeight="1">
      <c r="A23" s="201" t="s">
        <v>14</v>
      </c>
      <c r="B23" s="781">
        <v>4184.964329188431</v>
      </c>
      <c r="C23" s="781">
        <v>633525.9403072466</v>
      </c>
      <c r="D23" s="782">
        <v>35.99338286540235</v>
      </c>
      <c r="E23" s="783"/>
      <c r="F23" s="648">
        <v>1121.5439940474828</v>
      </c>
      <c r="G23" s="648">
        <v>81190.5252137688</v>
      </c>
      <c r="H23" s="782">
        <v>4.076600343598811</v>
      </c>
      <c r="J23" s="520"/>
      <c r="K23" s="404"/>
      <c r="L23" s="441"/>
      <c r="M23" s="441"/>
    </row>
    <row r="24" spans="1:13" s="201" customFormat="1" ht="7.5" customHeight="1">
      <c r="A24" s="201" t="s">
        <v>15</v>
      </c>
      <c r="B24" s="781">
        <v>2245.0629124292764</v>
      </c>
      <c r="C24" s="781">
        <v>313827.46432147466</v>
      </c>
      <c r="D24" s="782">
        <v>16.75355701508727</v>
      </c>
      <c r="E24" s="783"/>
      <c r="F24" s="648">
        <v>663.2398909754564</v>
      </c>
      <c r="G24" s="648">
        <v>64981.41231594495</v>
      </c>
      <c r="H24" s="782">
        <v>3.289678386297538</v>
      </c>
      <c r="J24" s="520"/>
      <c r="K24" s="404"/>
      <c r="L24" s="441"/>
      <c r="M24" s="441"/>
    </row>
    <row r="25" spans="1:13" s="201" customFormat="1" ht="7.5" customHeight="1">
      <c r="A25" s="201" t="s">
        <v>16</v>
      </c>
      <c r="B25" s="781">
        <v>2432.0577981266015</v>
      </c>
      <c r="C25" s="781">
        <v>365557.7491214069</v>
      </c>
      <c r="D25" s="782">
        <v>20.297874795146928</v>
      </c>
      <c r="E25" s="783"/>
      <c r="F25" s="648">
        <v>485.0934050756965</v>
      </c>
      <c r="G25" s="648">
        <v>40021.341082719395</v>
      </c>
      <c r="H25" s="782">
        <v>1.91794270449033</v>
      </c>
      <c r="J25" s="520"/>
      <c r="K25" s="404"/>
      <c r="L25" s="441"/>
      <c r="M25" s="441"/>
    </row>
    <row r="26" spans="1:13" s="201" customFormat="1" ht="7.5" customHeight="1">
      <c r="A26" s="201" t="s">
        <v>17</v>
      </c>
      <c r="B26" s="781">
        <v>3249.1762498090643</v>
      </c>
      <c r="C26" s="781">
        <v>562430.4449342091</v>
      </c>
      <c r="D26" s="782">
        <v>30.67614461609056</v>
      </c>
      <c r="E26" s="783"/>
      <c r="F26" s="648">
        <v>585.2990629948805</v>
      </c>
      <c r="G26" s="648">
        <v>50842.777988843205</v>
      </c>
      <c r="H26" s="782">
        <v>2.0617309204166308</v>
      </c>
      <c r="J26" s="520"/>
      <c r="K26" s="404"/>
      <c r="L26" s="441"/>
      <c r="M26" s="441"/>
    </row>
    <row r="27" spans="1:13" s="201" customFormat="1" ht="7.5" customHeight="1">
      <c r="A27" s="201" t="s">
        <v>18</v>
      </c>
      <c r="B27" s="781">
        <v>3797.284542220286</v>
      </c>
      <c r="C27" s="781">
        <v>338839.27490984777</v>
      </c>
      <c r="D27" s="782">
        <v>18.36141205649836</v>
      </c>
      <c r="E27" s="783"/>
      <c r="F27" s="648">
        <v>1663.7601620803734</v>
      </c>
      <c r="G27" s="648">
        <v>152706.25496884057</v>
      </c>
      <c r="H27" s="782">
        <v>7.369407906547329</v>
      </c>
      <c r="J27" s="520"/>
      <c r="K27" s="404"/>
      <c r="L27" s="441"/>
      <c r="M27" s="441"/>
    </row>
    <row r="28" spans="1:13" s="201" customFormat="1" ht="7.5" customHeight="1">
      <c r="A28" s="201" t="s">
        <v>19</v>
      </c>
      <c r="B28" s="781">
        <v>8924.513748462548</v>
      </c>
      <c r="C28" s="781">
        <v>925754.1328774834</v>
      </c>
      <c r="D28" s="782">
        <v>57.21303262026582</v>
      </c>
      <c r="E28" s="783"/>
      <c r="F28" s="648">
        <v>948.7683378273388</v>
      </c>
      <c r="G28" s="648">
        <v>57600.658105205424</v>
      </c>
      <c r="H28" s="782">
        <v>2.8197146078028124</v>
      </c>
      <c r="J28" s="520"/>
      <c r="K28" s="404"/>
      <c r="L28" s="441"/>
      <c r="M28" s="441"/>
    </row>
    <row r="29" spans="1:13" s="201" customFormat="1" ht="7.5" customHeight="1">
      <c r="A29" s="201" t="s">
        <v>20</v>
      </c>
      <c r="B29" s="781">
        <v>2121.392092972154</v>
      </c>
      <c r="C29" s="781">
        <v>498357.9590811271</v>
      </c>
      <c r="D29" s="782">
        <v>28.436752515458902</v>
      </c>
      <c r="E29" s="783"/>
      <c r="F29" s="648">
        <v>1052.6051816455813</v>
      </c>
      <c r="G29" s="648">
        <v>154436.80526399665</v>
      </c>
      <c r="H29" s="782">
        <v>7.7785890908296675</v>
      </c>
      <c r="J29" s="520"/>
      <c r="K29" s="404"/>
      <c r="L29" s="441"/>
      <c r="M29" s="441"/>
    </row>
    <row r="30" spans="1:13" s="201" customFormat="1" ht="7.5" customHeight="1">
      <c r="A30" s="201" t="s">
        <v>21</v>
      </c>
      <c r="B30" s="781">
        <v>3383.2704045038095</v>
      </c>
      <c r="C30" s="781">
        <v>513614.2801077233</v>
      </c>
      <c r="D30" s="782">
        <v>30.626908256670184</v>
      </c>
      <c r="E30" s="783"/>
      <c r="F30" s="648">
        <v>555.3674548087956</v>
      </c>
      <c r="G30" s="648">
        <v>56701.32422925719</v>
      </c>
      <c r="H30" s="782">
        <v>2.9348689408046953</v>
      </c>
      <c r="J30" s="520"/>
      <c r="K30" s="404"/>
      <c r="L30" s="441"/>
      <c r="M30" s="441"/>
    </row>
    <row r="31" spans="1:13" s="201" customFormat="1" ht="9" customHeight="1">
      <c r="A31" s="201" t="s">
        <v>22</v>
      </c>
      <c r="B31" s="781">
        <v>3928.2470481380565</v>
      </c>
      <c r="C31" s="781">
        <v>307129.88192552223</v>
      </c>
      <c r="D31" s="782">
        <v>15.573450544751092</v>
      </c>
      <c r="E31" s="787"/>
      <c r="F31" s="648">
        <v>1074.8402525103177</v>
      </c>
      <c r="G31" s="648">
        <v>98229.59924915465</v>
      </c>
      <c r="H31" s="782">
        <v>5.215744095449928</v>
      </c>
      <c r="J31" s="520"/>
      <c r="K31" s="404"/>
      <c r="L31" s="441"/>
      <c r="M31" s="441"/>
    </row>
    <row r="32" spans="1:13" s="201" customFormat="1" ht="7.5" customHeight="1">
      <c r="A32" s="201" t="s">
        <v>23</v>
      </c>
      <c r="B32" s="781">
        <v>3189.788858403913</v>
      </c>
      <c r="C32" s="781">
        <v>584468.5673386615</v>
      </c>
      <c r="D32" s="782">
        <v>30.88391309955381</v>
      </c>
      <c r="E32" s="783"/>
      <c r="F32" s="648">
        <v>782.9031754541937</v>
      </c>
      <c r="G32" s="648">
        <v>89270.91463124962</v>
      </c>
      <c r="H32" s="782">
        <v>4.231316249177124</v>
      </c>
      <c r="J32" s="520"/>
      <c r="K32" s="404"/>
      <c r="L32" s="441"/>
      <c r="M32" s="441"/>
    </row>
    <row r="33" spans="1:13" s="202" customFormat="1" ht="7.5" customHeight="1">
      <c r="A33" s="202" t="s">
        <v>24</v>
      </c>
      <c r="B33" s="784">
        <v>2716.345749903377</v>
      </c>
      <c r="C33" s="784">
        <v>500758.14934932435</v>
      </c>
      <c r="D33" s="785">
        <v>28.41729801935852</v>
      </c>
      <c r="E33" s="786"/>
      <c r="F33" s="680">
        <v>984.801699247849</v>
      </c>
      <c r="G33" s="680">
        <v>110558.79778584061</v>
      </c>
      <c r="H33" s="785">
        <v>5.632753006551186</v>
      </c>
      <c r="J33" s="520"/>
      <c r="K33" s="407"/>
      <c r="L33" s="405"/>
      <c r="M33" s="442"/>
    </row>
    <row r="34" spans="2:13" s="202" customFormat="1" ht="3" customHeight="1">
      <c r="B34" s="784"/>
      <c r="C34" s="784"/>
      <c r="D34" s="785"/>
      <c r="E34" s="786"/>
      <c r="F34" s="680"/>
      <c r="G34" s="680"/>
      <c r="H34" s="785"/>
      <c r="J34" s="520"/>
      <c r="K34" s="407"/>
      <c r="L34" s="405"/>
      <c r="M34" s="442"/>
    </row>
    <row r="35" spans="1:13" s="203" customFormat="1" ht="7.5" customHeight="1">
      <c r="A35" s="203" t="s">
        <v>25</v>
      </c>
      <c r="B35" s="781">
        <v>2157.245632065776</v>
      </c>
      <c r="C35" s="781">
        <v>193574.51181911613</v>
      </c>
      <c r="D35" s="782">
        <v>10.573300544565848</v>
      </c>
      <c r="E35" s="783"/>
      <c r="F35" s="648">
        <v>882.1515148221022</v>
      </c>
      <c r="G35" s="648">
        <v>62336.80468741507</v>
      </c>
      <c r="H35" s="782">
        <v>3.43327382570034</v>
      </c>
      <c r="J35" s="520"/>
      <c r="K35" s="404"/>
      <c r="L35" s="443"/>
      <c r="M35" s="443"/>
    </row>
    <row r="36" spans="1:13" s="203" customFormat="1" ht="7.5" customHeight="1">
      <c r="A36" s="203" t="s">
        <v>26</v>
      </c>
      <c r="B36" s="781">
        <v>2266.3344093938194</v>
      </c>
      <c r="C36" s="781">
        <v>309921.46646278154</v>
      </c>
      <c r="D36" s="782">
        <v>18.241884393279893</v>
      </c>
      <c r="E36" s="783"/>
      <c r="F36" s="648">
        <v>951.2875184516976</v>
      </c>
      <c r="G36" s="648">
        <v>87095.77674588686</v>
      </c>
      <c r="H36" s="782">
        <v>4.719100390678565</v>
      </c>
      <c r="J36" s="520"/>
      <c r="K36" s="404"/>
      <c r="L36" s="443"/>
      <c r="M36" s="443"/>
    </row>
    <row r="37" spans="1:13" s="202" customFormat="1" ht="7.5" customHeight="1">
      <c r="A37" s="202" t="s">
        <v>27</v>
      </c>
      <c r="B37" s="784">
        <v>2214.109288434477</v>
      </c>
      <c r="C37" s="784">
        <v>254221.56837661506</v>
      </c>
      <c r="D37" s="785">
        <v>14.570629394412157</v>
      </c>
      <c r="E37" s="786"/>
      <c r="F37" s="680">
        <v>916.904204865377</v>
      </c>
      <c r="G37" s="680">
        <v>74782.43122880571</v>
      </c>
      <c r="H37" s="785">
        <v>4.079622033813545</v>
      </c>
      <c r="J37" s="520"/>
      <c r="K37" s="407"/>
      <c r="L37" s="442"/>
      <c r="M37" s="442"/>
    </row>
    <row r="38" spans="2:13" s="202" customFormat="1" ht="3" customHeight="1">
      <c r="B38" s="784"/>
      <c r="C38" s="784"/>
      <c r="D38" s="785"/>
      <c r="E38" s="786"/>
      <c r="F38" s="680"/>
      <c r="G38" s="680"/>
      <c r="H38" s="785"/>
      <c r="J38" s="520"/>
      <c r="K38" s="407"/>
      <c r="L38" s="442"/>
      <c r="M38" s="442"/>
    </row>
    <row r="39" spans="1:13" s="201" customFormat="1" ht="7.5" customHeight="1">
      <c r="A39" s="201" t="s">
        <v>28</v>
      </c>
      <c r="B39" s="781">
        <v>2206.4483024031474</v>
      </c>
      <c r="C39" s="781">
        <v>270945.57997662417</v>
      </c>
      <c r="D39" s="782">
        <v>13.927655478738112</v>
      </c>
      <c r="E39" s="783"/>
      <c r="F39" s="648">
        <v>960.3473161417904</v>
      </c>
      <c r="G39" s="648">
        <v>71451.54507949857</v>
      </c>
      <c r="H39" s="782">
        <v>4.050405789360035</v>
      </c>
      <c r="J39" s="520"/>
      <c r="K39" s="404"/>
      <c r="L39" s="441"/>
      <c r="M39" s="441"/>
    </row>
    <row r="40" spans="1:13" s="201" customFormat="1" ht="7.5" customHeight="1">
      <c r="A40" s="201" t="s">
        <v>29</v>
      </c>
      <c r="B40" s="781">
        <v>3087.6593796060884</v>
      </c>
      <c r="C40" s="781">
        <v>490471.8065645556</v>
      </c>
      <c r="D40" s="782">
        <v>24.817601525596075</v>
      </c>
      <c r="E40" s="783"/>
      <c r="F40" s="648">
        <v>357.61112043199176</v>
      </c>
      <c r="G40" s="648">
        <v>38091.1768543892</v>
      </c>
      <c r="H40" s="782">
        <v>1.6406291594429843</v>
      </c>
      <c r="J40" s="520"/>
      <c r="K40" s="404"/>
      <c r="L40" s="441"/>
      <c r="M40" s="441"/>
    </row>
    <row r="41" spans="1:13" s="201" customFormat="1" ht="7.5" customHeight="1">
      <c r="A41" s="201" t="s">
        <v>30</v>
      </c>
      <c r="B41" s="781">
        <v>3203.1002847200252</v>
      </c>
      <c r="C41" s="781">
        <v>321984.7358430876</v>
      </c>
      <c r="D41" s="782">
        <v>17.134899491303354</v>
      </c>
      <c r="E41" s="783"/>
      <c r="F41" s="648">
        <v>1300.3590776064261</v>
      </c>
      <c r="G41" s="648">
        <v>94488.78141929056</v>
      </c>
      <c r="H41" s="782">
        <v>4.929612953776542</v>
      </c>
      <c r="J41" s="520"/>
      <c r="K41" s="404"/>
      <c r="L41" s="441"/>
      <c r="M41" s="441"/>
    </row>
    <row r="42" spans="1:13" s="201" customFormat="1" ht="7.5" customHeight="1">
      <c r="A42" s="201" t="s">
        <v>31</v>
      </c>
      <c r="B42" s="781">
        <v>3735.5973317161915</v>
      </c>
      <c r="C42" s="781">
        <v>329768.3444511825</v>
      </c>
      <c r="D42" s="782">
        <v>19.76880501548113</v>
      </c>
      <c r="E42" s="783"/>
      <c r="F42" s="648">
        <v>1599.61412385443</v>
      </c>
      <c r="G42" s="648">
        <v>208539.33785115925</v>
      </c>
      <c r="H42" s="782">
        <v>11.099817833834194</v>
      </c>
      <c r="J42" s="520"/>
      <c r="K42" s="404"/>
      <c r="L42" s="441"/>
      <c r="M42" s="441"/>
    </row>
    <row r="43" spans="1:13" s="201" customFormat="1" ht="7.5" customHeight="1">
      <c r="A43" s="201" t="s">
        <v>32</v>
      </c>
      <c r="B43" s="781">
        <v>2168.0079021527554</v>
      </c>
      <c r="C43" s="781">
        <v>296096.49632491794</v>
      </c>
      <c r="D43" s="782">
        <v>16.91152152425082</v>
      </c>
      <c r="E43" s="783"/>
      <c r="F43" s="648">
        <v>1308.2633789981403</v>
      </c>
      <c r="G43" s="648">
        <v>131494.08382665648</v>
      </c>
      <c r="H43" s="782">
        <v>7.08964493698553</v>
      </c>
      <c r="J43" s="520"/>
      <c r="K43" s="404"/>
      <c r="L43" s="441"/>
      <c r="M43" s="441"/>
    </row>
    <row r="44" spans="1:13" s="201" customFormat="1" ht="7.5" customHeight="1">
      <c r="A44" s="201" t="s">
        <v>33</v>
      </c>
      <c r="B44" s="781">
        <v>1802.1027120869048</v>
      </c>
      <c r="C44" s="781">
        <v>297642.1194902846</v>
      </c>
      <c r="D44" s="782">
        <v>15.886229219653533</v>
      </c>
      <c r="E44" s="783"/>
      <c r="F44" s="648">
        <v>1235.9621274631834</v>
      </c>
      <c r="G44" s="648">
        <v>149804.37883725157</v>
      </c>
      <c r="H44" s="782">
        <v>8.693442687719397</v>
      </c>
      <c r="J44" s="520"/>
      <c r="K44" s="404"/>
      <c r="L44" s="441"/>
      <c r="M44" s="441"/>
    </row>
    <row r="45" spans="1:13" s="201" customFormat="1" ht="7.5" customHeight="1">
      <c r="A45" s="201" t="s">
        <v>34</v>
      </c>
      <c r="B45" s="781">
        <v>2326.7604613685335</v>
      </c>
      <c r="C45" s="781">
        <v>347672.33418436634</v>
      </c>
      <c r="D45" s="782">
        <v>12.376748799408539</v>
      </c>
      <c r="E45" s="783"/>
      <c r="F45" s="648">
        <v>1354.2006081336783</v>
      </c>
      <c r="G45" s="648">
        <v>218338.98557691605</v>
      </c>
      <c r="H45" s="782">
        <v>11.92115133352523</v>
      </c>
      <c r="J45" s="520"/>
      <c r="K45" s="404"/>
      <c r="L45" s="441"/>
      <c r="M45" s="441"/>
    </row>
    <row r="46" spans="1:13" s="202" customFormat="1" ht="7.5" customHeight="1">
      <c r="A46" s="202" t="s">
        <v>35</v>
      </c>
      <c r="B46" s="784">
        <v>2460.9101459778954</v>
      </c>
      <c r="C46" s="784">
        <v>345112.0175898222</v>
      </c>
      <c r="D46" s="785">
        <v>17.924462813131775</v>
      </c>
      <c r="E46" s="786"/>
      <c r="F46" s="680">
        <v>1172.6207793152353</v>
      </c>
      <c r="G46" s="680">
        <v>144811.44994272414</v>
      </c>
      <c r="H46" s="785">
        <v>7.8331457426086875</v>
      </c>
      <c r="J46" s="520"/>
      <c r="K46" s="407"/>
      <c r="L46" s="442"/>
      <c r="M46" s="442"/>
    </row>
    <row r="47" spans="2:13" s="202" customFormat="1" ht="3" customHeight="1">
      <c r="B47" s="784"/>
      <c r="C47" s="784"/>
      <c r="D47" s="785"/>
      <c r="E47" s="786"/>
      <c r="F47" s="680"/>
      <c r="G47" s="680"/>
      <c r="H47" s="785"/>
      <c r="J47" s="520"/>
      <c r="K47" s="407"/>
      <c r="L47" s="442"/>
      <c r="M47" s="442"/>
    </row>
    <row r="48" spans="1:13" s="201" customFormat="1" ht="7.5" customHeight="1">
      <c r="A48" s="201" t="s">
        <v>36</v>
      </c>
      <c r="B48" s="781">
        <v>4895.878290893396</v>
      </c>
      <c r="C48" s="781">
        <v>399498.27362969355</v>
      </c>
      <c r="D48" s="782">
        <v>22.136653340882447</v>
      </c>
      <c r="E48" s="783"/>
      <c r="F48" s="648">
        <v>923.6876756480553</v>
      </c>
      <c r="G48" s="648">
        <v>91001.9063341391</v>
      </c>
      <c r="H48" s="782">
        <v>4.946117956881473</v>
      </c>
      <c r="J48" s="520"/>
      <c r="K48" s="404"/>
      <c r="L48" s="441"/>
      <c r="M48" s="441"/>
    </row>
    <row r="49" spans="1:13" s="201" customFormat="1" ht="7.5" customHeight="1">
      <c r="A49" s="201" t="s">
        <v>37</v>
      </c>
      <c r="B49" s="781">
        <v>2114.8407721627937</v>
      </c>
      <c r="C49" s="781">
        <v>322269.3553014468</v>
      </c>
      <c r="D49" s="782">
        <v>16.637367215227524</v>
      </c>
      <c r="E49" s="783"/>
      <c r="F49" s="648">
        <v>619.9715436906894</v>
      </c>
      <c r="G49" s="648">
        <v>71530.87253197063</v>
      </c>
      <c r="H49" s="782">
        <v>3.6270636165149135</v>
      </c>
      <c r="J49" s="520"/>
      <c r="K49" s="404"/>
      <c r="L49" s="441"/>
      <c r="M49" s="441"/>
    </row>
    <row r="50" spans="1:13" s="201" customFormat="1" ht="7.5" customHeight="1">
      <c r="A50" s="201" t="s">
        <v>38</v>
      </c>
      <c r="B50" s="781">
        <v>2441.700450031614</v>
      </c>
      <c r="C50" s="781">
        <v>230798.34120578718</v>
      </c>
      <c r="D50" s="782">
        <v>12.47347040749192</v>
      </c>
      <c r="E50" s="786"/>
      <c r="F50" s="645">
        <v>0</v>
      </c>
      <c r="G50" s="645">
        <v>0</v>
      </c>
      <c r="H50" s="645">
        <v>0</v>
      </c>
      <c r="J50" s="520"/>
      <c r="K50" s="404"/>
      <c r="L50" s="441"/>
      <c r="M50" s="441"/>
    </row>
    <row r="51" spans="1:13" s="201" customFormat="1" ht="7.5" customHeight="1">
      <c r="A51" s="201" t="s">
        <v>39</v>
      </c>
      <c r="B51" s="781">
        <v>2832.5342789102087</v>
      </c>
      <c r="C51" s="781">
        <v>467974.52817322523</v>
      </c>
      <c r="D51" s="782">
        <v>24.885246037263684</v>
      </c>
      <c r="E51" s="783"/>
      <c r="F51" s="648">
        <v>565.0036459435937</v>
      </c>
      <c r="G51" s="648">
        <v>64419.35407992849</v>
      </c>
      <c r="H51" s="782">
        <v>3.737520405523016</v>
      </c>
      <c r="J51" s="520"/>
      <c r="K51" s="404"/>
      <c r="L51" s="441"/>
      <c r="M51" s="441"/>
    </row>
    <row r="52" spans="1:13" s="202" customFormat="1" ht="7.5" customHeight="1">
      <c r="A52" s="202" t="s">
        <v>126</v>
      </c>
      <c r="B52" s="784">
        <v>2725.0452323694694</v>
      </c>
      <c r="C52" s="784">
        <v>314892.7418764683</v>
      </c>
      <c r="D52" s="785">
        <v>16.875649179281076</v>
      </c>
      <c r="E52" s="786"/>
      <c r="F52" s="680">
        <v>604.9422761631539</v>
      </c>
      <c r="G52" s="680">
        <v>67383.98120930397</v>
      </c>
      <c r="H52" s="785">
        <v>3.712156449457092</v>
      </c>
      <c r="J52" s="520"/>
      <c r="K52" s="407"/>
      <c r="L52" s="442"/>
      <c r="M52" s="442"/>
    </row>
    <row r="53" spans="2:13" s="202" customFormat="1" ht="3" customHeight="1">
      <c r="B53" s="784"/>
      <c r="C53" s="784"/>
      <c r="D53" s="785"/>
      <c r="E53" s="786"/>
      <c r="F53" s="680"/>
      <c r="G53" s="680"/>
      <c r="H53" s="785"/>
      <c r="J53" s="520"/>
      <c r="K53" s="407"/>
      <c r="L53" s="442"/>
      <c r="M53" s="442"/>
    </row>
    <row r="54" spans="1:13" s="201" customFormat="1" ht="6" customHeight="1">
      <c r="A54" s="201" t="s">
        <v>40</v>
      </c>
      <c r="B54" s="781">
        <v>2512.469044825307</v>
      </c>
      <c r="C54" s="781">
        <v>312471.73314188304</v>
      </c>
      <c r="D54" s="782">
        <v>16.405166836943344</v>
      </c>
      <c r="E54" s="783"/>
      <c r="F54" s="648">
        <v>1219.9847225143642</v>
      </c>
      <c r="G54" s="648">
        <v>145912.90357102</v>
      </c>
      <c r="H54" s="782">
        <v>7.2023560908825885</v>
      </c>
      <c r="J54" s="520"/>
      <c r="K54" s="404"/>
      <c r="L54" s="441"/>
      <c r="M54" s="441"/>
    </row>
    <row r="55" spans="1:13" s="201" customFormat="1" ht="7.5" customHeight="1">
      <c r="A55" s="201" t="s">
        <v>41</v>
      </c>
      <c r="B55" s="781">
        <v>2054.556295339362</v>
      </c>
      <c r="C55" s="781">
        <v>249299.4136937295</v>
      </c>
      <c r="D55" s="782">
        <v>12.753606223167782</v>
      </c>
      <c r="E55" s="783"/>
      <c r="F55" s="648">
        <v>2235.620046778845</v>
      </c>
      <c r="G55" s="648">
        <v>208497.3999137089</v>
      </c>
      <c r="H55" s="782">
        <v>10.447659354633604</v>
      </c>
      <c r="J55" s="520"/>
      <c r="K55" s="404"/>
      <c r="L55" s="441"/>
      <c r="M55" s="441"/>
    </row>
    <row r="56" spans="1:13" s="201" customFormat="1" ht="7.5" customHeight="1">
      <c r="A56" s="201" t="s">
        <v>42</v>
      </c>
      <c r="B56" s="781">
        <v>2578.582620857915</v>
      </c>
      <c r="C56" s="781">
        <v>250610.46786762154</v>
      </c>
      <c r="D56" s="782">
        <v>12.937084830648084</v>
      </c>
      <c r="E56" s="783"/>
      <c r="F56" s="648">
        <v>1386.1433112457103</v>
      </c>
      <c r="G56" s="648">
        <v>152463.11261524836</v>
      </c>
      <c r="H56" s="782">
        <v>7.643146300191355</v>
      </c>
      <c r="J56" s="520"/>
      <c r="K56" s="404"/>
      <c r="L56" s="441"/>
      <c r="M56" s="441"/>
    </row>
    <row r="57" spans="1:13" s="201" customFormat="1" ht="7.5" customHeight="1">
      <c r="A57" s="201" t="s">
        <v>43</v>
      </c>
      <c r="B57" s="781">
        <v>4151.120156353475</v>
      </c>
      <c r="C57" s="781">
        <v>437006.3478218733</v>
      </c>
      <c r="D57" s="782">
        <v>23.273969867384913</v>
      </c>
      <c r="E57" s="783"/>
      <c r="F57" s="648">
        <v>1808.5814642209416</v>
      </c>
      <c r="G57" s="648">
        <v>166472.14123372897</v>
      </c>
      <c r="H57" s="782">
        <v>7.79744870176083</v>
      </c>
      <c r="J57" s="520"/>
      <c r="K57" s="404"/>
      <c r="L57" s="441"/>
      <c r="M57" s="441"/>
    </row>
    <row r="58" spans="1:13" s="202" customFormat="1" ht="7.5" customHeight="1">
      <c r="A58" s="202" t="s">
        <v>44</v>
      </c>
      <c r="B58" s="784">
        <v>2620.1152334803887</v>
      </c>
      <c r="C58" s="784">
        <v>311609.65261203924</v>
      </c>
      <c r="D58" s="785">
        <v>16.34307631421167</v>
      </c>
      <c r="E58" s="786"/>
      <c r="F58" s="680">
        <v>1634.5799068986955</v>
      </c>
      <c r="G58" s="680">
        <v>166547.59437753033</v>
      </c>
      <c r="H58" s="785">
        <v>8.158902306809736</v>
      </c>
      <c r="J58" s="520"/>
      <c r="K58" s="407"/>
      <c r="L58" s="405"/>
      <c r="M58" s="442"/>
    </row>
    <row r="59" spans="2:13" s="202" customFormat="1" ht="3" customHeight="1">
      <c r="B59" s="784"/>
      <c r="C59" s="784"/>
      <c r="D59" s="785"/>
      <c r="E59" s="786"/>
      <c r="F59" s="680"/>
      <c r="G59" s="680"/>
      <c r="H59" s="785"/>
      <c r="J59" s="520"/>
      <c r="K59" s="407"/>
      <c r="L59" s="405"/>
      <c r="M59" s="442"/>
    </row>
    <row r="60" spans="1:13" s="201" customFormat="1" ht="7.5" customHeight="1">
      <c r="A60" s="201" t="s">
        <v>45</v>
      </c>
      <c r="B60" s="781">
        <v>5029.687022981125</v>
      </c>
      <c r="C60" s="781">
        <v>718793.8857365435</v>
      </c>
      <c r="D60" s="782">
        <v>40.68163033800131</v>
      </c>
      <c r="E60" s="783"/>
      <c r="F60" s="648">
        <v>1331.505342812805</v>
      </c>
      <c r="G60" s="648">
        <v>137486.41462294004</v>
      </c>
      <c r="H60" s="782">
        <v>7.533740614787902</v>
      </c>
      <c r="J60" s="520"/>
      <c r="K60" s="404"/>
      <c r="L60" s="441"/>
      <c r="M60" s="441"/>
    </row>
    <row r="61" spans="1:13" s="201" customFormat="1" ht="7.5" customHeight="1">
      <c r="A61" s="201" t="s">
        <v>46</v>
      </c>
      <c r="B61" s="781">
        <v>2781.805896152999</v>
      </c>
      <c r="C61" s="781">
        <v>397559.8460288658</v>
      </c>
      <c r="D61" s="782">
        <v>21.4286892981258</v>
      </c>
      <c r="E61" s="783"/>
      <c r="F61" s="648">
        <v>1218.6874675757801</v>
      </c>
      <c r="G61" s="648">
        <v>116623.89757652117</v>
      </c>
      <c r="H61" s="782">
        <v>6.320023113836804</v>
      </c>
      <c r="J61" s="520"/>
      <c r="K61" s="404"/>
      <c r="L61" s="441"/>
      <c r="M61" s="441"/>
    </row>
    <row r="62" spans="1:13" s="201" customFormat="1" ht="7.5" customHeight="1">
      <c r="A62" s="201" t="s">
        <v>47</v>
      </c>
      <c r="B62" s="781">
        <v>3985.0872230517402</v>
      </c>
      <c r="C62" s="781">
        <v>426824.45027683233</v>
      </c>
      <c r="D62" s="782">
        <v>24.46568893272647</v>
      </c>
      <c r="E62" s="783"/>
      <c r="F62" s="648">
        <v>2261.766975308642</v>
      </c>
      <c r="G62" s="648">
        <v>225779.2406121399</v>
      </c>
      <c r="H62" s="782">
        <v>11.028640930426953</v>
      </c>
      <c r="J62" s="520"/>
      <c r="K62" s="404"/>
      <c r="L62" s="441"/>
      <c r="M62" s="441"/>
    </row>
    <row r="63" spans="1:13" s="201" customFormat="1" ht="7.5" customHeight="1">
      <c r="A63" s="201" t="s">
        <v>48</v>
      </c>
      <c r="B63" s="781">
        <v>4295.199615743226</v>
      </c>
      <c r="C63" s="781">
        <v>482366.5696606674</v>
      </c>
      <c r="D63" s="782">
        <v>31.38752832315671</v>
      </c>
      <c r="E63" s="783"/>
      <c r="F63" s="648">
        <v>1572.0019927094925</v>
      </c>
      <c r="G63" s="648">
        <v>138474.65550047075</v>
      </c>
      <c r="H63" s="782">
        <v>7.874291940719086</v>
      </c>
      <c r="J63" s="520"/>
      <c r="K63" s="404"/>
      <c r="L63" s="441"/>
      <c r="M63" s="441"/>
    </row>
    <row r="64" spans="1:13" s="201" customFormat="1" ht="7.5" customHeight="1">
      <c r="A64" s="201" t="s">
        <v>49</v>
      </c>
      <c r="B64" s="781">
        <v>2578.3533590933416</v>
      </c>
      <c r="C64" s="781">
        <v>403686.97472813784</v>
      </c>
      <c r="D64" s="782">
        <v>24.533304949954903</v>
      </c>
      <c r="E64" s="783"/>
      <c r="F64" s="648">
        <v>944.5326259485552</v>
      </c>
      <c r="G64" s="648">
        <v>58598.856297971346</v>
      </c>
      <c r="H64" s="782">
        <v>3.085925985518906</v>
      </c>
      <c r="J64" s="520"/>
      <c r="K64" s="404"/>
      <c r="L64" s="441"/>
      <c r="M64" s="441"/>
    </row>
    <row r="65" spans="1:13" s="201" customFormat="1" ht="7.5" customHeight="1">
      <c r="A65" s="201" t="s">
        <v>50</v>
      </c>
      <c r="B65" s="781">
        <v>3817.8178381619196</v>
      </c>
      <c r="C65" s="781">
        <v>453632.36355137336</v>
      </c>
      <c r="D65" s="782">
        <v>27.007095051312383</v>
      </c>
      <c r="E65" s="783"/>
      <c r="F65" s="648">
        <v>628.1883972001424</v>
      </c>
      <c r="G65" s="648">
        <v>45836.991339423425</v>
      </c>
      <c r="H65" s="782">
        <v>2.3232076165618696</v>
      </c>
      <c r="J65" s="520"/>
      <c r="K65" s="404"/>
      <c r="L65" s="441"/>
      <c r="M65" s="441"/>
    </row>
    <row r="66" spans="1:13" s="201" customFormat="1" ht="7.5" customHeight="1">
      <c r="A66" s="201" t="s">
        <v>51</v>
      </c>
      <c r="B66" s="781">
        <v>1752.867189903485</v>
      </c>
      <c r="C66" s="781">
        <v>230590.75201579728</v>
      </c>
      <c r="D66" s="782">
        <v>12.256387478660285</v>
      </c>
      <c r="E66" s="783"/>
      <c r="F66" s="648">
        <v>2020.20202020202</v>
      </c>
      <c r="G66" s="648">
        <v>210393.7793592966</v>
      </c>
      <c r="H66" s="782">
        <v>11.408162049196532</v>
      </c>
      <c r="J66" s="520"/>
      <c r="K66" s="404"/>
      <c r="L66" s="441"/>
      <c r="M66" s="441"/>
    </row>
    <row r="67" spans="1:13" s="201" customFormat="1" ht="7.5" customHeight="1">
      <c r="A67" s="201" t="s">
        <v>52</v>
      </c>
      <c r="B67" s="781">
        <v>2470.361142293897</v>
      </c>
      <c r="C67" s="781">
        <v>328994.7430386332</v>
      </c>
      <c r="D67" s="782">
        <v>18.77517311737989</v>
      </c>
      <c r="E67" s="783"/>
      <c r="F67" s="648">
        <v>1369.1027424002375</v>
      </c>
      <c r="G67" s="648">
        <v>135770.91487556105</v>
      </c>
      <c r="H67" s="782">
        <v>7.2388103681379485</v>
      </c>
      <c r="J67" s="520"/>
      <c r="K67" s="404"/>
      <c r="L67" s="441"/>
      <c r="M67" s="441"/>
    </row>
    <row r="68" spans="1:13" s="201" customFormat="1" ht="7.5" customHeight="1">
      <c r="A68" s="201" t="s">
        <v>53</v>
      </c>
      <c r="B68" s="781">
        <v>2961.922478265821</v>
      </c>
      <c r="C68" s="781">
        <v>388516.76094301656</v>
      </c>
      <c r="D68" s="782">
        <v>21.85349302323912</v>
      </c>
      <c r="E68" s="783"/>
      <c r="F68" s="648">
        <v>2266.3048040066033</v>
      </c>
      <c r="G68" s="648">
        <v>178501.58081754847</v>
      </c>
      <c r="H68" s="782">
        <v>9.409393273831174</v>
      </c>
      <c r="J68" s="520"/>
      <c r="K68" s="404"/>
      <c r="L68" s="441"/>
      <c r="M68" s="441"/>
    </row>
    <row r="69" spans="1:13" s="202" customFormat="1" ht="7.5" customHeight="1">
      <c r="A69" s="202" t="s">
        <v>54</v>
      </c>
      <c r="B69" s="784">
        <v>3559.8576704497546</v>
      </c>
      <c r="C69" s="784">
        <v>473267.81227339414</v>
      </c>
      <c r="D69" s="785">
        <v>27.41082428652016</v>
      </c>
      <c r="E69" s="786"/>
      <c r="F69" s="680">
        <v>1490.1503767732252</v>
      </c>
      <c r="G69" s="680">
        <v>139523.89925057042</v>
      </c>
      <c r="H69" s="785">
        <v>7.478910211749877</v>
      </c>
      <c r="J69" s="520"/>
      <c r="K69" s="407"/>
      <c r="L69" s="405"/>
      <c r="M69" s="442"/>
    </row>
    <row r="70" spans="2:13" s="202" customFormat="1" ht="3" customHeight="1">
      <c r="B70" s="784"/>
      <c r="C70" s="784"/>
      <c r="D70" s="785"/>
      <c r="E70" s="786"/>
      <c r="F70" s="680"/>
      <c r="G70" s="680"/>
      <c r="H70" s="785"/>
      <c r="J70" s="520"/>
      <c r="K70" s="407"/>
      <c r="L70" s="405"/>
      <c r="M70" s="442"/>
    </row>
    <row r="71" spans="1:13" s="201" customFormat="1" ht="7.5" customHeight="1">
      <c r="A71" s="201" t="s">
        <v>55</v>
      </c>
      <c r="B71" s="781">
        <v>2528.792918513061</v>
      </c>
      <c r="C71" s="781">
        <v>402200.50489181664</v>
      </c>
      <c r="D71" s="782">
        <v>22.695745069795958</v>
      </c>
      <c r="E71" s="783"/>
      <c r="F71" s="648">
        <v>1072.8194577118084</v>
      </c>
      <c r="G71" s="648">
        <v>122936.37860758236</v>
      </c>
      <c r="H71" s="782">
        <v>6.829738797422121</v>
      </c>
      <c r="J71" s="520"/>
      <c r="K71" s="404"/>
      <c r="L71" s="441"/>
      <c r="M71" s="441"/>
    </row>
    <row r="72" spans="1:13" s="201" customFormat="1" ht="7.5" customHeight="1">
      <c r="A72" s="201" t="s">
        <v>56</v>
      </c>
      <c r="B72" s="781">
        <v>3897.719899279308</v>
      </c>
      <c r="C72" s="781">
        <v>620609.5577848924</v>
      </c>
      <c r="D72" s="782">
        <v>34.985207177020044</v>
      </c>
      <c r="E72" s="783"/>
      <c r="F72" s="648">
        <v>1107.5449134719797</v>
      </c>
      <c r="G72" s="648">
        <v>129378.80578961114</v>
      </c>
      <c r="H72" s="782">
        <v>7.376567830682739</v>
      </c>
      <c r="J72" s="520"/>
      <c r="K72" s="404"/>
      <c r="L72" s="441"/>
      <c r="M72" s="441"/>
    </row>
    <row r="73" spans="1:13" s="201" customFormat="1" ht="7.5" customHeight="1">
      <c r="A73" s="201" t="s">
        <v>57</v>
      </c>
      <c r="B73" s="781">
        <v>1690.059365573477</v>
      </c>
      <c r="C73" s="781">
        <v>223192.5180093938</v>
      </c>
      <c r="D73" s="782">
        <v>13.202903606149873</v>
      </c>
      <c r="E73" s="783"/>
      <c r="F73" s="648">
        <v>1751.8340058604267</v>
      </c>
      <c r="G73" s="648">
        <v>189523.96271146138</v>
      </c>
      <c r="H73" s="782">
        <v>9.279556202051847</v>
      </c>
      <c r="J73" s="520"/>
      <c r="K73" s="404"/>
      <c r="L73" s="441"/>
      <c r="M73" s="441"/>
    </row>
    <row r="74" spans="1:13" s="201" customFormat="1" ht="7.5" customHeight="1">
      <c r="A74" s="205" t="s">
        <v>58</v>
      </c>
      <c r="B74" s="781">
        <v>2121.050543127821</v>
      </c>
      <c r="C74" s="781">
        <v>318995.833540003</v>
      </c>
      <c r="D74" s="782">
        <v>17.083090847691153</v>
      </c>
      <c r="E74" s="783"/>
      <c r="F74" s="648">
        <v>1611.577424023155</v>
      </c>
      <c r="G74" s="648">
        <v>176199.1316931983</v>
      </c>
      <c r="H74" s="782">
        <v>9.94891160636758</v>
      </c>
      <c r="J74" s="520"/>
      <c r="K74" s="404"/>
      <c r="L74" s="441"/>
      <c r="M74" s="441"/>
    </row>
    <row r="75" spans="1:13" s="201" customFormat="1" ht="7.5" customHeight="1">
      <c r="A75" s="201" t="s">
        <v>59</v>
      </c>
      <c r="B75" s="781">
        <v>1923.099418625054</v>
      </c>
      <c r="C75" s="781">
        <v>306320.25922070025</v>
      </c>
      <c r="D75" s="782">
        <v>18.045512856695126</v>
      </c>
      <c r="E75" s="783"/>
      <c r="F75" s="648">
        <v>1355.421686746988</v>
      </c>
      <c r="G75" s="648">
        <v>184027.87350776102</v>
      </c>
      <c r="H75" s="782">
        <v>10.14907181357007</v>
      </c>
      <c r="J75" s="520"/>
      <c r="K75" s="404"/>
      <c r="L75" s="441"/>
      <c r="M75" s="441"/>
    </row>
    <row r="76" spans="1:13" s="201" customFormat="1" ht="7.5" customHeight="1">
      <c r="A76" s="201" t="s">
        <v>60</v>
      </c>
      <c r="B76" s="781">
        <v>1976.783434349364</v>
      </c>
      <c r="C76" s="781">
        <v>221939.8012943749</v>
      </c>
      <c r="D76" s="782">
        <v>12.49058525263019</v>
      </c>
      <c r="E76" s="783"/>
      <c r="F76" s="648">
        <v>1262.6301110992579</v>
      </c>
      <c r="G76" s="648">
        <v>115690.29367389549</v>
      </c>
      <c r="H76" s="782">
        <v>6.086438346769892</v>
      </c>
      <c r="J76" s="520"/>
      <c r="K76" s="404"/>
      <c r="L76" s="441"/>
      <c r="M76" s="441"/>
    </row>
    <row r="77" spans="1:13" s="201" customFormat="1" ht="7.5" customHeight="1">
      <c r="A77" s="201" t="s">
        <v>61</v>
      </c>
      <c r="B77" s="781">
        <v>3990.1279667743024</v>
      </c>
      <c r="C77" s="781">
        <v>542693.2820161562</v>
      </c>
      <c r="D77" s="782">
        <v>29.51278538780718</v>
      </c>
      <c r="E77" s="783"/>
      <c r="F77" s="648">
        <v>739.9216115952615</v>
      </c>
      <c r="G77" s="648">
        <v>80188.49739776197</v>
      </c>
      <c r="H77" s="782">
        <v>4.014416973558285</v>
      </c>
      <c r="J77" s="520"/>
      <c r="K77" s="404"/>
      <c r="L77" s="441"/>
      <c r="M77" s="441"/>
    </row>
    <row r="78" spans="1:13" s="201" customFormat="1" ht="7.5" customHeight="1">
      <c r="A78" s="201" t="s">
        <v>62</v>
      </c>
      <c r="B78" s="781">
        <v>2457.7948538828737</v>
      </c>
      <c r="C78" s="781">
        <v>314140.1792991035</v>
      </c>
      <c r="D78" s="782">
        <v>19.02514412293789</v>
      </c>
      <c r="E78" s="783"/>
      <c r="F78" s="648">
        <v>649.4842012968035</v>
      </c>
      <c r="G78" s="648">
        <v>88422.94411188448</v>
      </c>
      <c r="H78" s="782">
        <v>5.174656964094348</v>
      </c>
      <c r="J78" s="520"/>
      <c r="K78" s="404"/>
      <c r="L78" s="441"/>
      <c r="M78" s="441"/>
    </row>
    <row r="79" spans="1:13" s="201" customFormat="1" ht="7.5" customHeight="1">
      <c r="A79" s="201" t="s">
        <v>63</v>
      </c>
      <c r="B79" s="781">
        <v>1009.0938783930137</v>
      </c>
      <c r="C79" s="781">
        <v>179309.27781884445</v>
      </c>
      <c r="D79" s="782">
        <v>10.147844040145143</v>
      </c>
      <c r="E79" s="783"/>
      <c r="F79" s="648">
        <v>673.1595531366371</v>
      </c>
      <c r="G79" s="648">
        <v>66239.97421942138</v>
      </c>
      <c r="H79" s="782">
        <v>3.43583106559725</v>
      </c>
      <c r="J79" s="520"/>
      <c r="K79" s="404"/>
      <c r="L79" s="441"/>
      <c r="M79" s="441"/>
    </row>
    <row r="80" spans="1:13" s="201" customFormat="1" ht="7.5" customHeight="1">
      <c r="A80" s="201" t="s">
        <v>64</v>
      </c>
      <c r="B80" s="781">
        <v>3658.5365853658536</v>
      </c>
      <c r="C80" s="781">
        <v>468231.98322480964</v>
      </c>
      <c r="D80" s="782">
        <v>26.48496918407623</v>
      </c>
      <c r="E80" s="783"/>
      <c r="F80" s="648">
        <v>1517.6854670725845</v>
      </c>
      <c r="G80" s="648">
        <v>136891.6239384714</v>
      </c>
      <c r="H80" s="782">
        <v>8.091405373738182</v>
      </c>
      <c r="J80" s="520"/>
      <c r="K80" s="404"/>
      <c r="L80" s="441"/>
      <c r="M80" s="441"/>
    </row>
    <row r="81" spans="1:13" s="202" customFormat="1" ht="7.5" customHeight="1">
      <c r="A81" s="202" t="s">
        <v>65</v>
      </c>
      <c r="B81" s="784">
        <v>2704.1515041699013</v>
      </c>
      <c r="C81" s="784">
        <v>406125.5561784878</v>
      </c>
      <c r="D81" s="785">
        <v>22.888049602211257</v>
      </c>
      <c r="E81" s="786"/>
      <c r="F81" s="680">
        <v>1163.415689099221</v>
      </c>
      <c r="G81" s="680">
        <v>131617.90528321575</v>
      </c>
      <c r="H81" s="785">
        <v>7.2658180187295835</v>
      </c>
      <c r="J81" s="520"/>
      <c r="K81" s="407"/>
      <c r="L81" s="405"/>
      <c r="M81" s="442"/>
    </row>
    <row r="82" spans="1:11" s="201" customFormat="1" ht="3" customHeight="1">
      <c r="A82" s="204"/>
      <c r="B82" s="252"/>
      <c r="C82" s="252"/>
      <c r="D82" s="252"/>
      <c r="E82" s="252"/>
      <c r="F82" s="252"/>
      <c r="G82" s="252"/>
      <c r="H82" s="521">
        <v>0</v>
      </c>
      <c r="J82" s="520"/>
      <c r="K82" s="404"/>
    </row>
    <row r="83" spans="1:11" s="201" customFormat="1" ht="3" customHeight="1">
      <c r="A83" s="205"/>
      <c r="B83" s="115"/>
      <c r="C83" s="115"/>
      <c r="D83" s="115"/>
      <c r="E83" s="115"/>
      <c r="F83" s="115"/>
      <c r="G83" s="115"/>
      <c r="H83" s="769"/>
      <c r="J83" s="520"/>
      <c r="K83" s="404"/>
    </row>
    <row r="84" spans="1:13" s="193" customFormat="1" ht="11.25" customHeight="1">
      <c r="A84" s="770" t="s">
        <v>377</v>
      </c>
      <c r="H84" s="520"/>
      <c r="J84" s="520"/>
      <c r="K84" s="404"/>
      <c r="L84" s="202"/>
      <c r="M84" s="202"/>
    </row>
    <row r="85" spans="1:13" s="194" customFormat="1" ht="11.25" customHeight="1">
      <c r="A85" s="254" t="s">
        <v>263</v>
      </c>
      <c r="B85" s="254"/>
      <c r="C85" s="254"/>
      <c r="D85" s="254"/>
      <c r="E85" s="254"/>
      <c r="F85" s="254"/>
      <c r="G85" s="254"/>
      <c r="H85" s="520"/>
      <c r="J85" s="520"/>
      <c r="K85" s="404"/>
      <c r="L85" s="208"/>
      <c r="M85" s="208"/>
    </row>
    <row r="86" spans="1:13" s="194" customFormat="1" ht="11.25" customHeight="1">
      <c r="A86" s="254"/>
      <c r="B86" s="254"/>
      <c r="C86" s="254"/>
      <c r="D86" s="254"/>
      <c r="E86" s="254"/>
      <c r="F86" s="254"/>
      <c r="G86" s="254"/>
      <c r="H86" s="520"/>
      <c r="J86" s="520"/>
      <c r="K86" s="404"/>
      <c r="L86" s="208"/>
      <c r="M86" s="208"/>
    </row>
    <row r="87" spans="1:13" s="196" customFormat="1" ht="6" customHeight="1">
      <c r="A87" s="255"/>
      <c r="B87" s="211"/>
      <c r="C87" s="195"/>
      <c r="D87" s="195"/>
      <c r="E87" s="195"/>
      <c r="F87" s="195"/>
      <c r="G87" s="195"/>
      <c r="H87" s="520"/>
      <c r="J87" s="520"/>
      <c r="K87" s="404"/>
      <c r="L87" s="201"/>
      <c r="M87" s="201"/>
    </row>
    <row r="88" spans="1:13" s="196" customFormat="1" ht="12" customHeight="1">
      <c r="A88" s="835" t="s">
        <v>378</v>
      </c>
      <c r="B88" s="838" t="s">
        <v>249</v>
      </c>
      <c r="C88" s="838"/>
      <c r="D88" s="838"/>
      <c r="E88" s="584"/>
      <c r="F88" s="838" t="s">
        <v>248</v>
      </c>
      <c r="G88" s="838"/>
      <c r="H88" s="838"/>
      <c r="J88" s="520"/>
      <c r="K88" s="404"/>
      <c r="L88" s="201"/>
      <c r="M88" s="201"/>
    </row>
    <row r="89" spans="1:13" s="197" customFormat="1" ht="12" customHeight="1">
      <c r="A89" s="836"/>
      <c r="B89" s="839" t="s">
        <v>355</v>
      </c>
      <c r="C89" s="839" t="s">
        <v>414</v>
      </c>
      <c r="D89" s="839" t="s">
        <v>436</v>
      </c>
      <c r="E89" s="447"/>
      <c r="F89" s="839" t="s">
        <v>355</v>
      </c>
      <c r="G89" s="839" t="s">
        <v>414</v>
      </c>
      <c r="H89" s="839" t="s">
        <v>436</v>
      </c>
      <c r="J89" s="520"/>
      <c r="K89" s="404"/>
      <c r="L89" s="209"/>
      <c r="M89" s="209"/>
    </row>
    <row r="90" spans="1:13" s="197" customFormat="1" ht="8.25" customHeight="1">
      <c r="A90" s="836"/>
      <c r="B90" s="840"/>
      <c r="C90" s="840"/>
      <c r="D90" s="840"/>
      <c r="E90" s="447"/>
      <c r="F90" s="840"/>
      <c r="G90" s="840"/>
      <c r="H90" s="840"/>
      <c r="J90" s="520"/>
      <c r="K90" s="404"/>
      <c r="L90" s="209"/>
      <c r="M90" s="209"/>
    </row>
    <row r="91" spans="1:13" s="198" customFormat="1" ht="7.5" customHeight="1">
      <c r="A91" s="837"/>
      <c r="B91" s="832"/>
      <c r="C91" s="832"/>
      <c r="D91" s="832"/>
      <c r="E91" s="589"/>
      <c r="F91" s="832"/>
      <c r="G91" s="832"/>
      <c r="H91" s="832"/>
      <c r="J91" s="520"/>
      <c r="K91" s="404"/>
      <c r="L91" s="446"/>
      <c r="M91" s="446"/>
    </row>
    <row r="92" spans="1:13" s="199" customFormat="1" ht="3" customHeight="1">
      <c r="A92" s="206"/>
      <c r="H92" s="520"/>
      <c r="J92" s="520"/>
      <c r="K92" s="404"/>
      <c r="L92" s="447"/>
      <c r="M92" s="447"/>
    </row>
    <row r="93" spans="1:13" s="202" customFormat="1" ht="7.5" customHeight="1">
      <c r="A93" s="201" t="s">
        <v>66</v>
      </c>
      <c r="B93" s="781">
        <v>1322.3234480231486</v>
      </c>
      <c r="C93" s="781">
        <v>230338.8888186907</v>
      </c>
      <c r="D93" s="782">
        <v>12.265206932420488</v>
      </c>
      <c r="E93" s="783"/>
      <c r="F93" s="648">
        <v>1127.675424648105</v>
      </c>
      <c r="G93" s="648">
        <v>96008.15533473031</v>
      </c>
      <c r="H93" s="782">
        <v>5.178986595104186</v>
      </c>
      <c r="J93" s="520"/>
      <c r="K93" s="404"/>
      <c r="L93" s="441"/>
      <c r="M93" s="441"/>
    </row>
    <row r="94" spans="1:13" s="202" customFormat="1" ht="7.5" customHeight="1">
      <c r="A94" s="205" t="s">
        <v>67</v>
      </c>
      <c r="B94" s="781">
        <v>2122.7225053137677</v>
      </c>
      <c r="C94" s="781">
        <v>268276.11171442096</v>
      </c>
      <c r="D94" s="782">
        <v>13.843896124620025</v>
      </c>
      <c r="E94" s="783"/>
      <c r="F94" s="648">
        <v>773.9978331527627</v>
      </c>
      <c r="G94" s="648">
        <v>50588.08234019502</v>
      </c>
      <c r="H94" s="782">
        <v>2.0864544312026</v>
      </c>
      <c r="J94" s="520"/>
      <c r="K94" s="404"/>
      <c r="L94" s="441"/>
      <c r="M94" s="441"/>
    </row>
    <row r="95" spans="1:13" s="202" customFormat="1" ht="7.5" customHeight="1">
      <c r="A95" s="207" t="s">
        <v>68</v>
      </c>
      <c r="B95" s="784">
        <v>1646.4865555726803</v>
      </c>
      <c r="C95" s="784">
        <v>245703.53468335207</v>
      </c>
      <c r="D95" s="785">
        <v>12.904578992815667</v>
      </c>
      <c r="E95" s="786"/>
      <c r="F95" s="680">
        <v>1056.642661555789</v>
      </c>
      <c r="G95" s="680">
        <v>86885.96788990028</v>
      </c>
      <c r="H95" s="785">
        <v>4.5578810746073275</v>
      </c>
      <c r="J95" s="520"/>
      <c r="K95" s="407"/>
      <c r="L95" s="442"/>
      <c r="M95" s="442"/>
    </row>
    <row r="96" spans="1:13" s="202" customFormat="1" ht="3" customHeight="1">
      <c r="A96" s="207"/>
      <c r="B96" s="784"/>
      <c r="C96" s="784"/>
      <c r="D96" s="785"/>
      <c r="E96" s="786"/>
      <c r="F96" s="680"/>
      <c r="G96" s="680"/>
      <c r="H96" s="785"/>
      <c r="J96" s="520"/>
      <c r="K96" s="407"/>
      <c r="L96" s="442"/>
      <c r="M96" s="442"/>
    </row>
    <row r="97" spans="1:13" s="202" customFormat="1" ht="7.5" customHeight="1">
      <c r="A97" s="201" t="s">
        <v>69</v>
      </c>
      <c r="B97" s="781">
        <v>3194.9920734929474</v>
      </c>
      <c r="C97" s="781">
        <v>413919.1496280639</v>
      </c>
      <c r="D97" s="782">
        <v>23.13464911168709</v>
      </c>
      <c r="E97" s="783"/>
      <c r="F97" s="648">
        <v>1256.6040662949142</v>
      </c>
      <c r="G97" s="648">
        <v>136306.49187976363</v>
      </c>
      <c r="H97" s="782">
        <v>7.246627940048437</v>
      </c>
      <c r="J97" s="520"/>
      <c r="K97" s="404"/>
      <c r="L97" s="441"/>
      <c r="M97" s="441"/>
    </row>
    <row r="98" spans="1:13" s="208" customFormat="1" ht="7.5" customHeight="1">
      <c r="A98" s="201" t="s">
        <v>70</v>
      </c>
      <c r="B98" s="781">
        <v>3539.583896244258</v>
      </c>
      <c r="C98" s="781">
        <v>292658.3548847802</v>
      </c>
      <c r="D98" s="782">
        <v>14.462866417934244</v>
      </c>
      <c r="E98" s="783"/>
      <c r="F98" s="648">
        <v>1272.0588926600415</v>
      </c>
      <c r="G98" s="648">
        <v>150411.64063944542</v>
      </c>
      <c r="H98" s="782">
        <v>7.765900454105282</v>
      </c>
      <c r="J98" s="520"/>
      <c r="K98" s="404"/>
      <c r="L98" s="450"/>
      <c r="M98" s="450"/>
    </row>
    <row r="99" spans="1:13" s="201" customFormat="1" ht="7.5" customHeight="1">
      <c r="A99" s="205" t="s">
        <v>71</v>
      </c>
      <c r="B99" s="781">
        <v>7047.06810412832</v>
      </c>
      <c r="C99" s="781">
        <v>788234.1691965673</v>
      </c>
      <c r="D99" s="782">
        <v>44.22223155256712</v>
      </c>
      <c r="E99" s="783"/>
      <c r="F99" s="648">
        <v>1448.7841106011845</v>
      </c>
      <c r="G99" s="648">
        <v>141696.34185820655</v>
      </c>
      <c r="H99" s="782">
        <v>7.035411041075543</v>
      </c>
      <c r="J99" s="520"/>
      <c r="K99" s="404"/>
      <c r="L99" s="441"/>
      <c r="M99" s="441"/>
    </row>
    <row r="100" spans="1:13" s="209" customFormat="1" ht="7.5" customHeight="1">
      <c r="A100" s="201" t="s">
        <v>72</v>
      </c>
      <c r="B100" s="781">
        <v>3415.8017179670724</v>
      </c>
      <c r="C100" s="781">
        <v>316126.0737294202</v>
      </c>
      <c r="D100" s="782">
        <v>16.86132883458092</v>
      </c>
      <c r="E100" s="783"/>
      <c r="F100" s="648">
        <v>1686.815167383072</v>
      </c>
      <c r="G100" s="648">
        <v>145680.05550366084</v>
      </c>
      <c r="H100" s="782">
        <v>7.709144150604067</v>
      </c>
      <c r="J100" s="520"/>
      <c r="K100" s="404"/>
      <c r="L100" s="441"/>
      <c r="M100" s="201"/>
    </row>
    <row r="101" spans="1:13" s="440" customFormat="1" ht="7.5" customHeight="1">
      <c r="A101" s="202" t="s">
        <v>73</v>
      </c>
      <c r="B101" s="784">
        <v>3901.1010484653184</v>
      </c>
      <c r="C101" s="784">
        <v>416165.40952678723</v>
      </c>
      <c r="D101" s="785">
        <v>22.679705650720187</v>
      </c>
      <c r="E101" s="786"/>
      <c r="F101" s="680">
        <v>1396.6908471242768</v>
      </c>
      <c r="G101" s="680">
        <v>143323.51633696377</v>
      </c>
      <c r="H101" s="785">
        <v>7.439907950925122</v>
      </c>
      <c r="J101" s="520"/>
      <c r="K101" s="407"/>
      <c r="L101" s="442"/>
      <c r="M101" s="442"/>
    </row>
    <row r="102" spans="1:13" s="440" customFormat="1" ht="3" customHeight="1">
      <c r="A102" s="202"/>
      <c r="B102" s="784"/>
      <c r="C102" s="784"/>
      <c r="D102" s="785"/>
      <c r="E102" s="786"/>
      <c r="F102" s="680"/>
      <c r="G102" s="680"/>
      <c r="H102" s="785"/>
      <c r="J102" s="520"/>
      <c r="K102" s="407"/>
      <c r="L102" s="442"/>
      <c r="M102" s="442"/>
    </row>
    <row r="103" spans="1:13" s="209" customFormat="1" ht="7.5" customHeight="1">
      <c r="A103" s="201" t="s">
        <v>74</v>
      </c>
      <c r="B103" s="781">
        <v>4863.355862474287</v>
      </c>
      <c r="C103" s="781">
        <v>275372.57042105705</v>
      </c>
      <c r="D103" s="782">
        <v>12.412223446905294</v>
      </c>
      <c r="E103" s="783"/>
      <c r="F103" s="648">
        <v>342.9725330939391</v>
      </c>
      <c r="G103" s="648">
        <v>25565.78154977915</v>
      </c>
      <c r="H103" s="782">
        <v>1.175293530311205</v>
      </c>
      <c r="J103" s="520"/>
      <c r="K103" s="404"/>
      <c r="L103" s="444"/>
      <c r="M103" s="444"/>
    </row>
    <row r="104" spans="1:13" s="201" customFormat="1" ht="7.5" customHeight="1">
      <c r="A104" s="201" t="s">
        <v>75</v>
      </c>
      <c r="B104" s="781">
        <v>2670.863074796338</v>
      </c>
      <c r="C104" s="781">
        <v>299188.82967161946</v>
      </c>
      <c r="D104" s="782">
        <v>13.165230336991057</v>
      </c>
      <c r="E104" s="783"/>
      <c r="F104" s="648">
        <v>1053.3818904653504</v>
      </c>
      <c r="G104" s="648">
        <v>80889.28823309431</v>
      </c>
      <c r="H104" s="782">
        <v>4.035113507734088</v>
      </c>
      <c r="J104" s="520"/>
      <c r="K104" s="404"/>
      <c r="L104" s="448"/>
      <c r="M104" s="448"/>
    </row>
    <row r="105" spans="1:13" s="201" customFormat="1" ht="7.5" customHeight="1">
      <c r="A105" s="205" t="s">
        <v>76</v>
      </c>
      <c r="B105" s="781">
        <v>2466.4451253722327</v>
      </c>
      <c r="C105" s="781">
        <v>195004.53152647708</v>
      </c>
      <c r="D105" s="782">
        <v>10.553810440588315</v>
      </c>
      <c r="E105" s="783"/>
      <c r="F105" s="648">
        <v>18.112488083889417</v>
      </c>
      <c r="G105" s="648">
        <v>4595.80552907531</v>
      </c>
      <c r="H105" s="782">
        <v>0.06781992373689227</v>
      </c>
      <c r="J105" s="520"/>
      <c r="K105" s="404"/>
      <c r="L105" s="449"/>
      <c r="M105" s="449"/>
    </row>
    <row r="106" spans="1:13" s="202" customFormat="1" ht="7.5" customHeight="1">
      <c r="A106" s="205" t="s">
        <v>77</v>
      </c>
      <c r="B106" s="781">
        <v>3111.367974788872</v>
      </c>
      <c r="C106" s="781">
        <v>446423.0394168609</v>
      </c>
      <c r="D106" s="782">
        <v>25.252033075094214</v>
      </c>
      <c r="E106" s="783"/>
      <c r="F106" s="648">
        <v>1498.679951772786</v>
      </c>
      <c r="G106" s="648">
        <v>127443.76494008882</v>
      </c>
      <c r="H106" s="782">
        <v>5.639153702879808</v>
      </c>
      <c r="J106" s="520"/>
      <c r="K106" s="404"/>
      <c r="L106" s="449"/>
      <c r="M106" s="449"/>
    </row>
    <row r="107" spans="1:13" s="201" customFormat="1" ht="7.5" customHeight="1">
      <c r="A107" s="201" t="s">
        <v>78</v>
      </c>
      <c r="B107" s="781">
        <v>2480.666368589266</v>
      </c>
      <c r="C107" s="781">
        <v>269107.5893818206</v>
      </c>
      <c r="D107" s="782">
        <v>12.058956856876081</v>
      </c>
      <c r="E107" s="783"/>
      <c r="F107" s="648">
        <v>1430.095411098877</v>
      </c>
      <c r="G107" s="648">
        <v>102085.16308143147</v>
      </c>
      <c r="H107" s="782">
        <v>4.515011374785249</v>
      </c>
      <c r="J107" s="520"/>
      <c r="K107" s="404"/>
      <c r="L107" s="441"/>
      <c r="M107" s="441"/>
    </row>
    <row r="108" spans="1:13" s="202" customFormat="1" ht="7.5" customHeight="1">
      <c r="A108" s="202" t="s">
        <v>79</v>
      </c>
      <c r="B108" s="784">
        <v>3099.34503787568</v>
      </c>
      <c r="C108" s="784">
        <v>430205.3080646485</v>
      </c>
      <c r="D108" s="785">
        <v>24.062693970006713</v>
      </c>
      <c r="E108" s="786"/>
      <c r="F108" s="680">
        <v>1134.7773736170257</v>
      </c>
      <c r="G108" s="680">
        <v>92583.159370317</v>
      </c>
      <c r="H108" s="785">
        <v>4.175150840870328</v>
      </c>
      <c r="J108" s="520"/>
      <c r="K108" s="407"/>
      <c r="L108" s="442"/>
      <c r="M108" s="442"/>
    </row>
    <row r="109" spans="2:13" s="202" customFormat="1" ht="3" customHeight="1">
      <c r="B109" s="784"/>
      <c r="C109" s="784"/>
      <c r="D109" s="785"/>
      <c r="E109" s="786"/>
      <c r="F109" s="680"/>
      <c r="G109" s="680"/>
      <c r="H109" s="785"/>
      <c r="J109" s="520"/>
      <c r="K109" s="407"/>
      <c r="L109" s="442"/>
      <c r="M109" s="442"/>
    </row>
    <row r="110" spans="1:13" s="201" customFormat="1" ht="7.5" customHeight="1">
      <c r="A110" s="205" t="s">
        <v>80</v>
      </c>
      <c r="B110" s="781">
        <v>5.2989490417733816</v>
      </c>
      <c r="C110" s="781">
        <v>337.36642232623865</v>
      </c>
      <c r="D110" s="782">
        <v>0.009122262635158288</v>
      </c>
      <c r="E110" s="783"/>
      <c r="F110" s="648">
        <v>804.3987373994502</v>
      </c>
      <c r="G110" s="648">
        <v>99799.9484897309</v>
      </c>
      <c r="H110" s="782">
        <v>5.050863605599047</v>
      </c>
      <c r="J110" s="520"/>
      <c r="K110" s="404"/>
      <c r="L110" s="441"/>
      <c r="M110" s="441"/>
    </row>
    <row r="111" spans="1:13" s="201" customFormat="1" ht="7.5" customHeight="1">
      <c r="A111" s="201" t="s">
        <v>81</v>
      </c>
      <c r="B111" s="781">
        <v>2155.5603171202056</v>
      </c>
      <c r="C111" s="781">
        <v>287368.0451396329</v>
      </c>
      <c r="D111" s="782">
        <v>11.722734271169116</v>
      </c>
      <c r="E111" s="783"/>
      <c r="F111" s="648">
        <v>1218.3684568903125</v>
      </c>
      <c r="G111" s="648">
        <v>136752.7589943</v>
      </c>
      <c r="H111" s="782">
        <v>6.667743042024076</v>
      </c>
      <c r="J111" s="520"/>
      <c r="K111" s="404"/>
      <c r="L111" s="441"/>
      <c r="M111" s="441"/>
    </row>
    <row r="112" spans="1:13" s="202" customFormat="1" ht="7.5" customHeight="1">
      <c r="A112" s="201" t="s">
        <v>82</v>
      </c>
      <c r="B112" s="781">
        <v>1755.7688309888435</v>
      </c>
      <c r="C112" s="781">
        <v>275410.5744577645</v>
      </c>
      <c r="D112" s="782">
        <v>10.736405635565514</v>
      </c>
      <c r="E112" s="783"/>
      <c r="F112" s="648">
        <v>2649.0066225165565</v>
      </c>
      <c r="G112" s="648">
        <v>421889.92153152655</v>
      </c>
      <c r="H112" s="782">
        <v>24.986819355556793</v>
      </c>
      <c r="J112" s="520"/>
      <c r="K112" s="404"/>
      <c r="L112" s="450"/>
      <c r="M112" s="450"/>
    </row>
    <row r="113" spans="1:13" s="201" customFormat="1" ht="7.5" customHeight="1">
      <c r="A113" s="201" t="s">
        <v>83</v>
      </c>
      <c r="B113" s="781">
        <v>2206.148972308632</v>
      </c>
      <c r="C113" s="781">
        <v>254138.43775644572</v>
      </c>
      <c r="D113" s="782">
        <v>12.27101355686961</v>
      </c>
      <c r="E113" s="783"/>
      <c r="F113" s="648">
        <v>812.6723486981807</v>
      </c>
      <c r="G113" s="648">
        <v>77150.47371121762</v>
      </c>
      <c r="H113" s="782">
        <v>3.6986727742247694</v>
      </c>
      <c r="J113" s="520"/>
      <c r="K113" s="404"/>
      <c r="L113" s="441"/>
      <c r="M113" s="441"/>
    </row>
    <row r="114" spans="1:13" s="202" customFormat="1" ht="7.5" customHeight="1">
      <c r="A114" s="202" t="s">
        <v>84</v>
      </c>
      <c r="B114" s="784">
        <v>1594.4061643579755</v>
      </c>
      <c r="C114" s="784">
        <v>221581.70525050347</v>
      </c>
      <c r="D114" s="785">
        <v>9.179756678454197</v>
      </c>
      <c r="E114" s="786"/>
      <c r="F114" s="680">
        <v>1240.251475452364</v>
      </c>
      <c r="G114" s="680">
        <v>161691.94662429468</v>
      </c>
      <c r="H114" s="785">
        <v>8.735160972258253</v>
      </c>
      <c r="J114" s="520"/>
      <c r="K114" s="407"/>
      <c r="L114" s="445"/>
      <c r="M114" s="445"/>
    </row>
    <row r="115" spans="2:13" s="202" customFormat="1" ht="3" customHeight="1">
      <c r="B115" s="784"/>
      <c r="C115" s="784"/>
      <c r="D115" s="785"/>
      <c r="E115" s="786"/>
      <c r="F115" s="680"/>
      <c r="G115" s="680"/>
      <c r="H115" s="785"/>
      <c r="J115" s="520"/>
      <c r="K115" s="407"/>
      <c r="L115" s="445"/>
      <c r="M115" s="445"/>
    </row>
    <row r="116" spans="1:13" s="201" customFormat="1" ht="7.5" customHeight="1">
      <c r="A116" s="201" t="s">
        <v>85</v>
      </c>
      <c r="B116" s="781">
        <v>3236.056689475018</v>
      </c>
      <c r="C116" s="781">
        <v>207665.16560422638</v>
      </c>
      <c r="D116" s="782">
        <v>13.772989413697049</v>
      </c>
      <c r="E116" s="783"/>
      <c r="F116" s="648">
        <v>453.58478296211996</v>
      </c>
      <c r="G116" s="648">
        <v>31283.80209180079</v>
      </c>
      <c r="H116" s="782">
        <v>1.8770313770118676</v>
      </c>
      <c r="J116" s="520"/>
      <c r="K116" s="404"/>
      <c r="L116" s="444"/>
      <c r="M116" s="444"/>
    </row>
    <row r="117" spans="1:13" s="201" customFormat="1" ht="7.5" customHeight="1">
      <c r="A117" s="201" t="s">
        <v>86</v>
      </c>
      <c r="B117" s="781">
        <v>1736.5043412608532</v>
      </c>
      <c r="C117" s="781">
        <v>194837.67459418648</v>
      </c>
      <c r="D117" s="782">
        <v>9.260740923650664</v>
      </c>
      <c r="E117" s="783"/>
      <c r="F117" s="648">
        <v>21.380313007782433</v>
      </c>
      <c r="G117" s="648">
        <v>2096.6960289631975</v>
      </c>
      <c r="H117" s="782">
        <v>0.1258700362039967</v>
      </c>
      <c r="J117" s="520"/>
      <c r="K117" s="404"/>
      <c r="L117" s="444"/>
      <c r="M117" s="444"/>
    </row>
    <row r="118" spans="1:13" s="202" customFormat="1" ht="7.5" customHeight="1">
      <c r="A118" s="202" t="s">
        <v>87</v>
      </c>
      <c r="B118" s="784">
        <v>2797.6658527500726</v>
      </c>
      <c r="C118" s="784">
        <v>203915.07677026858</v>
      </c>
      <c r="D118" s="785">
        <v>12.453843474298479</v>
      </c>
      <c r="E118" s="786"/>
      <c r="F118" s="680">
        <v>334.52695062193743</v>
      </c>
      <c r="G118" s="680">
        <v>23243.73350923483</v>
      </c>
      <c r="H118" s="785">
        <v>1.3946451737027266</v>
      </c>
      <c r="J118" s="520"/>
      <c r="K118" s="407"/>
      <c r="L118" s="442"/>
      <c r="M118" s="442"/>
    </row>
    <row r="119" spans="2:13" s="202" customFormat="1" ht="3" customHeight="1">
      <c r="B119" s="784"/>
      <c r="C119" s="784"/>
      <c r="D119" s="785"/>
      <c r="E119" s="786"/>
      <c r="F119" s="680"/>
      <c r="G119" s="680"/>
      <c r="H119" s="785"/>
      <c r="J119" s="520"/>
      <c r="K119" s="407"/>
      <c r="L119" s="442"/>
      <c r="M119" s="442"/>
    </row>
    <row r="120" spans="1:13" s="202" customFormat="1" ht="7.5" customHeight="1">
      <c r="A120" s="201" t="s">
        <v>88</v>
      </c>
      <c r="B120" s="781">
        <v>2604.8127015628875</v>
      </c>
      <c r="C120" s="781">
        <v>277113.0878548393</v>
      </c>
      <c r="D120" s="782">
        <v>13.736432036242677</v>
      </c>
      <c r="E120" s="783"/>
      <c r="F120" s="648">
        <v>535.2219842299735</v>
      </c>
      <c r="G120" s="648">
        <v>83664.52473642792</v>
      </c>
      <c r="H120" s="782">
        <v>1.788863995247104</v>
      </c>
      <c r="J120" s="520"/>
      <c r="K120" s="404"/>
      <c r="L120" s="441"/>
      <c r="M120" s="441"/>
    </row>
    <row r="121" spans="1:13" s="201" customFormat="1" ht="7.5" customHeight="1">
      <c r="A121" s="201" t="s">
        <v>89</v>
      </c>
      <c r="B121" s="781">
        <v>918.8676261268386</v>
      </c>
      <c r="C121" s="781">
        <v>235250.6721492962</v>
      </c>
      <c r="D121" s="782">
        <v>9.866834320735405</v>
      </c>
      <c r="E121" s="783"/>
      <c r="F121" s="648">
        <v>131.09813196050504</v>
      </c>
      <c r="G121" s="648">
        <v>16636.832041951402</v>
      </c>
      <c r="H121" s="782">
        <v>0.6806031820696083</v>
      </c>
      <c r="J121" s="520"/>
      <c r="K121" s="404"/>
      <c r="L121" s="441"/>
      <c r="M121" s="441"/>
    </row>
    <row r="122" spans="1:13" s="201" customFormat="1" ht="7.5" customHeight="1">
      <c r="A122" s="201" t="s">
        <v>90</v>
      </c>
      <c r="B122" s="781">
        <v>1901.0441036884533</v>
      </c>
      <c r="C122" s="781">
        <v>368118.0732877903</v>
      </c>
      <c r="D122" s="782">
        <v>15.231132195978761</v>
      </c>
      <c r="E122" s="783"/>
      <c r="F122" s="648">
        <v>595.7328191371016</v>
      </c>
      <c r="G122" s="648">
        <v>65648.7593055282</v>
      </c>
      <c r="H122" s="782">
        <v>2.7553790875915207</v>
      </c>
      <c r="J122" s="520"/>
      <c r="K122" s="404"/>
      <c r="L122" s="441"/>
      <c r="M122" s="441"/>
    </row>
    <row r="123" spans="1:13" s="201" customFormat="1" ht="7.5" customHeight="1">
      <c r="A123" s="201" t="s">
        <v>91</v>
      </c>
      <c r="B123" s="781">
        <v>1913.2007956260557</v>
      </c>
      <c r="C123" s="781">
        <v>265065.6191589953</v>
      </c>
      <c r="D123" s="782">
        <v>15.083264999945731</v>
      </c>
      <c r="E123" s="783"/>
      <c r="F123" s="648">
        <v>394.585547042085</v>
      </c>
      <c r="G123" s="648">
        <v>50091.78734296838</v>
      </c>
      <c r="H123" s="782">
        <v>2.1649538967466215</v>
      </c>
      <c r="J123" s="520"/>
      <c r="K123" s="404"/>
      <c r="L123" s="406"/>
      <c r="M123" s="441"/>
    </row>
    <row r="124" spans="1:13" s="201" customFormat="1" ht="7.5" customHeight="1">
      <c r="A124" s="201" t="s">
        <v>92</v>
      </c>
      <c r="B124" s="781">
        <v>1021.7041573763089</v>
      </c>
      <c r="C124" s="781">
        <v>186622.59038694928</v>
      </c>
      <c r="D124" s="782">
        <v>8.439743291829547</v>
      </c>
      <c r="E124" s="783"/>
      <c r="F124" s="648">
        <v>577.7604813092959</v>
      </c>
      <c r="G124" s="648">
        <v>54404.35871005743</v>
      </c>
      <c r="H124" s="782">
        <v>2.367271746218735</v>
      </c>
      <c r="J124" s="520"/>
      <c r="K124" s="404"/>
      <c r="L124" s="441"/>
      <c r="M124" s="441"/>
    </row>
    <row r="125" spans="1:13" s="202" customFormat="1" ht="7.5" customHeight="1">
      <c r="A125" s="202" t="s">
        <v>93</v>
      </c>
      <c r="B125" s="784">
        <v>1800.159951042113</v>
      </c>
      <c r="C125" s="784">
        <v>261613.62022774696</v>
      </c>
      <c r="D125" s="785">
        <v>14.083512677363323</v>
      </c>
      <c r="E125" s="786"/>
      <c r="F125" s="680">
        <v>467.6774822661135</v>
      </c>
      <c r="G125" s="680">
        <v>54921.18585068107</v>
      </c>
      <c r="H125" s="785">
        <v>2.2029612278249093</v>
      </c>
      <c r="J125" s="520"/>
      <c r="K125" s="407"/>
      <c r="L125" s="442"/>
      <c r="M125" s="442"/>
    </row>
    <row r="126" spans="2:13" s="202" customFormat="1" ht="3" customHeight="1">
      <c r="B126" s="784"/>
      <c r="C126" s="784"/>
      <c r="D126" s="785"/>
      <c r="E126" s="786"/>
      <c r="F126" s="680"/>
      <c r="G126" s="680"/>
      <c r="H126" s="785"/>
      <c r="J126" s="520"/>
      <c r="K126" s="407"/>
      <c r="L126" s="442"/>
      <c r="M126" s="442"/>
    </row>
    <row r="127" spans="1:13" s="201" customFormat="1" ht="7.5" customHeight="1">
      <c r="A127" s="201" t="s">
        <v>94</v>
      </c>
      <c r="B127" s="781">
        <v>1522.2359044146647</v>
      </c>
      <c r="C127" s="781">
        <v>223857.19403991653</v>
      </c>
      <c r="D127" s="782">
        <v>11.57329433383527</v>
      </c>
      <c r="E127" s="783"/>
      <c r="F127" s="648">
        <v>1206.7080277645382</v>
      </c>
      <c r="G127" s="648">
        <v>135625.36297767863</v>
      </c>
      <c r="H127" s="782">
        <v>6.020792170496373</v>
      </c>
      <c r="J127" s="520"/>
      <c r="K127" s="404"/>
      <c r="L127" s="441"/>
      <c r="M127" s="441"/>
    </row>
    <row r="128" spans="1:13" s="201" customFormat="1" ht="7.5" customHeight="1">
      <c r="A128" s="201" t="s">
        <v>95</v>
      </c>
      <c r="B128" s="781">
        <v>997.7099975272274</v>
      </c>
      <c r="C128" s="781">
        <v>128218.63610463054</v>
      </c>
      <c r="D128" s="782">
        <v>5.408158211359271</v>
      </c>
      <c r="E128" s="783"/>
      <c r="F128" s="648">
        <v>596.1551764254586</v>
      </c>
      <c r="G128" s="648">
        <v>51610.81380212428</v>
      </c>
      <c r="H128" s="782">
        <v>2.1759513957451624</v>
      </c>
      <c r="J128" s="520"/>
      <c r="K128" s="404"/>
      <c r="L128" s="441"/>
      <c r="M128" s="441"/>
    </row>
    <row r="129" spans="1:13" s="202" customFormat="1" ht="7.5" customHeight="1">
      <c r="A129" s="201" t="s">
        <v>96</v>
      </c>
      <c r="B129" s="781">
        <v>1097.182734556733</v>
      </c>
      <c r="C129" s="781">
        <v>145805.1176014474</v>
      </c>
      <c r="D129" s="782">
        <v>6.520785608819183</v>
      </c>
      <c r="E129" s="783"/>
      <c r="F129" s="648">
        <v>544.7863076173364</v>
      </c>
      <c r="G129" s="648">
        <v>37545.615855904114</v>
      </c>
      <c r="H129" s="782">
        <v>1.2544609796109678</v>
      </c>
      <c r="J129" s="520"/>
      <c r="K129" s="404"/>
      <c r="L129" s="441"/>
      <c r="M129" s="441"/>
    </row>
    <row r="130" spans="1:13" s="201" customFormat="1" ht="7.5" customHeight="1">
      <c r="A130" s="201" t="s">
        <v>97</v>
      </c>
      <c r="B130" s="781">
        <v>3154.179236183792</v>
      </c>
      <c r="C130" s="781">
        <v>403750.33347698493</v>
      </c>
      <c r="D130" s="782">
        <v>22.24106389910089</v>
      </c>
      <c r="E130" s="783"/>
      <c r="F130" s="648">
        <v>740.2951991501294</v>
      </c>
      <c r="G130" s="648">
        <v>50022.7643906453</v>
      </c>
      <c r="H130" s="782">
        <v>2.386099185911975</v>
      </c>
      <c r="J130" s="520"/>
      <c r="K130" s="404"/>
      <c r="L130" s="441"/>
      <c r="M130" s="441"/>
    </row>
    <row r="131" spans="1:13" s="201" customFormat="1" ht="7.5" customHeight="1">
      <c r="A131" s="201" t="s">
        <v>98</v>
      </c>
      <c r="B131" s="781">
        <v>893.3440798459452</v>
      </c>
      <c r="C131" s="781">
        <v>140855.4095338298</v>
      </c>
      <c r="D131" s="782">
        <v>7.218467172926283</v>
      </c>
      <c r="E131" s="783"/>
      <c r="F131" s="648">
        <v>520.5741324422747</v>
      </c>
      <c r="G131" s="648">
        <v>54340.619264666</v>
      </c>
      <c r="H131" s="782">
        <v>2.4294127281296984</v>
      </c>
      <c r="J131" s="520"/>
      <c r="K131" s="404"/>
      <c r="L131" s="441"/>
      <c r="M131" s="441"/>
    </row>
    <row r="132" spans="1:13" s="202" customFormat="1" ht="7.5" customHeight="1">
      <c r="A132" s="202" t="s">
        <v>99</v>
      </c>
      <c r="B132" s="784">
        <v>1425.207416459693</v>
      </c>
      <c r="C132" s="784">
        <v>200522.96418724064</v>
      </c>
      <c r="D132" s="785">
        <v>10.19633573000622</v>
      </c>
      <c r="E132" s="786"/>
      <c r="F132" s="680">
        <v>848.9288842876483</v>
      </c>
      <c r="G132" s="680">
        <v>81970.90287895041</v>
      </c>
      <c r="H132" s="785">
        <v>3.597386777471202</v>
      </c>
      <c r="J132" s="520"/>
      <c r="K132" s="407"/>
      <c r="L132" s="442"/>
      <c r="M132" s="442"/>
    </row>
    <row r="133" spans="2:13" s="202" customFormat="1" ht="3" customHeight="1">
      <c r="B133" s="784"/>
      <c r="C133" s="784"/>
      <c r="D133" s="785"/>
      <c r="E133" s="786"/>
      <c r="F133" s="680"/>
      <c r="G133" s="680"/>
      <c r="H133" s="785"/>
      <c r="J133" s="520"/>
      <c r="K133" s="407"/>
      <c r="L133" s="442"/>
      <c r="M133" s="442"/>
    </row>
    <row r="134" spans="1:13" s="201" customFormat="1" ht="7.5" customHeight="1">
      <c r="A134" s="201" t="s">
        <v>100</v>
      </c>
      <c r="B134" s="781">
        <v>1223.1508785398964</v>
      </c>
      <c r="C134" s="781">
        <v>98012.59793058924</v>
      </c>
      <c r="D134" s="782">
        <v>3.947028001626129</v>
      </c>
      <c r="E134" s="783"/>
      <c r="F134" s="648">
        <v>162.19890566215517</v>
      </c>
      <c r="G134" s="648">
        <v>14511.0813484719</v>
      </c>
      <c r="H134" s="782">
        <v>0.49085366428191646</v>
      </c>
      <c r="J134" s="520"/>
      <c r="K134" s="404"/>
      <c r="L134" s="441"/>
      <c r="M134" s="441"/>
    </row>
    <row r="135" spans="1:13" s="201" customFormat="1" ht="7.5" customHeight="1">
      <c r="A135" s="201" t="s">
        <v>101</v>
      </c>
      <c r="B135" s="781">
        <v>900.1507429473835</v>
      </c>
      <c r="C135" s="781">
        <v>140829.8040341684</v>
      </c>
      <c r="D135" s="782">
        <v>6.925141680418927</v>
      </c>
      <c r="E135" s="783"/>
      <c r="F135" s="648">
        <v>539.0909256570835</v>
      </c>
      <c r="G135" s="648">
        <v>29783.027291667928</v>
      </c>
      <c r="H135" s="782">
        <v>1.0792499195160026</v>
      </c>
      <c r="J135" s="520"/>
      <c r="K135" s="404"/>
      <c r="L135" s="441"/>
      <c r="M135" s="441"/>
    </row>
    <row r="136" spans="1:13" s="202" customFormat="1" ht="7.5" customHeight="1">
      <c r="A136" s="202" t="s">
        <v>102</v>
      </c>
      <c r="B136" s="784">
        <v>1045.9493092638975</v>
      </c>
      <c r="C136" s="784">
        <v>121502.60699714885</v>
      </c>
      <c r="D136" s="785">
        <v>5.58492291203838</v>
      </c>
      <c r="E136" s="786"/>
      <c r="F136" s="680">
        <v>421.8976605188755</v>
      </c>
      <c r="G136" s="680">
        <v>25034.268721185497</v>
      </c>
      <c r="H136" s="785">
        <v>0.8962901467224453</v>
      </c>
      <c r="J136" s="520"/>
      <c r="K136" s="407"/>
      <c r="L136" s="442"/>
      <c r="M136" s="442"/>
    </row>
    <row r="137" spans="2:13" s="202" customFormat="1" ht="3" customHeight="1">
      <c r="B137" s="784"/>
      <c r="C137" s="784"/>
      <c r="D137" s="785"/>
      <c r="E137" s="786"/>
      <c r="F137" s="680"/>
      <c r="G137" s="680"/>
      <c r="H137" s="785"/>
      <c r="J137" s="520"/>
      <c r="K137" s="407"/>
      <c r="L137" s="442"/>
      <c r="M137" s="442"/>
    </row>
    <row r="138" spans="1:13" s="201" customFormat="1" ht="7.5" customHeight="1">
      <c r="A138" s="201" t="s">
        <v>103</v>
      </c>
      <c r="B138" s="781">
        <v>876.0745280302718</v>
      </c>
      <c r="C138" s="781">
        <v>108856.37313371447</v>
      </c>
      <c r="D138" s="782">
        <v>5.183049536372915</v>
      </c>
      <c r="E138" s="783"/>
      <c r="F138" s="648">
        <v>152.20914168808022</v>
      </c>
      <c r="G138" s="648">
        <v>11711.667375569905</v>
      </c>
      <c r="H138" s="782">
        <v>0.534351951124344</v>
      </c>
      <c r="J138" s="520"/>
      <c r="K138" s="404"/>
      <c r="L138" s="441"/>
      <c r="M138" s="441"/>
    </row>
    <row r="139" spans="1:13" s="201" customFormat="1" ht="7.5" customHeight="1">
      <c r="A139" s="201" t="s">
        <v>104</v>
      </c>
      <c r="B139" s="781">
        <v>1981.1565154552025</v>
      </c>
      <c r="C139" s="781">
        <v>191971.74840812097</v>
      </c>
      <c r="D139" s="782">
        <v>9.168498965306055</v>
      </c>
      <c r="E139" s="783"/>
      <c r="F139" s="648">
        <v>529.068126110005</v>
      </c>
      <c r="G139" s="648">
        <v>46744.70745161536</v>
      </c>
      <c r="H139" s="782">
        <v>2.166267545359899</v>
      </c>
      <c r="J139" s="520"/>
      <c r="K139" s="404"/>
      <c r="L139" s="441"/>
      <c r="M139" s="441"/>
    </row>
    <row r="140" spans="1:13" s="201" customFormat="1" ht="7.5" customHeight="1">
      <c r="A140" s="201" t="s">
        <v>105</v>
      </c>
      <c r="B140" s="781">
        <v>602.4398815201566</v>
      </c>
      <c r="C140" s="781">
        <v>114378.23183894774</v>
      </c>
      <c r="D140" s="782">
        <v>5.237426257145252</v>
      </c>
      <c r="E140" s="786"/>
      <c r="F140" s="645">
        <v>0</v>
      </c>
      <c r="G140" s="645">
        <v>0</v>
      </c>
      <c r="H140" s="645">
        <v>0</v>
      </c>
      <c r="J140" s="520"/>
      <c r="K140" s="404"/>
      <c r="L140" s="441"/>
      <c r="M140" s="441"/>
    </row>
    <row r="141" spans="1:13" s="201" customFormat="1" ht="7.5" customHeight="1">
      <c r="A141" s="201" t="s">
        <v>106</v>
      </c>
      <c r="B141" s="781">
        <v>566.5454099794439</v>
      </c>
      <c r="C141" s="781">
        <v>116771.30394576317</v>
      </c>
      <c r="D141" s="782">
        <v>4.482448505542451</v>
      </c>
      <c r="E141" s="783"/>
      <c r="F141" s="648">
        <v>215.8466797250067</v>
      </c>
      <c r="G141" s="648">
        <v>11608.352216717236</v>
      </c>
      <c r="H141" s="782">
        <v>0.4267052015721218</v>
      </c>
      <c r="J141" s="520"/>
      <c r="K141" s="404"/>
      <c r="L141" s="441"/>
      <c r="M141" s="441"/>
    </row>
    <row r="142" spans="1:13" s="201" customFormat="1" ht="7.5" customHeight="1">
      <c r="A142" s="201" t="s">
        <v>107</v>
      </c>
      <c r="B142" s="781">
        <v>781.0068196609977</v>
      </c>
      <c r="C142" s="781">
        <v>74716.31908090212</v>
      </c>
      <c r="D142" s="782">
        <v>3.3759173629607906</v>
      </c>
      <c r="E142" s="783"/>
      <c r="F142" s="648">
        <v>80.62904929074978</v>
      </c>
      <c r="G142" s="648">
        <v>4593.715215343779</v>
      </c>
      <c r="H142" s="782">
        <v>0.16702257613380142</v>
      </c>
      <c r="J142" s="520"/>
      <c r="K142" s="404"/>
      <c r="L142" s="441"/>
      <c r="M142" s="441"/>
    </row>
    <row r="143" spans="1:13" s="202" customFormat="1" ht="7.5" customHeight="1">
      <c r="A143" s="202" t="s">
        <v>108</v>
      </c>
      <c r="B143" s="784">
        <v>889.0426282238465</v>
      </c>
      <c r="C143" s="784">
        <v>123771.22089497258</v>
      </c>
      <c r="D143" s="785">
        <v>5.42096570390067</v>
      </c>
      <c r="E143" s="786"/>
      <c r="F143" s="680">
        <v>308.5558385322479</v>
      </c>
      <c r="G143" s="680">
        <v>24907.107860007884</v>
      </c>
      <c r="H143" s="785">
        <v>1.1215521028227444</v>
      </c>
      <c r="J143" s="520"/>
      <c r="K143" s="407"/>
      <c r="L143" s="442"/>
      <c r="M143" s="442"/>
    </row>
    <row r="144" spans="2:13" s="202" customFormat="1" ht="3" customHeight="1">
      <c r="B144" s="784"/>
      <c r="C144" s="784"/>
      <c r="D144" s="785"/>
      <c r="E144" s="786"/>
      <c r="F144" s="680"/>
      <c r="G144" s="680"/>
      <c r="H144" s="785"/>
      <c r="J144" s="520"/>
      <c r="K144" s="407"/>
      <c r="L144" s="442"/>
      <c r="M144" s="442"/>
    </row>
    <row r="145" spans="1:13" s="201" customFormat="1" ht="7.5" customHeight="1">
      <c r="A145" s="201" t="s">
        <v>109</v>
      </c>
      <c r="B145" s="781">
        <v>676.3337301157883</v>
      </c>
      <c r="C145" s="781">
        <v>96207.12044151066</v>
      </c>
      <c r="D145" s="782">
        <v>4.573464947028421</v>
      </c>
      <c r="E145" s="783"/>
      <c r="F145" s="648">
        <v>512.7144924540004</v>
      </c>
      <c r="G145" s="648">
        <v>33815.32062897518</v>
      </c>
      <c r="H145" s="782">
        <v>1.5407982585219326</v>
      </c>
      <c r="J145" s="520"/>
      <c r="K145" s="404"/>
      <c r="L145" s="441"/>
      <c r="M145" s="441"/>
    </row>
    <row r="146" spans="1:13" s="201" customFormat="1" ht="7.5" customHeight="1">
      <c r="A146" s="201" t="s">
        <v>110</v>
      </c>
      <c r="B146" s="781">
        <v>701.7374827375791</v>
      </c>
      <c r="C146" s="781">
        <v>55377.84629219257</v>
      </c>
      <c r="D146" s="782">
        <v>2.645562366469894</v>
      </c>
      <c r="E146" s="783"/>
      <c r="F146" s="648">
        <v>301.9830980287088</v>
      </c>
      <c r="G146" s="648">
        <v>30665.1348025303</v>
      </c>
      <c r="H146" s="782">
        <v>1.0815667246413667</v>
      </c>
      <c r="J146" s="520"/>
      <c r="K146" s="404"/>
      <c r="L146" s="441"/>
      <c r="M146" s="441"/>
    </row>
    <row r="147" spans="1:13" s="202" customFormat="1" ht="7.5" customHeight="1">
      <c r="A147" s="201" t="s">
        <v>111</v>
      </c>
      <c r="B147" s="781">
        <v>2477.8271499188036</v>
      </c>
      <c r="C147" s="781">
        <v>412473.306327367</v>
      </c>
      <c r="D147" s="782">
        <v>16.99495907919791</v>
      </c>
      <c r="E147" s="783"/>
      <c r="F147" s="648">
        <v>735.1308713174893</v>
      </c>
      <c r="G147" s="648">
        <v>90257.06726009972</v>
      </c>
      <c r="H147" s="782">
        <v>2.510153072818311</v>
      </c>
      <c r="J147" s="520"/>
      <c r="K147" s="404"/>
      <c r="L147" s="441"/>
      <c r="M147" s="441"/>
    </row>
    <row r="148" spans="1:13" s="201" customFormat="1" ht="7.5" customHeight="1">
      <c r="A148" s="201" t="s">
        <v>112</v>
      </c>
      <c r="B148" s="645">
        <v>0</v>
      </c>
      <c r="C148" s="645">
        <v>0</v>
      </c>
      <c r="D148" s="645">
        <v>0</v>
      </c>
      <c r="E148" s="783"/>
      <c r="F148" s="648">
        <v>584.1560032401889</v>
      </c>
      <c r="G148" s="648">
        <v>28576.885335511022</v>
      </c>
      <c r="H148" s="782">
        <v>0.7317800623011926</v>
      </c>
      <c r="J148" s="520"/>
      <c r="K148" s="404"/>
      <c r="M148" s="441"/>
    </row>
    <row r="149" spans="1:13" s="201" customFormat="1" ht="7.5" customHeight="1">
      <c r="A149" s="201" t="s">
        <v>113</v>
      </c>
      <c r="B149" s="781">
        <v>1153.1196803755897</v>
      </c>
      <c r="C149" s="781">
        <v>161849.11116120356</v>
      </c>
      <c r="D149" s="782">
        <v>6.850577906865929</v>
      </c>
      <c r="E149" s="783"/>
      <c r="F149" s="648">
        <v>802.341763040453</v>
      </c>
      <c r="G149" s="648">
        <v>73104.51557176448</v>
      </c>
      <c r="H149" s="782">
        <v>2.6418449061855176</v>
      </c>
      <c r="J149" s="520"/>
      <c r="K149" s="404"/>
      <c r="L149" s="441"/>
      <c r="M149" s="441"/>
    </row>
    <row r="150" spans="1:13" s="201" customFormat="1" ht="7.5" customHeight="1">
      <c r="A150" s="201" t="s">
        <v>114</v>
      </c>
      <c r="B150" s="781">
        <v>1266.0277642832957</v>
      </c>
      <c r="C150" s="781">
        <v>239569.25613508222</v>
      </c>
      <c r="D150" s="782">
        <v>13.170491046426672</v>
      </c>
      <c r="E150" s="783"/>
      <c r="F150" s="648">
        <v>602.9094030782105</v>
      </c>
      <c r="G150" s="648">
        <v>60982.040766270264</v>
      </c>
      <c r="H150" s="782">
        <v>2.3451879064633765</v>
      </c>
      <c r="J150" s="520"/>
      <c r="K150" s="404"/>
      <c r="M150" s="441"/>
    </row>
    <row r="151" spans="1:13" s="201" customFormat="1" ht="7.5" customHeight="1">
      <c r="A151" s="205" t="s">
        <v>115</v>
      </c>
      <c r="B151" s="781">
        <v>963.6480963648096</v>
      </c>
      <c r="C151" s="781">
        <v>145221.19452211945</v>
      </c>
      <c r="D151" s="782">
        <v>6.191409875081534</v>
      </c>
      <c r="E151" s="783"/>
      <c r="F151" s="648">
        <v>541.7694369973191</v>
      </c>
      <c r="G151" s="648">
        <v>67917.64075067024</v>
      </c>
      <c r="H151" s="782">
        <v>2.315390584450402</v>
      </c>
      <c r="J151" s="520"/>
      <c r="K151" s="404"/>
      <c r="L151" s="441"/>
      <c r="M151" s="441"/>
    </row>
    <row r="152" spans="1:13" s="201" customFormat="1" ht="7.5" customHeight="1">
      <c r="A152" s="201" t="s">
        <v>116</v>
      </c>
      <c r="B152" s="781">
        <v>1343.964097300136</v>
      </c>
      <c r="C152" s="781">
        <v>152031.86046326577</v>
      </c>
      <c r="D152" s="782">
        <v>7.331400602958821</v>
      </c>
      <c r="E152" s="783"/>
      <c r="F152" s="648">
        <v>480.20511929077395</v>
      </c>
      <c r="G152" s="648">
        <v>50799.25542856315</v>
      </c>
      <c r="H152" s="782">
        <v>1.5365537858705256</v>
      </c>
      <c r="J152" s="520"/>
      <c r="K152" s="404"/>
      <c r="L152" s="441"/>
      <c r="M152" s="441"/>
    </row>
    <row r="153" spans="1:13" s="202" customFormat="1" ht="7.5" customHeight="1">
      <c r="A153" s="201" t="s">
        <v>117</v>
      </c>
      <c r="B153" s="781">
        <v>1233.7296485170684</v>
      </c>
      <c r="C153" s="781">
        <v>127107.3807081666</v>
      </c>
      <c r="D153" s="782">
        <v>6.289611041915562</v>
      </c>
      <c r="E153" s="783"/>
      <c r="F153" s="648">
        <v>819.3385902977113</v>
      </c>
      <c r="G153" s="648">
        <v>85664.0491823111</v>
      </c>
      <c r="H153" s="782">
        <v>3.4556217625127843</v>
      </c>
      <c r="J153" s="520"/>
      <c r="K153" s="404"/>
      <c r="L153" s="441"/>
      <c r="M153" s="441"/>
    </row>
    <row r="154" spans="1:13" s="202" customFormat="1" ht="7.5" customHeight="1">
      <c r="A154" s="202" t="s">
        <v>118</v>
      </c>
      <c r="B154" s="784">
        <v>1421.0923968438385</v>
      </c>
      <c r="C154" s="784">
        <v>231579.19746442666</v>
      </c>
      <c r="D154" s="785">
        <v>11.06559255481583</v>
      </c>
      <c r="E154" s="786"/>
      <c r="F154" s="680">
        <v>634.9583394240608</v>
      </c>
      <c r="G154" s="680">
        <v>64661.451825096316</v>
      </c>
      <c r="H154" s="785">
        <v>2.218351112363312</v>
      </c>
      <c r="J154" s="520"/>
      <c r="K154" s="407"/>
      <c r="L154" s="442"/>
      <c r="M154" s="442"/>
    </row>
    <row r="155" spans="2:13" s="202" customFormat="1" ht="3" customHeight="1">
      <c r="B155" s="784"/>
      <c r="C155" s="784"/>
      <c r="D155" s="785"/>
      <c r="E155" s="786"/>
      <c r="F155" s="680"/>
      <c r="G155" s="680"/>
      <c r="H155" s="785"/>
      <c r="J155" s="520"/>
      <c r="K155" s="407"/>
      <c r="L155" s="442"/>
      <c r="M155" s="442"/>
    </row>
    <row r="156" spans="1:13" s="201" customFormat="1" ht="7.5" customHeight="1">
      <c r="A156" s="201" t="s">
        <v>119</v>
      </c>
      <c r="B156" s="781">
        <v>1792.7150245716073</v>
      </c>
      <c r="C156" s="781">
        <v>386767.5298939218</v>
      </c>
      <c r="D156" s="782">
        <v>17.788426690031947</v>
      </c>
      <c r="E156" s="783"/>
      <c r="F156" s="648">
        <v>479.32674716428835</v>
      </c>
      <c r="G156" s="648">
        <v>45029.43817982238</v>
      </c>
      <c r="H156" s="782">
        <v>1.7794798589628449</v>
      </c>
      <c r="J156" s="520"/>
      <c r="K156" s="404"/>
      <c r="L156" s="441"/>
      <c r="M156" s="441"/>
    </row>
    <row r="157" spans="1:13" s="201" customFormat="1" ht="7.5" customHeight="1">
      <c r="A157" s="201" t="s">
        <v>120</v>
      </c>
      <c r="B157" s="781">
        <v>826.7978200186096</v>
      </c>
      <c r="C157" s="781">
        <v>102374.05290442643</v>
      </c>
      <c r="D157" s="782">
        <v>4.21513406939977</v>
      </c>
      <c r="E157" s="783"/>
      <c r="F157" s="648">
        <v>393.2598900955804</v>
      </c>
      <c r="G157" s="648">
        <v>29590.419390403767</v>
      </c>
      <c r="H157" s="782">
        <v>1.2786250227882385</v>
      </c>
      <c r="J157" s="520"/>
      <c r="K157" s="404"/>
      <c r="L157" s="441"/>
      <c r="M157" s="441"/>
    </row>
    <row r="158" spans="1:13" s="201" customFormat="1" ht="7.5" customHeight="1">
      <c r="A158" s="201" t="s">
        <v>121</v>
      </c>
      <c r="B158" s="781">
        <v>1033.9599757428746</v>
      </c>
      <c r="C158" s="781">
        <v>187916.9193450576</v>
      </c>
      <c r="D158" s="782">
        <v>9.33318107511625</v>
      </c>
      <c r="E158" s="783"/>
      <c r="F158" s="648">
        <v>92.18453078882465</v>
      </c>
      <c r="G158" s="648">
        <v>8941.899486515991</v>
      </c>
      <c r="H158" s="782">
        <v>0.22313039259289208</v>
      </c>
      <c r="J158" s="520"/>
      <c r="K158" s="404"/>
      <c r="L158" s="441"/>
      <c r="M158" s="441"/>
    </row>
    <row r="159" spans="1:13" s="201" customFormat="1" ht="7.5" customHeight="1">
      <c r="A159" s="201" t="s">
        <v>122</v>
      </c>
      <c r="B159" s="781">
        <v>1008.4881777718947</v>
      </c>
      <c r="C159" s="781">
        <v>201609.94093022487</v>
      </c>
      <c r="D159" s="782">
        <v>9.459731411090251</v>
      </c>
      <c r="E159" s="783"/>
      <c r="F159" s="648">
        <v>451.7034956765945</v>
      </c>
      <c r="G159" s="648">
        <v>48960.75678072574</v>
      </c>
      <c r="H159" s="782">
        <v>2.468228068878871</v>
      </c>
      <c r="J159" s="520"/>
      <c r="K159" s="404"/>
      <c r="L159" s="441"/>
      <c r="M159" s="441"/>
    </row>
    <row r="160" spans="1:13" s="202" customFormat="1" ht="7.5" customHeight="1">
      <c r="A160" s="202" t="s">
        <v>123</v>
      </c>
      <c r="B160" s="784">
        <v>1352.1900796136117</v>
      </c>
      <c r="C160" s="784">
        <v>274946.5386980833</v>
      </c>
      <c r="D160" s="785">
        <v>12.722666020192282</v>
      </c>
      <c r="E160" s="786"/>
      <c r="F160" s="680">
        <v>419.7646534970338</v>
      </c>
      <c r="G160" s="680">
        <v>39857.92937749597</v>
      </c>
      <c r="H160" s="785">
        <v>1.7216036710467524</v>
      </c>
      <c r="J160" s="520"/>
      <c r="K160" s="407"/>
      <c r="L160" s="442"/>
      <c r="M160" s="442"/>
    </row>
    <row r="161" spans="2:13" s="202" customFormat="1" ht="3" customHeight="1">
      <c r="B161" s="784"/>
      <c r="C161" s="784"/>
      <c r="D161" s="785"/>
      <c r="E161" s="786"/>
      <c r="F161" s="680"/>
      <c r="G161" s="680"/>
      <c r="H161" s="785"/>
      <c r="J161" s="520"/>
      <c r="K161" s="407"/>
      <c r="L161" s="442"/>
      <c r="M161" s="442"/>
    </row>
    <row r="162" spans="1:13" s="202" customFormat="1" ht="7.5" customHeight="1">
      <c r="A162" s="202" t="s">
        <v>124</v>
      </c>
      <c r="B162" s="784">
        <v>2425.1296692140972</v>
      </c>
      <c r="C162" s="784">
        <v>355042.9122261095</v>
      </c>
      <c r="D162" s="785">
        <v>19.267174113180115</v>
      </c>
      <c r="E162" s="786"/>
      <c r="F162" s="680">
        <v>937.0497878028795</v>
      </c>
      <c r="G162" s="680">
        <v>97212.32593728488</v>
      </c>
      <c r="H162" s="785">
        <v>4.826241919057825</v>
      </c>
      <c r="J162" s="520"/>
      <c r="K162" s="407"/>
      <c r="L162" s="442"/>
      <c r="M162" s="442"/>
    </row>
    <row r="163" spans="1:13" s="202" customFormat="1" ht="7.5" customHeight="1">
      <c r="A163" s="202" t="s">
        <v>346</v>
      </c>
      <c r="B163" s="784">
        <v>2740.7607193095946</v>
      </c>
      <c r="C163" s="784">
        <v>410238.7716875439</v>
      </c>
      <c r="D163" s="785">
        <v>22.590754223324954</v>
      </c>
      <c r="E163" s="786"/>
      <c r="F163" s="680">
        <v>1130.4372162164566</v>
      </c>
      <c r="G163" s="680">
        <v>119460.5788603945</v>
      </c>
      <c r="H163" s="785">
        <v>6.252470127676968</v>
      </c>
      <c r="J163" s="520"/>
      <c r="K163" s="407"/>
      <c r="L163" s="442"/>
      <c r="M163" s="442"/>
    </row>
    <row r="164" spans="1:13" s="202" customFormat="1" ht="7.5" customHeight="1">
      <c r="A164" s="202" t="s">
        <v>347</v>
      </c>
      <c r="B164" s="784">
        <v>2960.095701198652</v>
      </c>
      <c r="C164" s="784">
        <v>412587.9058307303</v>
      </c>
      <c r="D164" s="785">
        <v>23.040525231200828</v>
      </c>
      <c r="E164" s="786"/>
      <c r="F164" s="680">
        <v>1186.39546743832</v>
      </c>
      <c r="G164" s="680">
        <v>115343.07175487364</v>
      </c>
      <c r="H164" s="785">
        <v>5.912628130368107</v>
      </c>
      <c r="J164" s="520"/>
      <c r="K164" s="407"/>
      <c r="L164" s="442"/>
      <c r="M164" s="442"/>
    </row>
    <row r="165" spans="1:13" s="202" customFormat="1" ht="7.5" customHeight="1">
      <c r="A165" s="207" t="s">
        <v>348</v>
      </c>
      <c r="B165" s="699">
        <v>1488.8490217525543</v>
      </c>
      <c r="C165" s="699">
        <v>224100.9407165081</v>
      </c>
      <c r="D165" s="788">
        <v>11.101823720544113</v>
      </c>
      <c r="E165" s="789"/>
      <c r="F165" s="790">
        <v>606.8769333672294</v>
      </c>
      <c r="G165" s="790">
        <v>63560.93970951407</v>
      </c>
      <c r="H165" s="788">
        <v>2.7001690913866434</v>
      </c>
      <c r="J165" s="520"/>
      <c r="K165" s="407"/>
      <c r="L165" s="442"/>
      <c r="M165" s="442"/>
    </row>
    <row r="166" spans="1:13" s="202" customFormat="1" ht="3" customHeight="1">
      <c r="A166" s="650"/>
      <c r="B166" s="250"/>
      <c r="C166" s="250"/>
      <c r="D166" s="771"/>
      <c r="E166" s="772"/>
      <c r="F166" s="773"/>
      <c r="G166" s="773"/>
      <c r="H166" s="771"/>
      <c r="L166" s="201"/>
      <c r="M166" s="201"/>
    </row>
    <row r="167" spans="1:8" s="201" customFormat="1" ht="6" customHeight="1">
      <c r="A167" s="205"/>
      <c r="B167" s="18"/>
      <c r="C167" s="18"/>
      <c r="D167" s="18"/>
      <c r="E167" s="18"/>
      <c r="F167" s="18"/>
      <c r="G167" s="18"/>
      <c r="H167" s="18"/>
    </row>
    <row r="168" spans="1:8" s="201" customFormat="1" ht="8.25" customHeight="1">
      <c r="A168" s="649" t="s">
        <v>425</v>
      </c>
      <c r="B168" s="185"/>
      <c r="C168" s="185"/>
      <c r="D168" s="185"/>
      <c r="E168" s="185"/>
      <c r="F168" s="185"/>
      <c r="G168" s="185"/>
      <c r="H168" s="14"/>
    </row>
    <row r="169" spans="1:10" s="562" customFormat="1" ht="8.25" customHeight="1">
      <c r="A169" s="804" t="s">
        <v>354</v>
      </c>
      <c r="B169" s="764"/>
      <c r="C169" s="763"/>
      <c r="D169" s="763"/>
      <c r="E169" s="763"/>
      <c r="F169" s="763"/>
      <c r="G169" s="763"/>
      <c r="H169" s="763"/>
      <c r="I169" s="2"/>
      <c r="J169" s="15"/>
    </row>
    <row r="170" spans="1:13" s="193" customFormat="1" ht="8.25" customHeight="1">
      <c r="A170" s="763"/>
      <c r="B170" s="764"/>
      <c r="C170" s="765"/>
      <c r="D170" s="765"/>
      <c r="E170" s="765"/>
      <c r="F170" s="765"/>
      <c r="G170" s="765"/>
      <c r="H170" s="765"/>
      <c r="I170" s="2"/>
      <c r="J170" s="15"/>
      <c r="L170" s="201"/>
      <c r="M170" s="201"/>
    </row>
    <row r="171" spans="1:13" s="193" customFormat="1" ht="10.5" customHeight="1">
      <c r="A171" s="200"/>
      <c r="B171" s="191"/>
      <c r="C171" s="191"/>
      <c r="D171" s="191"/>
      <c r="E171" s="191"/>
      <c r="F171" s="191"/>
      <c r="G171" s="191"/>
      <c r="H171" s="191"/>
      <c r="L171" s="201"/>
      <c r="M171" s="201"/>
    </row>
    <row r="172" spans="2:13" ht="10.5" customHeight="1">
      <c r="B172" s="210"/>
      <c r="C172" s="210"/>
      <c r="D172" s="210"/>
      <c r="E172" s="210"/>
      <c r="F172" s="210"/>
      <c r="G172" s="210"/>
      <c r="H172" s="210"/>
      <c r="L172" s="201"/>
      <c r="M172" s="201"/>
    </row>
    <row r="173" spans="2:8" ht="10.5" customHeight="1">
      <c r="B173" s="210"/>
      <c r="C173" s="210"/>
      <c r="D173" s="210"/>
      <c r="E173" s="210"/>
      <c r="F173" s="210"/>
      <c r="G173" s="210"/>
      <c r="H173" s="210"/>
    </row>
    <row r="174" spans="2:8" ht="10.5" customHeight="1">
      <c r="B174" s="210"/>
      <c r="C174" s="735"/>
      <c r="D174" s="210"/>
      <c r="E174" s="210"/>
      <c r="F174" s="210"/>
      <c r="G174" s="210"/>
      <c r="H174" s="210"/>
    </row>
    <row r="175" spans="2:8" ht="10.5" customHeight="1">
      <c r="B175" s="210"/>
      <c r="C175" s="210"/>
      <c r="D175" s="210"/>
      <c r="E175" s="210"/>
      <c r="F175" s="210"/>
      <c r="G175" s="210"/>
      <c r="H175" s="210"/>
    </row>
    <row r="176" spans="1:11" s="24" customFormat="1" ht="12">
      <c r="A176" s="200"/>
      <c r="B176" s="210"/>
      <c r="C176" s="210"/>
      <c r="D176" s="210"/>
      <c r="E176" s="210"/>
      <c r="F176" s="210"/>
      <c r="G176" s="210"/>
      <c r="H176" s="210"/>
      <c r="J176" s="2"/>
      <c r="K176" s="2"/>
    </row>
    <row r="177" spans="2:8" ht="11.25">
      <c r="B177" s="210"/>
      <c r="C177" s="210"/>
      <c r="D177" s="210"/>
      <c r="E177" s="210"/>
      <c r="F177" s="210"/>
      <c r="G177" s="210"/>
      <c r="H177" s="210"/>
    </row>
    <row r="178" spans="2:8" ht="11.25">
      <c r="B178" s="210"/>
      <c r="C178" s="210"/>
      <c r="D178" s="210"/>
      <c r="E178" s="210"/>
      <c r="F178" s="210"/>
      <c r="G178" s="210"/>
      <c r="H178" s="210"/>
    </row>
    <row r="179" spans="2:8" ht="11.25">
      <c r="B179" s="210"/>
      <c r="C179" s="210"/>
      <c r="D179" s="210"/>
      <c r="E179" s="210"/>
      <c r="F179" s="210"/>
      <c r="G179" s="210"/>
      <c r="H179" s="210"/>
    </row>
    <row r="180" spans="2:8" ht="11.25">
      <c r="B180" s="210"/>
      <c r="C180" s="210"/>
      <c r="D180" s="210"/>
      <c r="E180" s="210"/>
      <c r="F180" s="210"/>
      <c r="G180" s="210"/>
      <c r="H180" s="210"/>
    </row>
    <row r="181" spans="2:8" ht="11.25">
      <c r="B181" s="210"/>
      <c r="C181" s="210"/>
      <c r="D181" s="210"/>
      <c r="E181" s="210"/>
      <c r="F181" s="210"/>
      <c r="G181" s="210"/>
      <c r="H181" s="210"/>
    </row>
    <row r="182" spans="2:8" ht="11.25">
      <c r="B182" s="210"/>
      <c r="C182" s="210"/>
      <c r="D182" s="210"/>
      <c r="E182" s="210"/>
      <c r="F182" s="210"/>
      <c r="G182" s="210"/>
      <c r="H182" s="210"/>
    </row>
    <row r="183" spans="2:8" ht="11.25">
      <c r="B183" s="210"/>
      <c r="C183" s="210"/>
      <c r="D183" s="210"/>
      <c r="E183" s="210"/>
      <c r="F183" s="210"/>
      <c r="G183" s="210"/>
      <c r="H183" s="210"/>
    </row>
    <row r="184" spans="2:8" ht="11.25">
      <c r="B184" s="210"/>
      <c r="C184" s="210"/>
      <c r="D184" s="210"/>
      <c r="E184" s="210"/>
      <c r="F184" s="210"/>
      <c r="G184" s="210"/>
      <c r="H184" s="210"/>
    </row>
    <row r="185" spans="2:8" ht="11.25">
      <c r="B185" s="210"/>
      <c r="C185" s="210"/>
      <c r="D185" s="210"/>
      <c r="E185" s="210"/>
      <c r="F185" s="210"/>
      <c r="G185" s="210"/>
      <c r="H185" s="210"/>
    </row>
    <row r="186" spans="2:8" ht="11.25">
      <c r="B186" s="210"/>
      <c r="C186" s="210"/>
      <c r="D186" s="210"/>
      <c r="E186" s="210"/>
      <c r="F186" s="210"/>
      <c r="G186" s="210"/>
      <c r="H186" s="210"/>
    </row>
    <row r="187" spans="2:8" ht="11.25">
      <c r="B187" s="210"/>
      <c r="C187" s="210"/>
      <c r="D187" s="210"/>
      <c r="E187" s="210"/>
      <c r="F187" s="210"/>
      <c r="G187" s="210"/>
      <c r="H187" s="210"/>
    </row>
    <row r="188" spans="2:8" ht="11.25">
      <c r="B188" s="210"/>
      <c r="C188" s="210"/>
      <c r="D188" s="210"/>
      <c r="E188" s="210"/>
      <c r="F188" s="210"/>
      <c r="G188" s="210"/>
      <c r="H188" s="210"/>
    </row>
    <row r="189" spans="2:8" ht="11.25">
      <c r="B189" s="210"/>
      <c r="C189" s="210"/>
      <c r="D189" s="210"/>
      <c r="E189" s="210"/>
      <c r="F189" s="210"/>
      <c r="G189" s="210"/>
      <c r="H189" s="210"/>
    </row>
    <row r="190" spans="2:8" ht="11.25">
      <c r="B190" s="210"/>
      <c r="C190" s="210"/>
      <c r="D190" s="210"/>
      <c r="E190" s="210"/>
      <c r="F190" s="210"/>
      <c r="G190" s="210"/>
      <c r="H190" s="210"/>
    </row>
    <row r="191" spans="2:8" ht="11.25">
      <c r="B191" s="210"/>
      <c r="C191" s="210"/>
      <c r="D191" s="210"/>
      <c r="E191" s="210"/>
      <c r="F191" s="210"/>
      <c r="G191" s="210"/>
      <c r="H191" s="210"/>
    </row>
    <row r="192" spans="2:8" ht="11.25">
      <c r="B192" s="210"/>
      <c r="C192" s="210"/>
      <c r="D192" s="210"/>
      <c r="E192" s="210"/>
      <c r="F192" s="210"/>
      <c r="G192" s="210"/>
      <c r="H192" s="210"/>
    </row>
    <row r="193" spans="2:8" ht="11.25">
      <c r="B193" s="210"/>
      <c r="C193" s="210"/>
      <c r="D193" s="210"/>
      <c r="E193" s="210"/>
      <c r="F193" s="210"/>
      <c r="G193" s="210"/>
      <c r="H193" s="210"/>
    </row>
    <row r="194" spans="2:8" ht="11.25">
      <c r="B194" s="210"/>
      <c r="C194" s="210"/>
      <c r="D194" s="210"/>
      <c r="E194" s="210"/>
      <c r="F194" s="210"/>
      <c r="G194" s="210"/>
      <c r="H194" s="210"/>
    </row>
    <row r="195" spans="2:8" ht="11.25">
      <c r="B195" s="210"/>
      <c r="C195" s="210"/>
      <c r="D195" s="210"/>
      <c r="E195" s="210"/>
      <c r="F195" s="210"/>
      <c r="G195" s="210"/>
      <c r="H195" s="210"/>
    </row>
    <row r="196" spans="2:8" ht="11.25">
      <c r="B196" s="210"/>
      <c r="C196" s="210"/>
      <c r="D196" s="210"/>
      <c r="E196" s="210"/>
      <c r="F196" s="210"/>
      <c r="G196" s="210"/>
      <c r="H196" s="210"/>
    </row>
    <row r="197" spans="2:8" ht="11.25">
      <c r="B197" s="210"/>
      <c r="C197" s="210"/>
      <c r="D197" s="210"/>
      <c r="E197" s="210"/>
      <c r="F197" s="210"/>
      <c r="G197" s="210"/>
      <c r="H197" s="210"/>
    </row>
    <row r="198" spans="2:8" ht="11.25">
      <c r="B198" s="210"/>
      <c r="C198" s="210"/>
      <c r="D198" s="210"/>
      <c r="E198" s="210"/>
      <c r="F198" s="210"/>
      <c r="G198" s="210"/>
      <c r="H198" s="210"/>
    </row>
    <row r="199" spans="2:8" ht="11.25">
      <c r="B199" s="210"/>
      <c r="C199" s="210"/>
      <c r="D199" s="210"/>
      <c r="E199" s="210"/>
      <c r="F199" s="210"/>
      <c r="G199" s="210"/>
      <c r="H199" s="210"/>
    </row>
  </sheetData>
  <mergeCells count="17">
    <mergeCell ref="B88:D88"/>
    <mergeCell ref="G89:G91"/>
    <mergeCell ref="H89:H91"/>
    <mergeCell ref="B89:B91"/>
    <mergeCell ref="C89:C91"/>
    <mergeCell ref="D89:D91"/>
    <mergeCell ref="F89:F91"/>
    <mergeCell ref="A88:A91"/>
    <mergeCell ref="F88:H88"/>
    <mergeCell ref="B5:D5"/>
    <mergeCell ref="F5:H5"/>
    <mergeCell ref="B6:B8"/>
    <mergeCell ref="C6:C8"/>
    <mergeCell ref="D6:D8"/>
    <mergeCell ref="F6:F8"/>
    <mergeCell ref="G6:G8"/>
    <mergeCell ref="H6:H8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scale="90" r:id="rId2"/>
  <headerFooter alignWithMargins="0">
    <oddFooter>&amp;C&amp;"Arial,Normale"&amp;11 189
</oddFooter>
  </headerFooter>
  <rowBreaks count="1" manualBreakCount="1">
    <brk id="83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2"/>
  <dimension ref="A1:J92"/>
  <sheetViews>
    <sheetView showGridLines="0" workbookViewId="0" topLeftCell="A1">
      <selection activeCell="G66" sqref="G66"/>
    </sheetView>
  </sheetViews>
  <sheetFormatPr defaultColWidth="9.59765625" defaultRowHeight="10.5"/>
  <cols>
    <col min="1" max="1" width="21.3984375" style="300" customWidth="1"/>
    <col min="2" max="2" width="15.796875" style="301" customWidth="1"/>
    <col min="3" max="3" width="15.19921875" style="301" customWidth="1"/>
    <col min="4" max="4" width="14.796875" style="301" customWidth="1"/>
    <col min="5" max="5" width="14.19921875" style="301" customWidth="1"/>
    <col min="6" max="6" width="13.796875" style="301" customWidth="1"/>
    <col min="7" max="7" width="15.19921875" style="744" customWidth="1"/>
    <col min="8" max="16384" width="13.3984375" style="301" customWidth="1"/>
  </cols>
  <sheetData>
    <row r="1" spans="1:6" ht="12" customHeight="1">
      <c r="A1" s="302" t="s">
        <v>381</v>
      </c>
      <c r="D1" s="3"/>
      <c r="E1" s="3"/>
      <c r="F1" s="3"/>
    </row>
    <row r="2" spans="1:6" ht="9" customHeight="1">
      <c r="A2" s="303"/>
      <c r="B2" s="3"/>
      <c r="C2" s="3"/>
      <c r="D2" s="3"/>
      <c r="E2" s="3"/>
      <c r="F2" s="3"/>
    </row>
    <row r="3" spans="1:10" ht="12" customHeight="1">
      <c r="A3" s="618" t="s">
        <v>1</v>
      </c>
      <c r="B3" s="637">
        <v>1996</v>
      </c>
      <c r="C3" s="637">
        <v>1997</v>
      </c>
      <c r="D3" s="637">
        <v>1998</v>
      </c>
      <c r="E3" s="637">
        <v>1999</v>
      </c>
      <c r="F3" s="637">
        <v>2000</v>
      </c>
      <c r="G3" s="745">
        <v>2001</v>
      </c>
      <c r="H3" s="5"/>
      <c r="I3" s="5"/>
      <c r="J3" s="3"/>
    </row>
    <row r="4" spans="1:10" ht="12" customHeight="1">
      <c r="A4" s="303"/>
      <c r="B4" s="796"/>
      <c r="C4" s="796"/>
      <c r="D4" s="796"/>
      <c r="E4" s="796"/>
      <c r="F4" s="796"/>
      <c r="G4" s="797"/>
      <c r="H4" s="5"/>
      <c r="I4" s="5"/>
      <c r="J4" s="3"/>
    </row>
    <row r="5" spans="1:10" ht="12" customHeight="1">
      <c r="A5" s="884" t="s">
        <v>387</v>
      </c>
      <c r="B5" s="884"/>
      <c r="C5" s="884"/>
      <c r="D5" s="884"/>
      <c r="E5" s="884"/>
      <c r="F5" s="884"/>
      <c r="G5" s="884"/>
      <c r="H5" s="5"/>
      <c r="I5" s="5"/>
      <c r="J5" s="3"/>
    </row>
    <row r="6" spans="1:6" ht="9" customHeight="1">
      <c r="A6" s="303"/>
      <c r="B6" s="6"/>
      <c r="C6" s="6"/>
      <c r="D6" s="6"/>
      <c r="E6" s="6"/>
      <c r="F6" s="415"/>
    </row>
    <row r="7" spans="1:7" ht="9" customHeight="1">
      <c r="A7" s="303" t="s">
        <v>11</v>
      </c>
      <c r="B7" s="19">
        <v>121</v>
      </c>
      <c r="C7" s="19">
        <v>118</v>
      </c>
      <c r="D7" s="19">
        <v>116</v>
      </c>
      <c r="E7" s="19">
        <v>114</v>
      </c>
      <c r="F7" s="19">
        <v>113</v>
      </c>
      <c r="G7" s="19">
        <v>110</v>
      </c>
    </row>
    <row r="8" spans="1:7" ht="9" customHeight="1">
      <c r="A8" s="303" t="s">
        <v>12</v>
      </c>
      <c r="B8" s="19">
        <v>8</v>
      </c>
      <c r="C8" s="19">
        <v>8</v>
      </c>
      <c r="D8" s="19">
        <v>7</v>
      </c>
      <c r="E8" s="19">
        <v>7</v>
      </c>
      <c r="F8" s="19">
        <v>7</v>
      </c>
      <c r="G8" s="19">
        <v>7</v>
      </c>
    </row>
    <row r="9" spans="1:7" ht="9" customHeight="1">
      <c r="A9" s="303" t="s">
        <v>24</v>
      </c>
      <c r="B9" s="19">
        <v>201</v>
      </c>
      <c r="C9" s="19">
        <v>195</v>
      </c>
      <c r="D9" s="19">
        <v>185</v>
      </c>
      <c r="E9" s="19">
        <v>178</v>
      </c>
      <c r="F9" s="19">
        <v>176</v>
      </c>
      <c r="G9" s="19">
        <v>172</v>
      </c>
    </row>
    <row r="10" spans="1:7" ht="9" customHeight="1">
      <c r="A10" s="303" t="s">
        <v>44</v>
      </c>
      <c r="B10" s="19">
        <v>46</v>
      </c>
      <c r="C10" s="19">
        <v>44</v>
      </c>
      <c r="D10" s="19">
        <v>41</v>
      </c>
      <c r="E10" s="19">
        <v>40</v>
      </c>
      <c r="F10" s="19">
        <v>40</v>
      </c>
      <c r="G10" s="19">
        <v>40</v>
      </c>
    </row>
    <row r="11" spans="1:7" ht="9" customHeight="1">
      <c r="A11" s="303" t="s">
        <v>27</v>
      </c>
      <c r="B11" s="19">
        <v>41</v>
      </c>
      <c r="C11" s="19">
        <v>41</v>
      </c>
      <c r="D11" s="19">
        <v>39</v>
      </c>
      <c r="E11" s="19">
        <v>39</v>
      </c>
      <c r="F11" s="19">
        <v>39</v>
      </c>
      <c r="G11" s="19">
        <v>39</v>
      </c>
    </row>
    <row r="12" spans="1:7" ht="9" customHeight="1">
      <c r="A12" s="303" t="s">
        <v>35</v>
      </c>
      <c r="B12" s="19">
        <v>115</v>
      </c>
      <c r="C12" s="19">
        <v>110</v>
      </c>
      <c r="D12" s="19">
        <v>104</v>
      </c>
      <c r="E12" s="19">
        <v>100</v>
      </c>
      <c r="F12" s="19">
        <v>98</v>
      </c>
      <c r="G12" s="19">
        <v>96</v>
      </c>
    </row>
    <row r="13" spans="1:7" ht="9" customHeight="1">
      <c r="A13" s="303" t="s">
        <v>126</v>
      </c>
      <c r="B13" s="19">
        <v>48</v>
      </c>
      <c r="C13" s="19">
        <v>45</v>
      </c>
      <c r="D13" s="19">
        <v>44</v>
      </c>
      <c r="E13" s="19">
        <v>44</v>
      </c>
      <c r="F13" s="19">
        <v>44</v>
      </c>
      <c r="G13" s="19">
        <v>44</v>
      </c>
    </row>
    <row r="14" spans="1:7" ht="9" customHeight="1">
      <c r="A14" s="303" t="s">
        <v>54</v>
      </c>
      <c r="B14" s="19">
        <v>114</v>
      </c>
      <c r="C14" s="19">
        <v>109</v>
      </c>
      <c r="D14" s="19">
        <v>102</v>
      </c>
      <c r="E14" s="19">
        <v>99</v>
      </c>
      <c r="F14" s="19">
        <v>98</v>
      </c>
      <c r="G14" s="19">
        <v>93</v>
      </c>
    </row>
    <row r="15" spans="1:7" ht="9" customHeight="1">
      <c r="A15" s="303" t="s">
        <v>65</v>
      </c>
      <c r="B15" s="19">
        <v>106</v>
      </c>
      <c r="C15" s="19">
        <v>101</v>
      </c>
      <c r="D15" s="19">
        <v>96</v>
      </c>
      <c r="E15" s="19">
        <v>92</v>
      </c>
      <c r="F15" s="19">
        <v>86</v>
      </c>
      <c r="G15" s="19">
        <v>83</v>
      </c>
    </row>
    <row r="16" spans="1:7" ht="9" customHeight="1">
      <c r="A16" s="303" t="s">
        <v>68</v>
      </c>
      <c r="B16" s="19">
        <v>26</v>
      </c>
      <c r="C16" s="19">
        <v>26</v>
      </c>
      <c r="D16" s="19">
        <v>26</v>
      </c>
      <c r="E16" s="19">
        <v>25</v>
      </c>
      <c r="F16" s="19">
        <v>25</v>
      </c>
      <c r="G16" s="19">
        <v>24</v>
      </c>
    </row>
    <row r="17" spans="1:7" ht="9" customHeight="1">
      <c r="A17" s="303" t="s">
        <v>73</v>
      </c>
      <c r="B17" s="19">
        <v>60</v>
      </c>
      <c r="C17" s="19">
        <v>59</v>
      </c>
      <c r="D17" s="19">
        <v>58</v>
      </c>
      <c r="E17" s="19">
        <v>56</v>
      </c>
      <c r="F17" s="19">
        <v>56</v>
      </c>
      <c r="G17" s="19">
        <v>56</v>
      </c>
    </row>
    <row r="18" spans="1:7" ht="9" customHeight="1">
      <c r="A18" s="303" t="s">
        <v>79</v>
      </c>
      <c r="B18" s="19">
        <v>149</v>
      </c>
      <c r="C18" s="19">
        <v>143</v>
      </c>
      <c r="D18" s="19">
        <v>136</v>
      </c>
      <c r="E18" s="19">
        <v>134</v>
      </c>
      <c r="F18" s="19">
        <v>131</v>
      </c>
      <c r="G18" s="19">
        <v>122</v>
      </c>
    </row>
    <row r="19" spans="1:7" ht="9" customHeight="1">
      <c r="A19" s="303" t="s">
        <v>84</v>
      </c>
      <c r="B19" s="19">
        <v>57</v>
      </c>
      <c r="C19" s="19">
        <v>53</v>
      </c>
      <c r="D19" s="19">
        <v>49</v>
      </c>
      <c r="E19" s="19">
        <v>49</v>
      </c>
      <c r="F19" s="19">
        <v>49</v>
      </c>
      <c r="G19" s="19">
        <v>49</v>
      </c>
    </row>
    <row r="20" spans="1:7" ht="9" customHeight="1">
      <c r="A20" s="303" t="s">
        <v>87</v>
      </c>
      <c r="B20" s="19">
        <v>15</v>
      </c>
      <c r="C20" s="19">
        <v>13</v>
      </c>
      <c r="D20" s="19">
        <v>12</v>
      </c>
      <c r="E20" s="19">
        <v>12</v>
      </c>
      <c r="F20" s="19">
        <v>12</v>
      </c>
      <c r="G20" s="19">
        <v>11</v>
      </c>
    </row>
    <row r="21" spans="1:7" ht="9" customHeight="1">
      <c r="A21" s="303" t="s">
        <v>93</v>
      </c>
      <c r="B21" s="19">
        <v>128</v>
      </c>
      <c r="C21" s="19">
        <v>127</v>
      </c>
      <c r="D21" s="19">
        <v>126</v>
      </c>
      <c r="E21" s="19">
        <v>125</v>
      </c>
      <c r="F21" s="19">
        <v>125</v>
      </c>
      <c r="G21" s="19">
        <v>124</v>
      </c>
    </row>
    <row r="22" spans="1:7" ht="9" customHeight="1">
      <c r="A22" s="303" t="s">
        <v>99</v>
      </c>
      <c r="B22" s="19">
        <v>193</v>
      </c>
      <c r="C22" s="19">
        <v>183</v>
      </c>
      <c r="D22" s="19">
        <v>176</v>
      </c>
      <c r="E22" s="19">
        <v>173</v>
      </c>
      <c r="F22" s="19">
        <v>171</v>
      </c>
      <c r="G22" s="19">
        <v>167</v>
      </c>
    </row>
    <row r="23" spans="1:7" ht="9" customHeight="1">
      <c r="A23" s="303" t="s">
        <v>102</v>
      </c>
      <c r="B23" s="19">
        <v>31</v>
      </c>
      <c r="C23" s="19">
        <v>31</v>
      </c>
      <c r="D23" s="19">
        <v>31</v>
      </c>
      <c r="E23" s="19">
        <v>31</v>
      </c>
      <c r="F23" s="19">
        <v>31</v>
      </c>
      <c r="G23" s="19">
        <v>31</v>
      </c>
    </row>
    <row r="24" spans="1:7" ht="9" customHeight="1">
      <c r="A24" s="303" t="s">
        <v>108</v>
      </c>
      <c r="B24" s="19">
        <v>127</v>
      </c>
      <c r="C24" s="19">
        <v>126</v>
      </c>
      <c r="D24" s="19">
        <v>126</v>
      </c>
      <c r="E24" s="19">
        <v>125</v>
      </c>
      <c r="F24" s="19">
        <v>125</v>
      </c>
      <c r="G24" s="19">
        <v>125</v>
      </c>
    </row>
    <row r="25" spans="1:7" ht="9" customHeight="1">
      <c r="A25" s="303" t="s">
        <v>118</v>
      </c>
      <c r="B25" s="19">
        <v>235</v>
      </c>
      <c r="C25" s="19">
        <v>229</v>
      </c>
      <c r="D25" s="19">
        <v>224</v>
      </c>
      <c r="E25" s="19">
        <v>223</v>
      </c>
      <c r="F25" s="19">
        <v>223</v>
      </c>
      <c r="G25" s="19">
        <v>222</v>
      </c>
    </row>
    <row r="26" spans="1:7" ht="9" customHeight="1">
      <c r="A26" s="303" t="s">
        <v>123</v>
      </c>
      <c r="B26" s="19">
        <v>77</v>
      </c>
      <c r="C26" s="19">
        <v>77</v>
      </c>
      <c r="D26" s="19">
        <v>76</v>
      </c>
      <c r="E26" s="19">
        <v>76</v>
      </c>
      <c r="F26" s="19">
        <v>76</v>
      </c>
      <c r="G26" s="19">
        <v>73</v>
      </c>
    </row>
    <row r="27" spans="1:7" s="746" customFormat="1" ht="9" customHeight="1">
      <c r="A27" s="304" t="s">
        <v>124</v>
      </c>
      <c r="B27" s="27">
        <v>1898</v>
      </c>
      <c r="C27" s="27">
        <v>1838</v>
      </c>
      <c r="D27" s="27">
        <v>1774</v>
      </c>
      <c r="E27" s="27">
        <v>1742</v>
      </c>
      <c r="F27" s="27">
        <v>1725</v>
      </c>
      <c r="G27" s="27">
        <v>1688</v>
      </c>
    </row>
    <row r="28" spans="1:7" ht="9" customHeight="1">
      <c r="A28" s="234" t="s">
        <v>346</v>
      </c>
      <c r="B28" s="26">
        <f aca="true" t="shared" si="0" ref="B28:G28">B7+B8+B9+B10+B11+B12+B13+B14</f>
        <v>694</v>
      </c>
      <c r="C28" s="26">
        <f t="shared" si="0"/>
        <v>670</v>
      </c>
      <c r="D28" s="26">
        <f t="shared" si="0"/>
        <v>638</v>
      </c>
      <c r="E28" s="26">
        <f t="shared" si="0"/>
        <v>621</v>
      </c>
      <c r="F28" s="26">
        <f t="shared" si="0"/>
        <v>615</v>
      </c>
      <c r="G28" s="26">
        <f t="shared" si="0"/>
        <v>601</v>
      </c>
    </row>
    <row r="29" spans="1:7" ht="9" customHeight="1">
      <c r="A29" s="234" t="s">
        <v>347</v>
      </c>
      <c r="B29" s="26">
        <f aca="true" t="shared" si="1" ref="B29:G29">B15+B16+B17+B18</f>
        <v>341</v>
      </c>
      <c r="C29" s="26">
        <f t="shared" si="1"/>
        <v>329</v>
      </c>
      <c r="D29" s="26">
        <f t="shared" si="1"/>
        <v>316</v>
      </c>
      <c r="E29" s="26">
        <f t="shared" si="1"/>
        <v>307</v>
      </c>
      <c r="F29" s="26">
        <f t="shared" si="1"/>
        <v>298</v>
      </c>
      <c r="G29" s="26">
        <f t="shared" si="1"/>
        <v>285</v>
      </c>
    </row>
    <row r="30" spans="1:7" ht="9" customHeight="1">
      <c r="A30" s="234" t="s">
        <v>348</v>
      </c>
      <c r="B30" s="26">
        <f aca="true" t="shared" si="2" ref="B30:G30">B19+B20+B21+B22+B23+B24+B25+B26</f>
        <v>863</v>
      </c>
      <c r="C30" s="26">
        <f t="shared" si="2"/>
        <v>839</v>
      </c>
      <c r="D30" s="26">
        <f t="shared" si="2"/>
        <v>820</v>
      </c>
      <c r="E30" s="26">
        <f t="shared" si="2"/>
        <v>814</v>
      </c>
      <c r="F30" s="26">
        <f t="shared" si="2"/>
        <v>812</v>
      </c>
      <c r="G30" s="26">
        <f t="shared" si="2"/>
        <v>802</v>
      </c>
    </row>
    <row r="31" spans="1:7" ht="9" customHeight="1">
      <c r="A31" s="234"/>
      <c r="B31" s="253"/>
      <c r="C31" s="253"/>
      <c r="D31" s="253"/>
      <c r="E31" s="253"/>
      <c r="F31" s="253"/>
      <c r="G31" s="253"/>
    </row>
    <row r="32" spans="1:7" ht="9" customHeight="1">
      <c r="A32" s="883" t="s">
        <v>155</v>
      </c>
      <c r="B32" s="883"/>
      <c r="C32" s="883"/>
      <c r="D32" s="883"/>
      <c r="E32" s="883"/>
      <c r="F32" s="883"/>
      <c r="G32" s="883"/>
    </row>
    <row r="33" spans="1:7" ht="9" customHeight="1">
      <c r="A33" s="234"/>
      <c r="B33" s="253"/>
      <c r="C33" s="253"/>
      <c r="D33" s="253"/>
      <c r="E33" s="253"/>
      <c r="F33" s="253"/>
      <c r="G33" s="253"/>
    </row>
    <row r="34" spans="1:7" ht="9" customHeight="1">
      <c r="A34" s="303" t="s">
        <v>11</v>
      </c>
      <c r="B34" s="458">
        <v>6.375131717597471</v>
      </c>
      <c r="C34" s="458">
        <v>6.420021762785637</v>
      </c>
      <c r="D34" s="458">
        <v>6.538895152198422</v>
      </c>
      <c r="E34" s="458">
        <v>6.544202066590127</v>
      </c>
      <c r="F34" s="458">
        <v>6.550724637681159</v>
      </c>
      <c r="G34" s="758">
        <v>6.516587677725118</v>
      </c>
    </row>
    <row r="35" spans="1:7" ht="9" customHeight="1">
      <c r="A35" s="303" t="s">
        <v>12</v>
      </c>
      <c r="B35" s="458">
        <v>0.4214963119072708</v>
      </c>
      <c r="C35" s="458">
        <v>0.4352557127312296</v>
      </c>
      <c r="D35" s="458">
        <v>0.3945885005636979</v>
      </c>
      <c r="E35" s="458">
        <v>0.4018369690011481</v>
      </c>
      <c r="F35" s="458">
        <v>0.4057971014492754</v>
      </c>
      <c r="G35" s="758">
        <v>0.4146919431279621</v>
      </c>
    </row>
    <row r="36" spans="1:7" ht="9" customHeight="1">
      <c r="A36" s="303" t="s">
        <v>24</v>
      </c>
      <c r="B36" s="458">
        <v>10.590094836670179</v>
      </c>
      <c r="C36" s="458">
        <v>10.609357997823722</v>
      </c>
      <c r="D36" s="458">
        <v>10.428410372040586</v>
      </c>
      <c r="E36" s="458">
        <v>10.218140068886338</v>
      </c>
      <c r="F36" s="458">
        <v>10.202898550724637</v>
      </c>
      <c r="G36" s="758">
        <v>10.189573459715639</v>
      </c>
    </row>
    <row r="37" spans="1:7" ht="9" customHeight="1">
      <c r="A37" s="303" t="s">
        <v>44</v>
      </c>
      <c r="B37" s="458">
        <v>2.4236037934668073</v>
      </c>
      <c r="C37" s="458">
        <v>2.3939064200217626</v>
      </c>
      <c r="D37" s="458">
        <v>2.3111612175873733</v>
      </c>
      <c r="E37" s="458">
        <v>2.296211251435132</v>
      </c>
      <c r="F37" s="458">
        <v>2.318840579710145</v>
      </c>
      <c r="G37" s="758">
        <v>2.3696682464454977</v>
      </c>
    </row>
    <row r="38" spans="1:7" ht="9" customHeight="1">
      <c r="A38" s="303" t="s">
        <v>27</v>
      </c>
      <c r="B38" s="458">
        <v>2.1601685985247627</v>
      </c>
      <c r="C38" s="458">
        <v>2.2306855277475517</v>
      </c>
      <c r="D38" s="458">
        <v>2.1984216459977453</v>
      </c>
      <c r="E38" s="458">
        <v>2.2388059701492535</v>
      </c>
      <c r="F38" s="458">
        <v>2.260869565217391</v>
      </c>
      <c r="G38" s="758">
        <v>2.31042654028436</v>
      </c>
    </row>
    <row r="39" spans="1:7" ht="9" customHeight="1">
      <c r="A39" s="303" t="s">
        <v>35</v>
      </c>
      <c r="B39" s="458">
        <v>6.059009483667018</v>
      </c>
      <c r="C39" s="458">
        <v>5.984766050054407</v>
      </c>
      <c r="D39" s="458">
        <v>5.862457722660654</v>
      </c>
      <c r="E39" s="458">
        <v>5.7405281285878305</v>
      </c>
      <c r="F39" s="458">
        <v>5.681159420289855</v>
      </c>
      <c r="G39" s="758">
        <v>5.687203791469194</v>
      </c>
    </row>
    <row r="40" spans="1:7" ht="9" customHeight="1">
      <c r="A40" s="303" t="s">
        <v>126</v>
      </c>
      <c r="B40" s="458">
        <v>2.528977871443625</v>
      </c>
      <c r="C40" s="458">
        <v>2.4483133841131663</v>
      </c>
      <c r="D40" s="458">
        <v>2.480270574971815</v>
      </c>
      <c r="E40" s="458">
        <v>2.5258323765786455</v>
      </c>
      <c r="F40" s="458">
        <v>2.550724637681159</v>
      </c>
      <c r="G40" s="758">
        <v>2.6066350710900474</v>
      </c>
    </row>
    <row r="41" spans="1:7" ht="9" customHeight="1">
      <c r="A41" s="303" t="s">
        <v>54</v>
      </c>
      <c r="B41" s="458">
        <v>6.006322444678609</v>
      </c>
      <c r="C41" s="458">
        <v>5.930359085963003</v>
      </c>
      <c r="D41" s="458">
        <v>5.749718151071026</v>
      </c>
      <c r="E41" s="458">
        <v>5.683122847301952</v>
      </c>
      <c r="F41" s="458">
        <v>5.681159420289855</v>
      </c>
      <c r="G41" s="758">
        <v>5.509478672985782</v>
      </c>
    </row>
    <row r="42" spans="1:7" ht="9" customHeight="1">
      <c r="A42" s="303" t="s">
        <v>65</v>
      </c>
      <c r="B42" s="458">
        <v>5.584826132771338</v>
      </c>
      <c r="C42" s="458">
        <v>5.495103373231774</v>
      </c>
      <c r="D42" s="458">
        <v>5.411499436302142</v>
      </c>
      <c r="E42" s="458">
        <v>5.281285878300804</v>
      </c>
      <c r="F42" s="458">
        <v>4.9855072463768115</v>
      </c>
      <c r="G42" s="758">
        <v>4.9170616113744074</v>
      </c>
    </row>
    <row r="43" spans="1:7" ht="9" customHeight="1">
      <c r="A43" s="303" t="s">
        <v>68</v>
      </c>
      <c r="B43" s="458">
        <v>1.36986301369863</v>
      </c>
      <c r="C43" s="458">
        <v>1.4145810663764962</v>
      </c>
      <c r="D43" s="458">
        <v>1.4656144306651635</v>
      </c>
      <c r="E43" s="458">
        <v>1.4351320321469576</v>
      </c>
      <c r="F43" s="458">
        <v>1.4492753623188406</v>
      </c>
      <c r="G43" s="758">
        <v>1.4218009478672986</v>
      </c>
    </row>
    <row r="44" spans="1:7" ht="9" customHeight="1">
      <c r="A44" s="303" t="s">
        <v>73</v>
      </c>
      <c r="B44" s="458">
        <v>3.161222339304531</v>
      </c>
      <c r="C44" s="458">
        <v>3.2100108813928183</v>
      </c>
      <c r="D44" s="458">
        <v>3.269447576099211</v>
      </c>
      <c r="E44" s="458">
        <v>3.214695752009185</v>
      </c>
      <c r="F44" s="458">
        <v>3.246376811594203</v>
      </c>
      <c r="G44" s="758">
        <v>3.3175355450236967</v>
      </c>
    </row>
    <row r="45" spans="1:7" ht="9" customHeight="1">
      <c r="A45" s="303" t="s">
        <v>79</v>
      </c>
      <c r="B45" s="458">
        <v>7.8503688092729185</v>
      </c>
      <c r="C45" s="458">
        <v>7.780195865070729</v>
      </c>
      <c r="D45" s="458">
        <v>7.666290868094701</v>
      </c>
      <c r="E45" s="458">
        <v>7.6923076923076925</v>
      </c>
      <c r="F45" s="458">
        <v>7.594202898550725</v>
      </c>
      <c r="G45" s="758">
        <v>7.2274881516587675</v>
      </c>
    </row>
    <row r="46" spans="1:7" ht="9" customHeight="1">
      <c r="A46" s="303" t="s">
        <v>84</v>
      </c>
      <c r="B46" s="458">
        <v>3.0031612223393047</v>
      </c>
      <c r="C46" s="458">
        <v>2.883569096844396</v>
      </c>
      <c r="D46" s="458">
        <v>2.762119503945885</v>
      </c>
      <c r="E46" s="458">
        <v>2.812858783008037</v>
      </c>
      <c r="F46" s="458">
        <v>2.8405797101449277</v>
      </c>
      <c r="G46" s="758">
        <v>2.9028436018957344</v>
      </c>
    </row>
    <row r="47" spans="1:7" ht="9" customHeight="1">
      <c r="A47" s="303" t="s">
        <v>87</v>
      </c>
      <c r="B47" s="458">
        <v>0.7903055848261328</v>
      </c>
      <c r="C47" s="458">
        <v>0.7072905331882481</v>
      </c>
      <c r="D47" s="458">
        <v>0.6764374295377678</v>
      </c>
      <c r="E47" s="458">
        <v>0.6888633754305397</v>
      </c>
      <c r="F47" s="458">
        <v>0.6956521739130435</v>
      </c>
      <c r="G47" s="758">
        <v>0.6516587677725119</v>
      </c>
    </row>
    <row r="48" spans="1:7" ht="9" customHeight="1">
      <c r="A48" s="303" t="s">
        <v>93</v>
      </c>
      <c r="B48" s="458">
        <v>6.743940990516333</v>
      </c>
      <c r="C48" s="458">
        <v>6.90968443960827</v>
      </c>
      <c r="D48" s="458">
        <v>7.1025930101465615</v>
      </c>
      <c r="E48" s="458">
        <v>7.175660160734788</v>
      </c>
      <c r="F48" s="458">
        <v>7.246376811594203</v>
      </c>
      <c r="G48" s="758">
        <v>7.345971563981043</v>
      </c>
    </row>
    <row r="49" spans="1:7" ht="9" customHeight="1">
      <c r="A49" s="303" t="s">
        <v>99</v>
      </c>
      <c r="B49" s="458">
        <v>10.168598524762908</v>
      </c>
      <c r="C49" s="458">
        <v>9.956474428726876</v>
      </c>
      <c r="D49" s="458">
        <v>9.92108229988726</v>
      </c>
      <c r="E49" s="458">
        <v>9.931113662456946</v>
      </c>
      <c r="F49" s="458">
        <v>9.91304347826087</v>
      </c>
      <c r="G49" s="758">
        <v>9.893364928909953</v>
      </c>
    </row>
    <row r="50" spans="1:7" ht="9" customHeight="1">
      <c r="A50" s="303" t="s">
        <v>102</v>
      </c>
      <c r="B50" s="458">
        <v>1.6332982086406744</v>
      </c>
      <c r="C50" s="458">
        <v>1.6866158868335146</v>
      </c>
      <c r="D50" s="458">
        <v>1.7474633596392333</v>
      </c>
      <c r="E50" s="458">
        <v>1.7795637198622274</v>
      </c>
      <c r="F50" s="458">
        <v>1.7971014492753623</v>
      </c>
      <c r="G50" s="758">
        <v>1.8364928909952607</v>
      </c>
    </row>
    <row r="51" spans="1:7" ht="9" customHeight="1">
      <c r="A51" s="303" t="s">
        <v>108</v>
      </c>
      <c r="B51" s="458">
        <v>6.691253951527925</v>
      </c>
      <c r="C51" s="458">
        <v>6.855277475516866</v>
      </c>
      <c r="D51" s="458">
        <v>7.1025930101465615</v>
      </c>
      <c r="E51" s="458">
        <v>7.175660160734788</v>
      </c>
      <c r="F51" s="458">
        <v>7.246376811594203</v>
      </c>
      <c r="G51" s="758">
        <v>7.4052132701421804</v>
      </c>
    </row>
    <row r="52" spans="1:7" ht="9" customHeight="1">
      <c r="A52" s="303" t="s">
        <v>118</v>
      </c>
      <c r="B52" s="458">
        <v>12.38145416227608</v>
      </c>
      <c r="C52" s="458">
        <v>12.459194776931447</v>
      </c>
      <c r="D52" s="458">
        <v>12.626832018038332</v>
      </c>
      <c r="E52" s="458">
        <v>12.80137772675086</v>
      </c>
      <c r="F52" s="458">
        <v>12.927536231884059</v>
      </c>
      <c r="G52" s="758">
        <v>13.151658767772512</v>
      </c>
    </row>
    <row r="53" spans="1:7" ht="9" customHeight="1">
      <c r="A53" s="303" t="s">
        <v>123</v>
      </c>
      <c r="B53" s="458">
        <v>4.056902002107481</v>
      </c>
      <c r="C53" s="458">
        <v>4.189336235038085</v>
      </c>
      <c r="D53" s="458">
        <v>4.284103720405862</v>
      </c>
      <c r="E53" s="458">
        <v>4.3628013777267505</v>
      </c>
      <c r="F53" s="458">
        <v>4.405797101449275</v>
      </c>
      <c r="G53" s="758">
        <v>4.3246445497630335</v>
      </c>
    </row>
    <row r="54" spans="1:7" ht="9" customHeight="1">
      <c r="A54" s="304" t="s">
        <v>124</v>
      </c>
      <c r="B54" s="459">
        <v>100</v>
      </c>
      <c r="C54" s="459">
        <v>100</v>
      </c>
      <c r="D54" s="459">
        <v>100</v>
      </c>
      <c r="E54" s="459">
        <v>100</v>
      </c>
      <c r="F54" s="459">
        <v>100</v>
      </c>
      <c r="G54" s="760">
        <v>100</v>
      </c>
    </row>
    <row r="55" spans="1:7" ht="9" customHeight="1">
      <c r="A55" s="234" t="s">
        <v>346</v>
      </c>
      <c r="B55" s="459">
        <v>36.564805057955745</v>
      </c>
      <c r="C55" s="459">
        <v>36.452665941240475</v>
      </c>
      <c r="D55" s="459">
        <v>35.963923337091316</v>
      </c>
      <c r="E55" s="459">
        <v>35.64867967853043</v>
      </c>
      <c r="F55" s="459">
        <v>35.65217391304348</v>
      </c>
      <c r="G55" s="760">
        <v>35.6042654028436</v>
      </c>
    </row>
    <row r="56" spans="1:7" ht="9" customHeight="1">
      <c r="A56" s="234" t="s">
        <v>347</v>
      </c>
      <c r="B56" s="459">
        <v>17.96628029504742</v>
      </c>
      <c r="C56" s="459">
        <v>17.899891186071816</v>
      </c>
      <c r="D56" s="459">
        <v>17.81285231116122</v>
      </c>
      <c r="E56" s="459">
        <v>17.623421354764638</v>
      </c>
      <c r="F56" s="459">
        <v>17.27536231884058</v>
      </c>
      <c r="G56" s="760">
        <v>16.88388625592417</v>
      </c>
    </row>
    <row r="57" spans="1:7" ht="9" customHeight="1">
      <c r="A57" s="234" t="s">
        <v>348</v>
      </c>
      <c r="B57" s="459">
        <v>45.468914646996836</v>
      </c>
      <c r="C57" s="459">
        <v>45.647442872687705</v>
      </c>
      <c r="D57" s="459">
        <v>46.22322435174746</v>
      </c>
      <c r="E57" s="459">
        <v>46.727898966704934</v>
      </c>
      <c r="F57" s="459">
        <v>47.072463768115945</v>
      </c>
      <c r="G57" s="760">
        <v>47.51184834123223</v>
      </c>
    </row>
    <row r="58" spans="1:7" ht="9" customHeight="1">
      <c r="A58" s="761"/>
      <c r="B58" s="762"/>
      <c r="C58" s="762"/>
      <c r="D58" s="762"/>
      <c r="E58" s="762"/>
      <c r="F58" s="762"/>
      <c r="G58" s="762"/>
    </row>
    <row r="59" spans="1:6" ht="9" customHeight="1">
      <c r="A59" s="303"/>
      <c r="B59" s="3"/>
      <c r="C59" s="3"/>
      <c r="D59" s="3"/>
      <c r="E59" s="3"/>
      <c r="F59" s="3"/>
    </row>
    <row r="60" spans="2:6" ht="9" customHeight="1">
      <c r="B60" s="3"/>
      <c r="C60" s="3"/>
      <c r="D60" s="3"/>
      <c r="E60" s="3"/>
      <c r="F60" s="3"/>
    </row>
    <row r="61" spans="1:6" ht="9" customHeight="1">
      <c r="A61" s="303" t="s">
        <v>359</v>
      </c>
      <c r="B61" s="3"/>
      <c r="C61" s="3"/>
      <c r="D61" s="3"/>
      <c r="E61" s="3"/>
      <c r="F61" s="3"/>
    </row>
    <row r="62" ht="9" customHeight="1"/>
    <row r="63" spans="1:7" ht="9" customHeight="1">
      <c r="A63" s="883"/>
      <c r="B63" s="883"/>
      <c r="C63" s="883"/>
      <c r="D63" s="883"/>
      <c r="E63" s="883"/>
      <c r="F63" s="883"/>
      <c r="G63" s="883"/>
    </row>
    <row r="64" spans="1:7" ht="9" customHeight="1">
      <c r="A64" s="755"/>
      <c r="B64" s="755"/>
      <c r="C64" s="755"/>
      <c r="D64" s="755"/>
      <c r="E64" s="755"/>
      <c r="F64" s="755"/>
      <c r="G64" s="755"/>
    </row>
    <row r="65" spans="1:7" ht="9" customHeight="1">
      <c r="A65" s="303"/>
      <c r="B65" s="458"/>
      <c r="C65" s="458"/>
      <c r="D65" s="458"/>
      <c r="E65" s="458"/>
      <c r="F65" s="458"/>
      <c r="G65" s="758"/>
    </row>
    <row r="66" spans="1:7" ht="9" customHeight="1">
      <c r="A66" s="303"/>
      <c r="B66" s="458"/>
      <c r="C66" s="458"/>
      <c r="D66" s="458"/>
      <c r="E66" s="458"/>
      <c r="F66" s="458"/>
      <c r="G66" s="758"/>
    </row>
    <row r="67" spans="1:7" ht="9" customHeight="1">
      <c r="A67" s="303"/>
      <c r="B67" s="458"/>
      <c r="C67" s="458"/>
      <c r="D67" s="458"/>
      <c r="E67" s="458"/>
      <c r="F67" s="458"/>
      <c r="G67" s="758"/>
    </row>
    <row r="68" spans="1:7" ht="9" customHeight="1">
      <c r="A68" s="303"/>
      <c r="B68" s="458"/>
      <c r="C68" s="458"/>
      <c r="D68" s="458"/>
      <c r="E68" s="458"/>
      <c r="F68" s="458"/>
      <c r="G68" s="758"/>
    </row>
    <row r="69" spans="1:7" ht="9" customHeight="1">
      <c r="A69" s="303"/>
      <c r="B69" s="458"/>
      <c r="C69" s="458"/>
      <c r="D69" s="458"/>
      <c r="E69" s="458"/>
      <c r="F69" s="458"/>
      <c r="G69" s="758"/>
    </row>
    <row r="70" spans="1:7" ht="9" customHeight="1">
      <c r="A70" s="303"/>
      <c r="B70" s="458"/>
      <c r="C70" s="458"/>
      <c r="D70" s="458"/>
      <c r="E70" s="458"/>
      <c r="F70" s="458"/>
      <c r="G70" s="758"/>
    </row>
    <row r="71" spans="1:7" ht="9" customHeight="1">
      <c r="A71" s="303"/>
      <c r="B71" s="458"/>
      <c r="C71" s="458"/>
      <c r="D71" s="458"/>
      <c r="E71" s="458"/>
      <c r="F71" s="458"/>
      <c r="G71" s="758"/>
    </row>
    <row r="72" spans="1:7" ht="9" customHeight="1">
      <c r="A72" s="303"/>
      <c r="B72" s="458"/>
      <c r="C72" s="458"/>
      <c r="D72" s="458"/>
      <c r="E72" s="458"/>
      <c r="F72" s="458"/>
      <c r="G72" s="758"/>
    </row>
    <row r="73" spans="1:7" ht="9" customHeight="1">
      <c r="A73" s="303"/>
      <c r="B73" s="458"/>
      <c r="C73" s="458"/>
      <c r="D73" s="458"/>
      <c r="E73" s="458"/>
      <c r="F73" s="458"/>
      <c r="G73" s="758"/>
    </row>
    <row r="74" spans="1:7" ht="9" customHeight="1">
      <c r="A74" s="303"/>
      <c r="B74" s="458"/>
      <c r="C74" s="458"/>
      <c r="D74" s="458"/>
      <c r="E74" s="458"/>
      <c r="F74" s="458"/>
      <c r="G74" s="758"/>
    </row>
    <row r="75" spans="1:7" ht="9" customHeight="1">
      <c r="A75" s="303"/>
      <c r="B75" s="458"/>
      <c r="C75" s="458"/>
      <c r="D75" s="458"/>
      <c r="E75" s="458"/>
      <c r="F75" s="458"/>
      <c r="G75" s="758"/>
    </row>
    <row r="76" spans="1:7" ht="9" customHeight="1">
      <c r="A76" s="303"/>
      <c r="B76" s="458"/>
      <c r="C76" s="458"/>
      <c r="D76" s="458"/>
      <c r="E76" s="458"/>
      <c r="F76" s="458"/>
      <c r="G76" s="758"/>
    </row>
    <row r="77" spans="1:7" ht="9" customHeight="1">
      <c r="A77" s="303"/>
      <c r="B77" s="458"/>
      <c r="C77" s="458"/>
      <c r="D77" s="458"/>
      <c r="E77" s="458"/>
      <c r="F77" s="458"/>
      <c r="G77" s="758"/>
    </row>
    <row r="78" spans="1:7" ht="9" customHeight="1">
      <c r="A78" s="303"/>
      <c r="B78" s="458"/>
      <c r="C78" s="458"/>
      <c r="D78" s="458"/>
      <c r="E78" s="458"/>
      <c r="F78" s="458"/>
      <c r="G78" s="758"/>
    </row>
    <row r="79" spans="1:7" ht="9" customHeight="1">
      <c r="A79" s="303"/>
      <c r="B79" s="458"/>
      <c r="C79" s="458"/>
      <c r="D79" s="458"/>
      <c r="E79" s="458"/>
      <c r="F79" s="458"/>
      <c r="G79" s="758"/>
    </row>
    <row r="80" spans="1:7" ht="9" customHeight="1">
      <c r="A80" s="303"/>
      <c r="B80" s="458"/>
      <c r="C80" s="458"/>
      <c r="D80" s="458"/>
      <c r="E80" s="458"/>
      <c r="F80" s="458"/>
      <c r="G80" s="758"/>
    </row>
    <row r="81" spans="1:7" ht="9" customHeight="1">
      <c r="A81" s="303"/>
      <c r="B81" s="458"/>
      <c r="C81" s="458"/>
      <c r="D81" s="458"/>
      <c r="E81" s="458"/>
      <c r="F81" s="458"/>
      <c r="G81" s="758"/>
    </row>
    <row r="82" spans="1:7" ht="9" customHeight="1">
      <c r="A82" s="303"/>
      <c r="B82" s="458"/>
      <c r="C82" s="458"/>
      <c r="D82" s="458"/>
      <c r="E82" s="458"/>
      <c r="F82" s="458"/>
      <c r="G82" s="758"/>
    </row>
    <row r="83" spans="1:7" ht="9" customHeight="1">
      <c r="A83" s="303"/>
      <c r="B83" s="458"/>
      <c r="C83" s="458"/>
      <c r="D83" s="458"/>
      <c r="E83" s="458"/>
      <c r="F83" s="458"/>
      <c r="G83" s="758"/>
    </row>
    <row r="84" spans="1:7" ht="9" customHeight="1">
      <c r="A84" s="303"/>
      <c r="B84" s="458"/>
      <c r="C84" s="458"/>
      <c r="D84" s="458"/>
      <c r="E84" s="458"/>
      <c r="F84" s="458"/>
      <c r="G84" s="758"/>
    </row>
    <row r="85" spans="1:7" ht="9" customHeight="1">
      <c r="A85" s="304"/>
      <c r="B85" s="459"/>
      <c r="C85" s="459"/>
      <c r="D85" s="459"/>
      <c r="E85" s="459"/>
      <c r="F85" s="459"/>
      <c r="G85" s="760"/>
    </row>
    <row r="86" spans="1:7" ht="9" customHeight="1">
      <c r="A86" s="234"/>
      <c r="B86" s="459"/>
      <c r="C86" s="459"/>
      <c r="D86" s="459"/>
      <c r="E86" s="459"/>
      <c r="F86" s="459"/>
      <c r="G86" s="760"/>
    </row>
    <row r="87" spans="1:7" ht="9" customHeight="1">
      <c r="A87" s="234"/>
      <c r="B87" s="459"/>
      <c r="C87" s="459"/>
      <c r="D87" s="459"/>
      <c r="E87" s="459"/>
      <c r="F87" s="459"/>
      <c r="G87" s="760"/>
    </row>
    <row r="88" spans="1:7" ht="9" customHeight="1">
      <c r="A88" s="234"/>
      <c r="B88" s="459"/>
      <c r="C88" s="459"/>
      <c r="D88" s="459"/>
      <c r="E88" s="459"/>
      <c r="F88" s="459"/>
      <c r="G88" s="760"/>
    </row>
    <row r="89" spans="1:7" ht="9" customHeight="1">
      <c r="A89" s="245"/>
      <c r="B89" s="759"/>
      <c r="C89" s="759"/>
      <c r="D89" s="759"/>
      <c r="E89" s="759"/>
      <c r="F89" s="759"/>
      <c r="G89" s="759"/>
    </row>
    <row r="90" spans="1:7" ht="9" customHeight="1">
      <c r="A90" s="242"/>
      <c r="B90" s="756"/>
      <c r="C90" s="756"/>
      <c r="D90" s="756"/>
      <c r="E90" s="756"/>
      <c r="F90" s="756"/>
      <c r="G90" s="757"/>
    </row>
    <row r="91" spans="1:7" s="749" customFormat="1" ht="8.25">
      <c r="A91" s="748"/>
      <c r="G91" s="750"/>
    </row>
    <row r="92" spans="1:7" s="754" customFormat="1" ht="9" customHeight="1">
      <c r="A92" s="751"/>
      <c r="B92" s="752"/>
      <c r="C92" s="752"/>
      <c r="D92" s="752"/>
      <c r="E92" s="752"/>
      <c r="F92" s="752"/>
      <c r="G92" s="753"/>
    </row>
  </sheetData>
  <mergeCells count="3">
    <mergeCell ref="A63:G63"/>
    <mergeCell ref="A32:G32"/>
    <mergeCell ref="A5:G5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&amp;C&amp;"Arial,Normale"&amp;10 211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3"/>
  <dimension ref="A1:I16"/>
  <sheetViews>
    <sheetView showGridLines="0" workbookViewId="0" topLeftCell="A1">
      <selection activeCell="H13" sqref="H13"/>
    </sheetView>
  </sheetViews>
  <sheetFormatPr defaultColWidth="9.59765625" defaultRowHeight="10.5"/>
  <cols>
    <col min="1" max="1" width="12" style="305" customWidth="1"/>
    <col min="2" max="2" width="17" style="305" customWidth="1"/>
    <col min="3" max="5" width="19.796875" style="305" customWidth="1"/>
    <col min="6" max="6" width="16.59765625" style="305" customWidth="1"/>
    <col min="7" max="7" width="16" style="305" customWidth="1"/>
    <col min="8" max="11" width="19.19921875" style="305" customWidth="1"/>
    <col min="12" max="16384" width="9.59765625" style="305" customWidth="1"/>
  </cols>
  <sheetData>
    <row r="1" s="307" customFormat="1" ht="12">
      <c r="A1" s="306" t="s">
        <v>341</v>
      </c>
    </row>
    <row r="2" s="307" customFormat="1" ht="12" customHeight="1"/>
    <row r="3" s="308" customFormat="1" ht="9" customHeight="1">
      <c r="A3" s="306"/>
    </row>
    <row r="4" spans="1:7" s="308" customFormat="1" ht="12" customHeight="1">
      <c r="A4" s="885" t="s">
        <v>159</v>
      </c>
      <c r="B4" s="887" t="s">
        <v>190</v>
      </c>
      <c r="C4" s="887"/>
      <c r="D4" s="887"/>
      <c r="E4" s="887"/>
      <c r="F4" s="887"/>
      <c r="G4" s="888" t="s">
        <v>424</v>
      </c>
    </row>
    <row r="5" spans="1:7" s="308" customFormat="1" ht="24" customHeight="1">
      <c r="A5" s="886"/>
      <c r="B5" s="638" t="s">
        <v>420</v>
      </c>
      <c r="C5" s="638" t="s">
        <v>421</v>
      </c>
      <c r="D5" s="638" t="s">
        <v>422</v>
      </c>
      <c r="E5" s="638" t="s">
        <v>290</v>
      </c>
      <c r="F5" s="638" t="s">
        <v>423</v>
      </c>
      <c r="G5" s="889"/>
    </row>
    <row r="6" spans="1:9" s="308" customFormat="1" ht="9" customHeight="1">
      <c r="A6" s="309"/>
      <c r="B6" s="309"/>
      <c r="C6" s="309"/>
      <c r="D6" s="309"/>
      <c r="E6" s="310"/>
      <c r="F6" s="310"/>
      <c r="G6" s="309"/>
      <c r="H6" s="309"/>
      <c r="I6" s="311"/>
    </row>
    <row r="7" spans="1:9" s="308" customFormat="1" ht="9" customHeight="1">
      <c r="A7" s="312">
        <v>1997</v>
      </c>
      <c r="B7" s="18">
        <v>128</v>
      </c>
      <c r="C7" s="18">
        <v>9</v>
      </c>
      <c r="D7" s="18">
        <v>1</v>
      </c>
      <c r="E7" s="17">
        <v>2667</v>
      </c>
      <c r="F7" s="394" t="s">
        <v>154</v>
      </c>
      <c r="G7" s="17">
        <v>2805</v>
      </c>
      <c r="H7" s="309"/>
      <c r="I7" s="309"/>
    </row>
    <row r="8" spans="1:9" s="308" customFormat="1" ht="9" customHeight="1">
      <c r="A8" s="312">
        <v>1998</v>
      </c>
      <c r="B8" s="18">
        <v>128</v>
      </c>
      <c r="C8" s="18">
        <v>9</v>
      </c>
      <c r="D8" s="18">
        <v>1</v>
      </c>
      <c r="E8" s="17">
        <v>2854</v>
      </c>
      <c r="F8" s="394" t="s">
        <v>154</v>
      </c>
      <c r="G8" s="313">
        <v>2992</v>
      </c>
      <c r="H8" s="313"/>
      <c r="I8" s="309"/>
    </row>
    <row r="9" spans="1:9" s="308" customFormat="1" ht="9" customHeight="1">
      <c r="A9" s="312">
        <v>1999</v>
      </c>
      <c r="B9" s="18">
        <v>128</v>
      </c>
      <c r="C9" s="18">
        <v>9</v>
      </c>
      <c r="D9" s="18">
        <v>1</v>
      </c>
      <c r="E9" s="17">
        <v>2893</v>
      </c>
      <c r="F9" s="17">
        <v>17</v>
      </c>
      <c r="G9" s="313">
        <v>3048</v>
      </c>
      <c r="H9" s="313"/>
      <c r="I9" s="309"/>
    </row>
    <row r="10" spans="1:9" s="308" customFormat="1" ht="9" customHeight="1">
      <c r="A10" s="312">
        <v>2000</v>
      </c>
      <c r="B10" s="18">
        <v>125</v>
      </c>
      <c r="C10" s="18">
        <v>9</v>
      </c>
      <c r="D10" s="18">
        <v>1</v>
      </c>
      <c r="E10" s="17">
        <v>2924</v>
      </c>
      <c r="F10" s="17">
        <v>22</v>
      </c>
      <c r="G10" s="313">
        <v>3081</v>
      </c>
      <c r="H10" s="313"/>
      <c r="I10" s="309"/>
    </row>
    <row r="11" spans="1:9" s="308" customFormat="1" ht="9" customHeight="1">
      <c r="A11" s="312">
        <v>2001</v>
      </c>
      <c r="B11" s="18">
        <v>123</v>
      </c>
      <c r="C11" s="18">
        <v>9</v>
      </c>
      <c r="D11" s="18">
        <v>1</v>
      </c>
      <c r="E11" s="17">
        <v>2950</v>
      </c>
      <c r="F11" s="17">
        <v>31</v>
      </c>
      <c r="G11" s="313">
        <v>3114</v>
      </c>
      <c r="H11" s="313"/>
      <c r="I11" s="309"/>
    </row>
    <row r="12" spans="1:9" s="308" customFormat="1" ht="9" customHeight="1">
      <c r="A12" s="314"/>
      <c r="B12" s="314"/>
      <c r="C12" s="314"/>
      <c r="D12" s="314"/>
      <c r="E12" s="314"/>
      <c r="F12" s="314"/>
      <c r="G12" s="314"/>
      <c r="H12" s="309"/>
      <c r="I12" s="309"/>
    </row>
    <row r="13" ht="9" customHeight="1"/>
    <row r="14" ht="9" customHeight="1"/>
    <row r="15" ht="9" customHeight="1">
      <c r="A15" s="306" t="s">
        <v>2</v>
      </c>
    </row>
    <row r="16" ht="12.75">
      <c r="A16" s="308" t="s">
        <v>263</v>
      </c>
    </row>
  </sheetData>
  <mergeCells count="3">
    <mergeCell ref="A4:A5"/>
    <mergeCell ref="B4:F4"/>
    <mergeCell ref="G4:G5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240" verticalDpi="240" orientation="portrait" paperSize="9" r:id="rId2"/>
  <headerFooter alignWithMargins="0">
    <oddFooter>&amp;C&amp;"Arial,Normale"&amp;10 212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5"/>
  <dimension ref="A1:L90"/>
  <sheetViews>
    <sheetView showGridLines="0" workbookViewId="0" topLeftCell="A1">
      <selection activeCell="G60" sqref="G60"/>
    </sheetView>
  </sheetViews>
  <sheetFormatPr defaultColWidth="9.59765625" defaultRowHeight="10.5"/>
  <cols>
    <col min="1" max="1" width="45" style="316" customWidth="1"/>
    <col min="2" max="5" width="19.19921875" style="315" customWidth="1"/>
    <col min="6" max="6" width="16.796875" style="315" customWidth="1"/>
    <col min="7" max="7" width="20" style="315" customWidth="1"/>
    <col min="8" max="8" width="12.59765625" style="315" bestFit="1" customWidth="1"/>
    <col min="9" max="16384" width="9.59765625" style="315" customWidth="1"/>
  </cols>
  <sheetData>
    <row r="1" spans="1:4" ht="12" customHeight="1">
      <c r="A1" s="779" t="s">
        <v>342</v>
      </c>
      <c r="B1" s="328"/>
      <c r="C1" s="328"/>
      <c r="D1" s="328"/>
    </row>
    <row r="2" spans="2:4" ht="12" customHeight="1">
      <c r="B2" s="328"/>
      <c r="C2" s="328"/>
      <c r="D2" s="328"/>
    </row>
    <row r="3" spans="1:6" ht="9" customHeight="1">
      <c r="A3" s="327"/>
      <c r="B3" s="328"/>
      <c r="C3" s="328"/>
      <c r="D3" s="328"/>
      <c r="F3" s="327"/>
    </row>
    <row r="4" spans="1:5" ht="12" customHeight="1">
      <c r="A4" s="639" t="s">
        <v>219</v>
      </c>
      <c r="B4" s="640" t="s">
        <v>411</v>
      </c>
      <c r="C4" s="640" t="s">
        <v>412</v>
      </c>
      <c r="D4" s="640" t="s">
        <v>413</v>
      </c>
      <c r="E4" s="640" t="s">
        <v>130</v>
      </c>
    </row>
    <row r="5" ht="6" customHeight="1"/>
    <row r="6" spans="1:12" ht="6" customHeight="1">
      <c r="A6" s="890" t="s">
        <v>387</v>
      </c>
      <c r="B6" s="890"/>
      <c r="C6" s="890"/>
      <c r="D6" s="890"/>
      <c r="E6" s="890"/>
      <c r="F6" s="317"/>
      <c r="G6" s="317"/>
      <c r="H6" s="317"/>
      <c r="I6" s="317"/>
      <c r="J6" s="317"/>
      <c r="K6" s="317"/>
      <c r="L6" s="317"/>
    </row>
    <row r="7" spans="1:12" ht="6" customHeight="1">
      <c r="A7" s="318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</row>
    <row r="8" spans="1:12" ht="8.25" customHeight="1">
      <c r="A8" s="400" t="s">
        <v>131</v>
      </c>
      <c r="B8" s="401">
        <v>8602</v>
      </c>
      <c r="C8" s="401">
        <v>8760</v>
      </c>
      <c r="D8" s="401">
        <v>8760</v>
      </c>
      <c r="E8" s="401">
        <v>26122</v>
      </c>
      <c r="F8" s="401"/>
      <c r="J8" s="317"/>
      <c r="K8" s="317"/>
      <c r="L8" s="317"/>
    </row>
    <row r="9" spans="1:12" ht="8.25" customHeight="1">
      <c r="A9" s="375" t="s">
        <v>291</v>
      </c>
      <c r="B9" s="401">
        <v>19</v>
      </c>
      <c r="C9" s="401">
        <v>7220</v>
      </c>
      <c r="D9" s="401">
        <v>8115</v>
      </c>
      <c r="E9" s="401">
        <v>15354</v>
      </c>
      <c r="F9" s="319"/>
      <c r="J9" s="320"/>
      <c r="K9" s="320"/>
      <c r="L9" s="317"/>
    </row>
    <row r="10" spans="1:12" ht="8.25" customHeight="1">
      <c r="A10" s="376" t="s">
        <v>292</v>
      </c>
      <c r="B10" s="402">
        <v>0</v>
      </c>
      <c r="C10" s="402">
        <v>0</v>
      </c>
      <c r="D10" s="402">
        <v>3745</v>
      </c>
      <c r="E10" s="402">
        <v>3745</v>
      </c>
      <c r="F10" s="319"/>
      <c r="J10" s="320"/>
      <c r="K10" s="320"/>
      <c r="L10" s="317"/>
    </row>
    <row r="11" spans="1:12" ht="8.25" customHeight="1">
      <c r="A11" s="376" t="s">
        <v>293</v>
      </c>
      <c r="B11" s="402">
        <v>0</v>
      </c>
      <c r="C11" s="402">
        <v>0</v>
      </c>
      <c r="D11" s="402">
        <v>976</v>
      </c>
      <c r="E11" s="402">
        <v>976</v>
      </c>
      <c r="F11" s="319"/>
      <c r="J11" s="320"/>
      <c r="K11" s="320"/>
      <c r="L11" s="317"/>
    </row>
    <row r="12" spans="1:12" ht="8.25" customHeight="1">
      <c r="A12" s="376" t="s">
        <v>133</v>
      </c>
      <c r="B12" s="402">
        <v>0</v>
      </c>
      <c r="C12" s="402">
        <v>0</v>
      </c>
      <c r="D12" s="402">
        <v>94</v>
      </c>
      <c r="E12" s="402">
        <v>94</v>
      </c>
      <c r="F12" s="319"/>
      <c r="J12" s="320"/>
      <c r="K12" s="320"/>
      <c r="L12" s="317"/>
    </row>
    <row r="13" spans="1:12" ht="8.25" customHeight="1">
      <c r="A13" s="376" t="s">
        <v>294</v>
      </c>
      <c r="B13" s="402">
        <v>0</v>
      </c>
      <c r="C13" s="402">
        <v>86</v>
      </c>
      <c r="D13" s="402">
        <v>0</v>
      </c>
      <c r="E13" s="402">
        <v>86</v>
      </c>
      <c r="F13" s="319"/>
      <c r="J13" s="320"/>
      <c r="K13" s="320"/>
      <c r="L13" s="317"/>
    </row>
    <row r="14" spans="1:12" ht="8.25" customHeight="1">
      <c r="A14" s="376" t="s">
        <v>295</v>
      </c>
      <c r="B14" s="402">
        <v>0</v>
      </c>
      <c r="C14" s="402">
        <v>220</v>
      </c>
      <c r="D14" s="402">
        <v>0</v>
      </c>
      <c r="E14" s="402">
        <v>220</v>
      </c>
      <c r="F14" s="737"/>
      <c r="J14" s="320"/>
      <c r="K14" s="320"/>
      <c r="L14" s="317"/>
    </row>
    <row r="15" spans="1:12" ht="8.25" customHeight="1">
      <c r="A15" s="376" t="s">
        <v>296</v>
      </c>
      <c r="B15" s="402">
        <v>19</v>
      </c>
      <c r="C15" s="402">
        <v>4182</v>
      </c>
      <c r="D15" s="402">
        <v>80</v>
      </c>
      <c r="E15" s="402">
        <v>4281</v>
      </c>
      <c r="F15" s="319"/>
      <c r="J15" s="320"/>
      <c r="K15" s="320"/>
      <c r="L15" s="317"/>
    </row>
    <row r="16" spans="1:12" ht="8.25" customHeight="1">
      <c r="A16" s="376" t="s">
        <v>297</v>
      </c>
      <c r="B16" s="402">
        <v>0</v>
      </c>
      <c r="C16" s="402">
        <v>2732</v>
      </c>
      <c r="D16" s="402">
        <v>3220</v>
      </c>
      <c r="E16" s="402">
        <v>5952</v>
      </c>
      <c r="F16" s="319"/>
      <c r="J16" s="320"/>
      <c r="K16" s="320"/>
      <c r="L16" s="317"/>
    </row>
    <row r="17" spans="1:12" s="322" customFormat="1" ht="8.25" customHeight="1">
      <c r="A17" s="375" t="s">
        <v>143</v>
      </c>
      <c r="B17" s="798">
        <v>7944</v>
      </c>
      <c r="C17" s="798">
        <v>997</v>
      </c>
      <c r="D17" s="798">
        <v>460</v>
      </c>
      <c r="E17" s="798">
        <v>9401</v>
      </c>
      <c r="F17" s="319"/>
      <c r="J17" s="320"/>
      <c r="K17" s="320"/>
      <c r="L17" s="321"/>
    </row>
    <row r="18" spans="1:12" ht="8.25" customHeight="1">
      <c r="A18" s="376" t="s">
        <v>298</v>
      </c>
      <c r="B18" s="402">
        <v>1537</v>
      </c>
      <c r="C18" s="402">
        <v>721</v>
      </c>
      <c r="D18" s="402">
        <v>339</v>
      </c>
      <c r="E18" s="402">
        <v>2597</v>
      </c>
      <c r="F18" s="319"/>
      <c r="J18" s="320"/>
      <c r="K18" s="320"/>
      <c r="L18" s="317"/>
    </row>
    <row r="19" spans="1:12" ht="8.25" customHeight="1">
      <c r="A19" s="376" t="s">
        <v>145</v>
      </c>
      <c r="B19" s="402">
        <v>418</v>
      </c>
      <c r="C19" s="402">
        <v>276</v>
      </c>
      <c r="D19" s="402">
        <v>121</v>
      </c>
      <c r="E19" s="402">
        <v>815</v>
      </c>
      <c r="F19" s="319"/>
      <c r="J19" s="320"/>
      <c r="K19" s="320"/>
      <c r="L19" s="317"/>
    </row>
    <row r="20" spans="1:12" ht="8.25" customHeight="1">
      <c r="A20" s="376" t="s">
        <v>299</v>
      </c>
      <c r="B20" s="402">
        <v>5385</v>
      </c>
      <c r="C20" s="402">
        <v>0</v>
      </c>
      <c r="D20" s="402">
        <v>0</v>
      </c>
      <c r="E20" s="402">
        <v>5385</v>
      </c>
      <c r="F20" s="319"/>
      <c r="J20" s="320"/>
      <c r="K20" s="320"/>
      <c r="L20" s="317"/>
    </row>
    <row r="21" spans="1:12" ht="8.25" customHeight="1">
      <c r="A21" s="376" t="s">
        <v>149</v>
      </c>
      <c r="B21" s="402">
        <v>0</v>
      </c>
      <c r="C21" s="402">
        <v>0</v>
      </c>
      <c r="D21" s="402">
        <v>0</v>
      </c>
      <c r="E21" s="402">
        <v>0</v>
      </c>
      <c r="F21" s="319"/>
      <c r="J21" s="320"/>
      <c r="K21" s="320"/>
      <c r="L21" s="317"/>
    </row>
    <row r="22" spans="1:12" ht="8.25" customHeight="1">
      <c r="A22" s="376" t="s">
        <v>150</v>
      </c>
      <c r="B22" s="402">
        <v>604</v>
      </c>
      <c r="C22" s="402">
        <v>0</v>
      </c>
      <c r="D22" s="402">
        <v>0</v>
      </c>
      <c r="E22" s="402">
        <v>604</v>
      </c>
      <c r="F22" s="319"/>
      <c r="J22" s="320"/>
      <c r="K22" s="320"/>
      <c r="L22" s="317"/>
    </row>
    <row r="23" spans="1:12" ht="8.25" customHeight="1">
      <c r="A23" s="375" t="s">
        <v>151</v>
      </c>
      <c r="B23" s="401">
        <v>0</v>
      </c>
      <c r="C23" s="401">
        <v>0</v>
      </c>
      <c r="D23" s="401">
        <v>0</v>
      </c>
      <c r="E23" s="401">
        <v>0</v>
      </c>
      <c r="F23" s="319"/>
      <c r="J23" s="320"/>
      <c r="K23" s="320"/>
      <c r="L23" s="317"/>
    </row>
    <row r="24" spans="1:12" ht="8.25" customHeight="1">
      <c r="A24" s="376" t="s">
        <v>152</v>
      </c>
      <c r="B24" s="402">
        <v>0</v>
      </c>
      <c r="C24" s="402">
        <v>0</v>
      </c>
      <c r="D24" s="402">
        <v>0</v>
      </c>
      <c r="E24" s="402">
        <v>0</v>
      </c>
      <c r="F24" s="319"/>
      <c r="J24" s="320"/>
      <c r="K24" s="320"/>
      <c r="L24" s="317"/>
    </row>
    <row r="25" spans="1:12" ht="8.25" customHeight="1">
      <c r="A25" s="376" t="s">
        <v>153</v>
      </c>
      <c r="B25" s="402">
        <v>0</v>
      </c>
      <c r="C25" s="402">
        <v>0</v>
      </c>
      <c r="D25" s="402">
        <v>0</v>
      </c>
      <c r="E25" s="402">
        <v>0</v>
      </c>
      <c r="F25" s="319"/>
      <c r="J25" s="320"/>
      <c r="K25" s="320"/>
      <c r="L25" s="317"/>
    </row>
    <row r="26" spans="1:12" ht="8.25" customHeight="1">
      <c r="A26" s="375" t="s">
        <v>300</v>
      </c>
      <c r="B26" s="401">
        <f>254+385</f>
        <v>639</v>
      </c>
      <c r="C26" s="401">
        <f>226+317</f>
        <v>543</v>
      </c>
      <c r="D26" s="401">
        <f>149+36</f>
        <v>185</v>
      </c>
      <c r="E26" s="401">
        <f>629+738</f>
        <v>1367</v>
      </c>
      <c r="F26" s="319"/>
      <c r="J26" s="320"/>
      <c r="K26" s="320"/>
      <c r="L26" s="317"/>
    </row>
    <row r="27" spans="1:12" ht="8.25" customHeight="1">
      <c r="A27" s="400" t="s">
        <v>317</v>
      </c>
      <c r="B27" s="401" t="s">
        <v>278</v>
      </c>
      <c r="C27" s="401" t="s">
        <v>278</v>
      </c>
      <c r="D27" s="401" t="s">
        <v>278</v>
      </c>
      <c r="E27" s="553">
        <v>15293</v>
      </c>
      <c r="F27" s="319"/>
      <c r="J27" s="320"/>
      <c r="K27" s="320"/>
      <c r="L27" s="317"/>
    </row>
    <row r="28" spans="1:12" ht="8.25" customHeight="1">
      <c r="A28" s="400" t="s">
        <v>318</v>
      </c>
      <c r="B28" s="401" t="s">
        <v>278</v>
      </c>
      <c r="C28" s="401" t="s">
        <v>278</v>
      </c>
      <c r="D28" s="401" t="s">
        <v>278</v>
      </c>
      <c r="E28" s="553">
        <v>11969</v>
      </c>
      <c r="F28" s="319"/>
      <c r="J28" s="320"/>
      <c r="K28" s="320"/>
      <c r="L28" s="317"/>
    </row>
    <row r="29" spans="1:12" ht="6" customHeight="1">
      <c r="A29" s="375"/>
      <c r="B29" s="401"/>
      <c r="C29" s="401"/>
      <c r="D29" s="401"/>
      <c r="E29" s="553"/>
      <c r="F29" s="401"/>
      <c r="G29" s="9"/>
      <c r="H29" s="9"/>
      <c r="I29" s="9"/>
      <c r="J29" s="320"/>
      <c r="K29" s="320"/>
      <c r="L29" s="317"/>
    </row>
    <row r="30" spans="1:12" ht="6" customHeight="1">
      <c r="A30" s="891" t="s">
        <v>301</v>
      </c>
      <c r="B30" s="891"/>
      <c r="C30" s="891"/>
      <c r="D30" s="891"/>
      <c r="E30" s="891"/>
      <c r="F30" s="317"/>
      <c r="G30" s="317"/>
      <c r="H30" s="317"/>
      <c r="I30" s="317"/>
      <c r="J30" s="317"/>
      <c r="K30" s="317"/>
      <c r="L30" s="317"/>
    </row>
    <row r="31" spans="1:12" ht="6" customHeight="1">
      <c r="A31" s="376"/>
      <c r="B31" s="719"/>
      <c r="C31" s="719"/>
      <c r="D31" s="719"/>
      <c r="E31" s="719"/>
      <c r="F31" s="317"/>
      <c r="G31" s="317"/>
      <c r="H31" s="317"/>
      <c r="I31" s="317"/>
      <c r="J31" s="317"/>
      <c r="K31" s="317"/>
      <c r="L31" s="317"/>
    </row>
    <row r="32" spans="1:12" ht="8.25" customHeight="1">
      <c r="A32" s="400" t="s">
        <v>131</v>
      </c>
      <c r="B32" s="560">
        <f>B8/$E8*100</f>
        <v>32.930097236046244</v>
      </c>
      <c r="C32" s="560">
        <f>C8/$E8*100</f>
        <v>33.53495138197688</v>
      </c>
      <c r="D32" s="560">
        <f>D8/$E8*100</f>
        <v>33.53495138197688</v>
      </c>
      <c r="E32" s="352">
        <f>E8/$E8*100</f>
        <v>100</v>
      </c>
      <c r="F32" s="740"/>
      <c r="G32" s="317"/>
      <c r="H32" s="317"/>
      <c r="I32" s="317"/>
      <c r="J32" s="317"/>
      <c r="K32" s="317"/>
      <c r="L32" s="317"/>
    </row>
    <row r="33" spans="1:12" ht="8.25" customHeight="1">
      <c r="A33" s="375" t="s">
        <v>291</v>
      </c>
      <c r="B33" s="377">
        <f>100*B9/E9</f>
        <v>0.12374625504754462</v>
      </c>
      <c r="C33" s="377">
        <f>100*C9/E9</f>
        <v>47.02357691806695</v>
      </c>
      <c r="D33" s="352">
        <f>100*D9/E9</f>
        <v>52.8526768268855</v>
      </c>
      <c r="E33" s="352">
        <f>SUM(B33:D33)</f>
        <v>100</v>
      </c>
      <c r="F33" s="740"/>
      <c r="G33" s="320"/>
      <c r="H33" s="317"/>
      <c r="I33" s="317"/>
      <c r="J33" s="317"/>
      <c r="K33" s="317"/>
      <c r="L33" s="317"/>
    </row>
    <row r="34" spans="1:12" ht="8.25" customHeight="1">
      <c r="A34" s="376" t="s">
        <v>292</v>
      </c>
      <c r="B34" s="402">
        <v>0</v>
      </c>
      <c r="C34" s="402">
        <f aca="true" t="shared" si="0" ref="C34:C50">100*C10/E10</f>
        <v>0</v>
      </c>
      <c r="D34" s="353">
        <f aca="true" t="shared" si="1" ref="D34:D50">100*D10/E10</f>
        <v>100</v>
      </c>
      <c r="E34" s="352">
        <f aca="true" t="shared" si="2" ref="E34:E50">SUM(B34:D34)</f>
        <v>100</v>
      </c>
      <c r="F34" s="740"/>
      <c r="G34" s="320"/>
      <c r="H34" s="317"/>
      <c r="I34" s="317"/>
      <c r="J34" s="317"/>
      <c r="K34" s="317"/>
      <c r="L34" s="317"/>
    </row>
    <row r="35" spans="1:12" ht="8.25" customHeight="1">
      <c r="A35" s="376" t="s">
        <v>293</v>
      </c>
      <c r="B35" s="402">
        <f aca="true" t="shared" si="3" ref="B35:B50">100*B11/E11</f>
        <v>0</v>
      </c>
      <c r="C35" s="402">
        <f t="shared" si="0"/>
        <v>0</v>
      </c>
      <c r="D35" s="353">
        <f t="shared" si="1"/>
        <v>100</v>
      </c>
      <c r="E35" s="352">
        <f t="shared" si="2"/>
        <v>100</v>
      </c>
      <c r="F35" s="740"/>
      <c r="G35" s="320"/>
      <c r="H35" s="317"/>
      <c r="I35" s="317"/>
      <c r="J35" s="317"/>
      <c r="K35" s="317"/>
      <c r="L35" s="317"/>
    </row>
    <row r="36" spans="1:12" ht="8.25" customHeight="1">
      <c r="A36" s="376" t="s">
        <v>133</v>
      </c>
      <c r="B36" s="402">
        <f t="shared" si="3"/>
        <v>0</v>
      </c>
      <c r="C36" s="402">
        <f t="shared" si="0"/>
        <v>0</v>
      </c>
      <c r="D36" s="353">
        <f t="shared" si="1"/>
        <v>100</v>
      </c>
      <c r="E36" s="352">
        <f t="shared" si="2"/>
        <v>100</v>
      </c>
      <c r="F36" s="740"/>
      <c r="G36" s="320"/>
      <c r="H36" s="317"/>
      <c r="I36" s="317"/>
      <c r="J36" s="317"/>
      <c r="K36" s="317"/>
      <c r="L36" s="317"/>
    </row>
    <row r="37" spans="1:12" ht="8.25" customHeight="1">
      <c r="A37" s="376" t="s">
        <v>294</v>
      </c>
      <c r="B37" s="402">
        <f t="shared" si="3"/>
        <v>0</v>
      </c>
      <c r="C37" s="378">
        <f t="shared" si="0"/>
        <v>100</v>
      </c>
      <c r="D37" s="395">
        <f t="shared" si="1"/>
        <v>0</v>
      </c>
      <c r="E37" s="352">
        <f t="shared" si="2"/>
        <v>100</v>
      </c>
      <c r="F37" s="740"/>
      <c r="G37" s="320"/>
      <c r="H37" s="317"/>
      <c r="I37" s="317"/>
      <c r="J37" s="317"/>
      <c r="K37" s="317"/>
      <c r="L37" s="317"/>
    </row>
    <row r="38" spans="1:12" ht="8.25" customHeight="1">
      <c r="A38" s="376" t="s">
        <v>295</v>
      </c>
      <c r="B38" s="402">
        <f t="shared" si="3"/>
        <v>0</v>
      </c>
      <c r="C38" s="378">
        <f t="shared" si="0"/>
        <v>100</v>
      </c>
      <c r="D38" s="395">
        <f t="shared" si="1"/>
        <v>0</v>
      </c>
      <c r="E38" s="352">
        <f t="shared" si="2"/>
        <v>100</v>
      </c>
      <c r="F38" s="740"/>
      <c r="G38" s="320"/>
      <c r="H38" s="317"/>
      <c r="I38" s="317"/>
      <c r="J38" s="317"/>
      <c r="K38" s="317"/>
      <c r="L38" s="317"/>
    </row>
    <row r="39" spans="1:12" ht="8.25" customHeight="1">
      <c r="A39" s="376" t="s">
        <v>296</v>
      </c>
      <c r="B39" s="378">
        <f t="shared" si="3"/>
        <v>0.4438215370240598</v>
      </c>
      <c r="C39" s="378">
        <f t="shared" si="0"/>
        <v>97.687456201822</v>
      </c>
      <c r="D39" s="353">
        <f t="shared" si="1"/>
        <v>1.868722261153936</v>
      </c>
      <c r="E39" s="352">
        <f t="shared" si="2"/>
        <v>100</v>
      </c>
      <c r="F39" s="740"/>
      <c r="G39" s="320"/>
      <c r="H39" s="317"/>
      <c r="I39" s="317"/>
      <c r="J39" s="317"/>
      <c r="K39" s="317"/>
      <c r="L39" s="317"/>
    </row>
    <row r="40" spans="1:12" ht="8.25" customHeight="1">
      <c r="A40" s="376" t="s">
        <v>297</v>
      </c>
      <c r="B40" s="395">
        <f t="shared" si="3"/>
        <v>0</v>
      </c>
      <c r="C40" s="378">
        <f t="shared" si="0"/>
        <v>45.9005376344086</v>
      </c>
      <c r="D40" s="353">
        <f t="shared" si="1"/>
        <v>54.0994623655914</v>
      </c>
      <c r="E40" s="352">
        <f t="shared" si="2"/>
        <v>100</v>
      </c>
      <c r="F40" s="740"/>
      <c r="G40" s="320"/>
      <c r="H40" s="317"/>
      <c r="I40" s="317"/>
      <c r="J40" s="317"/>
      <c r="K40" s="317"/>
      <c r="L40" s="317"/>
    </row>
    <row r="41" spans="1:12" ht="8.25" customHeight="1">
      <c r="A41" s="375" t="s">
        <v>143</v>
      </c>
      <c r="B41" s="377">
        <f t="shared" si="3"/>
        <v>84.50164876077014</v>
      </c>
      <c r="C41" s="377">
        <f t="shared" si="0"/>
        <v>10.605254760131901</v>
      </c>
      <c r="D41" s="352">
        <f t="shared" si="1"/>
        <v>4.893096479097968</v>
      </c>
      <c r="E41" s="352">
        <f t="shared" si="2"/>
        <v>100</v>
      </c>
      <c r="F41" s="740"/>
      <c r="G41" s="320"/>
      <c r="H41" s="317"/>
      <c r="I41" s="317"/>
      <c r="J41" s="317"/>
      <c r="K41" s="317"/>
      <c r="L41" s="317"/>
    </row>
    <row r="42" spans="1:12" ht="8.25" customHeight="1">
      <c r="A42" s="376" t="s">
        <v>298</v>
      </c>
      <c r="B42" s="378">
        <f t="shared" si="3"/>
        <v>59.183673469387756</v>
      </c>
      <c r="C42" s="378">
        <f t="shared" si="0"/>
        <v>27.762803234501348</v>
      </c>
      <c r="D42" s="353">
        <f t="shared" si="1"/>
        <v>13.053523296110898</v>
      </c>
      <c r="E42" s="352">
        <f t="shared" si="2"/>
        <v>100</v>
      </c>
      <c r="F42" s="740"/>
      <c r="G42" s="320"/>
      <c r="H42" s="317"/>
      <c r="I42" s="317"/>
      <c r="J42" s="317"/>
      <c r="K42" s="317"/>
      <c r="L42" s="317"/>
    </row>
    <row r="43" spans="1:12" ht="8.25" customHeight="1">
      <c r="A43" s="376" t="s">
        <v>145</v>
      </c>
      <c r="B43" s="378">
        <f t="shared" si="3"/>
        <v>51.28834355828221</v>
      </c>
      <c r="C43" s="378">
        <f t="shared" si="0"/>
        <v>33.86503067484663</v>
      </c>
      <c r="D43" s="353">
        <f t="shared" si="1"/>
        <v>14.846625766871165</v>
      </c>
      <c r="E43" s="352">
        <f t="shared" si="2"/>
        <v>100</v>
      </c>
      <c r="F43" s="740"/>
      <c r="G43" s="320"/>
      <c r="H43" s="317"/>
      <c r="I43" s="317"/>
      <c r="J43" s="317"/>
      <c r="K43" s="317"/>
      <c r="L43" s="317"/>
    </row>
    <row r="44" spans="1:12" ht="8.25" customHeight="1">
      <c r="A44" s="376" t="s">
        <v>299</v>
      </c>
      <c r="B44" s="378">
        <f t="shared" si="3"/>
        <v>100</v>
      </c>
      <c r="C44" s="402">
        <f t="shared" si="0"/>
        <v>0</v>
      </c>
      <c r="D44" s="402">
        <f t="shared" si="1"/>
        <v>0</v>
      </c>
      <c r="E44" s="352">
        <f t="shared" si="2"/>
        <v>100</v>
      </c>
      <c r="F44" s="740"/>
      <c r="G44" s="320"/>
      <c r="H44" s="317"/>
      <c r="I44" s="317"/>
      <c r="J44" s="317"/>
      <c r="K44" s="317"/>
      <c r="L44" s="317"/>
    </row>
    <row r="45" spans="1:12" ht="8.25" customHeight="1">
      <c r="A45" s="376" t="s">
        <v>149</v>
      </c>
      <c r="B45" s="395">
        <v>0</v>
      </c>
      <c r="C45" s="402">
        <v>0</v>
      </c>
      <c r="D45" s="402">
        <v>0</v>
      </c>
      <c r="E45" s="402">
        <f t="shared" si="2"/>
        <v>0</v>
      </c>
      <c r="F45" s="740"/>
      <c r="G45" s="320"/>
      <c r="H45" s="317"/>
      <c r="I45" s="317"/>
      <c r="J45" s="317"/>
      <c r="K45" s="317"/>
      <c r="L45" s="317"/>
    </row>
    <row r="46" spans="1:12" ht="8.25" customHeight="1">
      <c r="A46" s="376" t="s">
        <v>150</v>
      </c>
      <c r="B46" s="378">
        <f t="shared" si="3"/>
        <v>100</v>
      </c>
      <c r="C46" s="402">
        <f t="shared" si="0"/>
        <v>0</v>
      </c>
      <c r="D46" s="402">
        <f t="shared" si="1"/>
        <v>0</v>
      </c>
      <c r="E46" s="673">
        <f t="shared" si="2"/>
        <v>100</v>
      </c>
      <c r="F46" s="740"/>
      <c r="G46" s="320"/>
      <c r="H46" s="317"/>
      <c r="I46" s="317"/>
      <c r="J46" s="317"/>
      <c r="K46" s="317"/>
      <c r="L46" s="317"/>
    </row>
    <row r="47" spans="1:12" ht="8.25" customHeight="1">
      <c r="A47" s="375" t="s">
        <v>151</v>
      </c>
      <c r="B47" s="437">
        <v>0</v>
      </c>
      <c r="C47" s="402">
        <v>0</v>
      </c>
      <c r="D47" s="402">
        <v>0</v>
      </c>
      <c r="E47" s="402">
        <f t="shared" si="2"/>
        <v>0</v>
      </c>
      <c r="F47" s="740"/>
      <c r="G47" s="320"/>
      <c r="H47" s="317"/>
      <c r="I47" s="317"/>
      <c r="J47" s="317"/>
      <c r="K47" s="317"/>
      <c r="L47" s="317"/>
    </row>
    <row r="48" spans="1:12" ht="8.25" customHeight="1">
      <c r="A48" s="376" t="s">
        <v>152</v>
      </c>
      <c r="B48" s="395">
        <v>0</v>
      </c>
      <c r="C48" s="402">
        <v>0</v>
      </c>
      <c r="D48" s="402">
        <v>0</v>
      </c>
      <c r="E48" s="402">
        <f t="shared" si="2"/>
        <v>0</v>
      </c>
      <c r="F48" s="740"/>
      <c r="G48" s="320"/>
      <c r="H48" s="317"/>
      <c r="I48" s="317"/>
      <c r="J48" s="317"/>
      <c r="K48" s="317"/>
      <c r="L48" s="317"/>
    </row>
    <row r="49" spans="1:12" ht="8.25" customHeight="1">
      <c r="A49" s="376" t="s">
        <v>153</v>
      </c>
      <c r="B49" s="395">
        <v>0</v>
      </c>
      <c r="C49" s="402">
        <v>0</v>
      </c>
      <c r="D49" s="402">
        <v>0</v>
      </c>
      <c r="E49" s="402">
        <f t="shared" si="2"/>
        <v>0</v>
      </c>
      <c r="F49" s="740"/>
      <c r="G49" s="320"/>
      <c r="H49" s="317"/>
      <c r="I49" s="317"/>
      <c r="J49" s="317"/>
      <c r="K49" s="317"/>
      <c r="L49" s="317"/>
    </row>
    <row r="50" spans="1:12" ht="8.25" customHeight="1">
      <c r="A50" s="375" t="s">
        <v>300</v>
      </c>
      <c r="B50" s="377">
        <f t="shared" si="3"/>
        <v>46.744696415508415</v>
      </c>
      <c r="C50" s="377">
        <f t="shared" si="0"/>
        <v>39.72201901975128</v>
      </c>
      <c r="D50" s="352">
        <f t="shared" si="1"/>
        <v>13.533284564740308</v>
      </c>
      <c r="E50" s="352">
        <f t="shared" si="2"/>
        <v>100</v>
      </c>
      <c r="F50" s="740"/>
      <c r="G50" s="320"/>
      <c r="H50" s="317"/>
      <c r="I50" s="317"/>
      <c r="J50" s="317"/>
      <c r="K50" s="317"/>
      <c r="L50" s="317"/>
    </row>
    <row r="51" spans="1:12" ht="8.25" customHeight="1">
      <c r="A51" s="400" t="s">
        <v>317</v>
      </c>
      <c r="B51" s="559" t="s">
        <v>315</v>
      </c>
      <c r="C51" s="559" t="s">
        <v>315</v>
      </c>
      <c r="D51" s="559" t="s">
        <v>315</v>
      </c>
      <c r="E51" s="559" t="s">
        <v>315</v>
      </c>
      <c r="F51" s="740"/>
      <c r="G51" s="320"/>
      <c r="H51" s="317"/>
      <c r="I51" s="317"/>
      <c r="J51" s="317"/>
      <c r="K51" s="317"/>
      <c r="L51" s="317"/>
    </row>
    <row r="52" spans="1:12" ht="8.25" customHeight="1">
      <c r="A52" s="400" t="s">
        <v>318</v>
      </c>
      <c r="B52" s="559" t="s">
        <v>315</v>
      </c>
      <c r="C52" s="559" t="s">
        <v>315</v>
      </c>
      <c r="D52" s="559" t="s">
        <v>315</v>
      </c>
      <c r="E52" s="559" t="s">
        <v>315</v>
      </c>
      <c r="F52" s="740"/>
      <c r="G52" s="320"/>
      <c r="H52" s="317"/>
      <c r="I52" s="317"/>
      <c r="J52" s="317"/>
      <c r="K52" s="317"/>
      <c r="L52" s="317"/>
    </row>
    <row r="53" spans="1:5" ht="6" customHeight="1">
      <c r="A53" s="720"/>
      <c r="B53" s="721"/>
      <c r="C53" s="721"/>
      <c r="D53" s="721"/>
      <c r="E53" s="721"/>
    </row>
    <row r="54" spans="1:6" ht="6" customHeight="1">
      <c r="A54" s="890" t="s">
        <v>226</v>
      </c>
      <c r="B54" s="890"/>
      <c r="C54" s="890"/>
      <c r="D54" s="890"/>
      <c r="E54" s="890"/>
      <c r="F54" s="323"/>
    </row>
    <row r="55" spans="1:5" ht="6" customHeight="1">
      <c r="A55" s="720"/>
      <c r="B55" s="722"/>
      <c r="C55" s="722"/>
      <c r="D55" s="722"/>
      <c r="E55" s="722"/>
    </row>
    <row r="56" spans="1:8" ht="8.25" customHeight="1">
      <c r="A56" s="400" t="s">
        <v>131</v>
      </c>
      <c r="B56" s="377">
        <v>100</v>
      </c>
      <c r="C56" s="723">
        <v>100</v>
      </c>
      <c r="D56" s="723">
        <v>100</v>
      </c>
      <c r="E56" s="723">
        <v>100</v>
      </c>
      <c r="F56" s="407"/>
      <c r="G56" s="317"/>
      <c r="H56" s="317"/>
    </row>
    <row r="57" spans="1:8" ht="8.25" customHeight="1">
      <c r="A57" s="375" t="s">
        <v>291</v>
      </c>
      <c r="B57" s="377">
        <f>100*B9/$B$8</f>
        <v>0.22087886538014415</v>
      </c>
      <c r="C57" s="723">
        <f>100*C9/$C$8</f>
        <v>82.42009132420091</v>
      </c>
      <c r="D57" s="723">
        <f>100*D9/$D$8</f>
        <v>92.63698630136986</v>
      </c>
      <c r="E57" s="723">
        <f>100*E9/$E$8</f>
        <v>58.77804149758824</v>
      </c>
      <c r="F57" s="739"/>
      <c r="H57" s="9"/>
    </row>
    <row r="58" spans="1:8" ht="8.25" customHeight="1">
      <c r="A58" s="376" t="s">
        <v>292</v>
      </c>
      <c r="B58" s="402">
        <f aca="true" t="shared" si="4" ref="B58:B74">100*B10/$B$8</f>
        <v>0</v>
      </c>
      <c r="C58" s="402">
        <f aca="true" t="shared" si="5" ref="C58:C74">100*C10/$C$8</f>
        <v>0</v>
      </c>
      <c r="D58" s="725">
        <f aca="true" t="shared" si="6" ref="D58:D74">100*D10/$D$8</f>
        <v>42.75114155251141</v>
      </c>
      <c r="E58" s="725">
        <f aca="true" t="shared" si="7" ref="E58:E74">100*E10/$E$8</f>
        <v>14.336574534874819</v>
      </c>
      <c r="F58" s="739"/>
      <c r="H58" s="10"/>
    </row>
    <row r="59" spans="1:8" ht="8.25" customHeight="1">
      <c r="A59" s="376" t="s">
        <v>293</v>
      </c>
      <c r="B59" s="402">
        <f t="shared" si="4"/>
        <v>0</v>
      </c>
      <c r="C59" s="402">
        <f t="shared" si="5"/>
        <v>0</v>
      </c>
      <c r="D59" s="725">
        <f t="shared" si="6"/>
        <v>11.141552511415526</v>
      </c>
      <c r="E59" s="725">
        <f t="shared" si="7"/>
        <v>3.7363142179006203</v>
      </c>
      <c r="F59" s="739"/>
      <c r="H59" s="10"/>
    </row>
    <row r="60" spans="1:8" ht="8.25" customHeight="1">
      <c r="A60" s="376" t="s">
        <v>133</v>
      </c>
      <c r="B60" s="402">
        <f t="shared" si="4"/>
        <v>0</v>
      </c>
      <c r="C60" s="402">
        <f t="shared" si="5"/>
        <v>0</v>
      </c>
      <c r="D60" s="725">
        <f t="shared" si="6"/>
        <v>1.0730593607305936</v>
      </c>
      <c r="E60" s="725">
        <f t="shared" si="7"/>
        <v>0.35984993492075645</v>
      </c>
      <c r="F60" s="739"/>
      <c r="H60" s="10"/>
    </row>
    <row r="61" spans="1:8" ht="8.25" customHeight="1">
      <c r="A61" s="376" t="s">
        <v>294</v>
      </c>
      <c r="B61" s="402">
        <f t="shared" si="4"/>
        <v>0</v>
      </c>
      <c r="C61" s="725">
        <f t="shared" si="5"/>
        <v>0.9817351598173516</v>
      </c>
      <c r="D61" s="402">
        <f t="shared" si="6"/>
        <v>0</v>
      </c>
      <c r="E61" s="725">
        <f t="shared" si="7"/>
        <v>0.32922440854452184</v>
      </c>
      <c r="F61" s="739"/>
      <c r="H61" s="10"/>
    </row>
    <row r="62" spans="1:8" ht="8.25" customHeight="1">
      <c r="A62" s="376" t="s">
        <v>295</v>
      </c>
      <c r="B62" s="402">
        <f t="shared" si="4"/>
        <v>0</v>
      </c>
      <c r="C62" s="725">
        <f t="shared" si="5"/>
        <v>2.5114155251141552</v>
      </c>
      <c r="D62" s="402">
        <f t="shared" si="6"/>
        <v>0</v>
      </c>
      <c r="E62" s="725">
        <f t="shared" si="7"/>
        <v>0.8422019753464512</v>
      </c>
      <c r="F62" s="739"/>
      <c r="H62" s="10"/>
    </row>
    <row r="63" spans="1:8" ht="8.25" customHeight="1">
      <c r="A63" s="376" t="s">
        <v>296</v>
      </c>
      <c r="B63" s="378">
        <f t="shared" si="4"/>
        <v>0.22087886538014415</v>
      </c>
      <c r="C63" s="725">
        <f t="shared" si="5"/>
        <v>47.73972602739726</v>
      </c>
      <c r="D63" s="725">
        <f t="shared" si="6"/>
        <v>0.91324200913242</v>
      </c>
      <c r="E63" s="725">
        <f t="shared" si="7"/>
        <v>16.388484802082537</v>
      </c>
      <c r="F63" s="739"/>
      <c r="H63" s="10"/>
    </row>
    <row r="64" spans="1:8" ht="8.25" customHeight="1">
      <c r="A64" s="376" t="s">
        <v>297</v>
      </c>
      <c r="B64" s="402">
        <f t="shared" si="4"/>
        <v>0</v>
      </c>
      <c r="C64" s="725">
        <f t="shared" si="5"/>
        <v>31.187214611872147</v>
      </c>
      <c r="D64" s="725">
        <f t="shared" si="6"/>
        <v>36.757990867579906</v>
      </c>
      <c r="E64" s="725">
        <f t="shared" si="7"/>
        <v>22.785391623918535</v>
      </c>
      <c r="F64" s="739"/>
      <c r="H64" s="10"/>
    </row>
    <row r="65" spans="1:8" ht="8.25" customHeight="1">
      <c r="A65" s="375" t="s">
        <v>143</v>
      </c>
      <c r="B65" s="377">
        <f t="shared" si="4"/>
        <v>92.35061613578237</v>
      </c>
      <c r="C65" s="723">
        <f t="shared" si="5"/>
        <v>11.381278538812785</v>
      </c>
      <c r="D65" s="723">
        <f t="shared" si="6"/>
        <v>5.251141552511416</v>
      </c>
      <c r="E65" s="723">
        <f t="shared" si="7"/>
        <v>35.988821682872675</v>
      </c>
      <c r="F65" s="739"/>
      <c r="H65" s="9"/>
    </row>
    <row r="66" spans="1:8" ht="8.25" customHeight="1">
      <c r="A66" s="376" t="s">
        <v>298</v>
      </c>
      <c r="B66" s="378">
        <f t="shared" si="4"/>
        <v>17.867937688909556</v>
      </c>
      <c r="C66" s="725">
        <f t="shared" si="5"/>
        <v>8.230593607305936</v>
      </c>
      <c r="D66" s="725">
        <f t="shared" si="6"/>
        <v>3.8698630136986303</v>
      </c>
      <c r="E66" s="725">
        <f t="shared" si="7"/>
        <v>9.941811499885155</v>
      </c>
      <c r="F66" s="739"/>
      <c r="H66" s="10"/>
    </row>
    <row r="67" spans="1:8" ht="8.25" customHeight="1">
      <c r="A67" s="376" t="s">
        <v>145</v>
      </c>
      <c r="B67" s="378">
        <f t="shared" si="4"/>
        <v>4.859335038363171</v>
      </c>
      <c r="C67" s="725">
        <f t="shared" si="5"/>
        <v>3.1506849315068495</v>
      </c>
      <c r="D67" s="725">
        <f t="shared" si="6"/>
        <v>1.3812785388127853</v>
      </c>
      <c r="E67" s="725">
        <f t="shared" si="7"/>
        <v>3.119975499578899</v>
      </c>
      <c r="F67" s="739"/>
      <c r="H67" s="10"/>
    </row>
    <row r="68" spans="1:8" ht="8.25" customHeight="1">
      <c r="A68" s="376" t="s">
        <v>299</v>
      </c>
      <c r="B68" s="378">
        <f t="shared" si="4"/>
        <v>62.601720530109276</v>
      </c>
      <c r="C68" s="402">
        <f t="shared" si="5"/>
        <v>0</v>
      </c>
      <c r="D68" s="402">
        <f t="shared" si="6"/>
        <v>0</v>
      </c>
      <c r="E68" s="670">
        <f t="shared" si="7"/>
        <v>20.61480744200291</v>
      </c>
      <c r="F68" s="739"/>
      <c r="H68" s="10"/>
    </row>
    <row r="69" spans="1:8" ht="8.25" customHeight="1">
      <c r="A69" s="376" t="s">
        <v>149</v>
      </c>
      <c r="B69" s="402">
        <f t="shared" si="4"/>
        <v>0</v>
      </c>
      <c r="C69" s="402">
        <f t="shared" si="5"/>
        <v>0</v>
      </c>
      <c r="D69" s="402">
        <f t="shared" si="6"/>
        <v>0</v>
      </c>
      <c r="E69" s="402">
        <f t="shared" si="7"/>
        <v>0</v>
      </c>
      <c r="F69" s="739"/>
      <c r="H69" s="10"/>
    </row>
    <row r="70" spans="1:8" ht="8.25" customHeight="1">
      <c r="A70" s="376" t="s">
        <v>150</v>
      </c>
      <c r="B70" s="670">
        <f t="shared" si="4"/>
        <v>7.021622878400372</v>
      </c>
      <c r="C70" s="402">
        <f t="shared" si="5"/>
        <v>0</v>
      </c>
      <c r="D70" s="402">
        <f t="shared" si="6"/>
        <v>0</v>
      </c>
      <c r="E70" s="670">
        <f t="shared" si="7"/>
        <v>2.3122272414057115</v>
      </c>
      <c r="F70" s="739"/>
      <c r="H70" s="10"/>
    </row>
    <row r="71" spans="1:8" ht="8.25" customHeight="1">
      <c r="A71" s="375" t="s">
        <v>151</v>
      </c>
      <c r="B71" s="402">
        <f t="shared" si="4"/>
        <v>0</v>
      </c>
      <c r="C71" s="402">
        <f t="shared" si="5"/>
        <v>0</v>
      </c>
      <c r="D71" s="402">
        <f t="shared" si="6"/>
        <v>0</v>
      </c>
      <c r="E71" s="402">
        <f t="shared" si="7"/>
        <v>0</v>
      </c>
      <c r="F71" s="739"/>
      <c r="H71" s="9"/>
    </row>
    <row r="72" spans="1:8" ht="8.25" customHeight="1">
      <c r="A72" s="376" t="s">
        <v>152</v>
      </c>
      <c r="B72" s="402">
        <f t="shared" si="4"/>
        <v>0</v>
      </c>
      <c r="C72" s="402">
        <f t="shared" si="5"/>
        <v>0</v>
      </c>
      <c r="D72" s="402">
        <f t="shared" si="6"/>
        <v>0</v>
      </c>
      <c r="E72" s="402">
        <f t="shared" si="7"/>
        <v>0</v>
      </c>
      <c r="F72" s="739"/>
      <c r="H72" s="10"/>
    </row>
    <row r="73" spans="1:8" ht="8.25" customHeight="1">
      <c r="A73" s="376" t="s">
        <v>153</v>
      </c>
      <c r="B73" s="402">
        <f t="shared" si="4"/>
        <v>0</v>
      </c>
      <c r="C73" s="402">
        <f t="shared" si="5"/>
        <v>0</v>
      </c>
      <c r="D73" s="402">
        <f t="shared" si="6"/>
        <v>0</v>
      </c>
      <c r="E73" s="402">
        <f t="shared" si="7"/>
        <v>0</v>
      </c>
      <c r="F73" s="739"/>
      <c r="H73" s="10"/>
    </row>
    <row r="74" spans="1:8" ht="8.25" customHeight="1">
      <c r="A74" s="375" t="s">
        <v>300</v>
      </c>
      <c r="B74" s="673">
        <f t="shared" si="4"/>
        <v>7.42850499883748</v>
      </c>
      <c r="C74" s="723">
        <f t="shared" si="5"/>
        <v>6.198630136986301</v>
      </c>
      <c r="D74" s="723">
        <f t="shared" si="6"/>
        <v>2.1118721461187215</v>
      </c>
      <c r="E74" s="723">
        <f t="shared" si="7"/>
        <v>5.2331368195390855</v>
      </c>
      <c r="F74" s="739"/>
      <c r="H74" s="9"/>
    </row>
    <row r="75" spans="1:8" ht="8.25" customHeight="1">
      <c r="A75" s="400" t="s">
        <v>317</v>
      </c>
      <c r="B75" s="402" t="s">
        <v>154</v>
      </c>
      <c r="C75" s="726" t="s">
        <v>154</v>
      </c>
      <c r="D75" s="726" t="s">
        <v>154</v>
      </c>
      <c r="E75" s="726" t="s">
        <v>154</v>
      </c>
      <c r="F75" s="738"/>
      <c r="H75" s="9"/>
    </row>
    <row r="76" spans="1:8" ht="8.25" customHeight="1">
      <c r="A76" s="554" t="s">
        <v>318</v>
      </c>
      <c r="B76" s="402" t="s">
        <v>154</v>
      </c>
      <c r="C76" s="726" t="s">
        <v>154</v>
      </c>
      <c r="D76" s="726" t="s">
        <v>154</v>
      </c>
      <c r="E76" s="726" t="s">
        <v>154</v>
      </c>
      <c r="F76" s="738"/>
      <c r="H76" s="9"/>
    </row>
    <row r="77" spans="1:6" ht="6" customHeight="1">
      <c r="A77" s="558"/>
      <c r="B77" s="438"/>
      <c r="C77" s="325"/>
      <c r="D77" s="325"/>
      <c r="E77" s="325"/>
      <c r="F77" s="9"/>
    </row>
    <row r="78" spans="1:7" ht="5.25" customHeight="1">
      <c r="A78" s="557"/>
      <c r="B78" s="555"/>
      <c r="C78" s="556"/>
      <c r="D78" s="556"/>
      <c r="E78" s="556"/>
      <c r="F78" s="9"/>
      <c r="G78" s="9"/>
    </row>
    <row r="79" spans="1:2" s="317" customFormat="1" ht="6.75" customHeight="1">
      <c r="A79" s="727" t="s">
        <v>363</v>
      </c>
      <c r="B79" s="324"/>
    </row>
    <row r="80" spans="2:6" ht="8.25" customHeight="1">
      <c r="B80" s="725"/>
      <c r="C80" s="326"/>
      <c r="D80" s="326"/>
      <c r="E80" s="326"/>
      <c r="F80" s="326"/>
    </row>
    <row r="81" spans="2:5" ht="8.25" customHeight="1">
      <c r="B81" s="725"/>
      <c r="E81" s="326"/>
    </row>
    <row r="82" ht="8.25" customHeight="1">
      <c r="B82" s="725"/>
    </row>
    <row r="83" ht="8.25" customHeight="1">
      <c r="B83" s="724"/>
    </row>
    <row r="84" ht="8.25" customHeight="1">
      <c r="B84" s="725"/>
    </row>
    <row r="85" ht="8.25" customHeight="1">
      <c r="B85" s="324"/>
    </row>
    <row r="86" ht="8.25" customHeight="1">
      <c r="B86" s="324"/>
    </row>
    <row r="87" ht="8.25" customHeight="1">
      <c r="B87" s="324"/>
    </row>
    <row r="88" ht="8.25" customHeight="1">
      <c r="B88" s="324"/>
    </row>
    <row r="89" ht="8.25" customHeight="1">
      <c r="B89" s="324"/>
    </row>
    <row r="90" ht="8.25" customHeight="1">
      <c r="B90" s="324"/>
    </row>
    <row r="91" ht="8.25" customHeight="1"/>
    <row r="92" ht="8.25" customHeight="1"/>
    <row r="93" ht="8.25" customHeight="1"/>
    <row r="94" ht="8.25" customHeight="1"/>
    <row r="95" ht="9" customHeight="1"/>
    <row r="96" ht="9" customHeight="1"/>
    <row r="97" ht="9" customHeight="1"/>
    <row r="98" ht="9" customHeight="1"/>
    <row r="99" ht="9" customHeight="1"/>
  </sheetData>
  <mergeCells count="3">
    <mergeCell ref="A54:E54"/>
    <mergeCell ref="A6:E6"/>
    <mergeCell ref="A30:E30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scale="89" r:id="rId2"/>
  <headerFooter alignWithMargins="0">
    <oddFooter>&amp;C&amp;"Arial,Normale"&amp;11 213</oddFooter>
  </headerFooter>
  <rowBreaks count="1" manualBreakCount="1">
    <brk id="79" max="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34"/>
  <dimension ref="A1:I46"/>
  <sheetViews>
    <sheetView showGridLines="0" workbookViewId="0" topLeftCell="A1">
      <selection activeCell="I25" sqref="I25"/>
    </sheetView>
  </sheetViews>
  <sheetFormatPr defaultColWidth="9.59765625" defaultRowHeight="10.5"/>
  <cols>
    <col min="1" max="1" width="40.59765625" style="299" customWidth="1"/>
    <col min="2" max="6" width="12.796875" style="331" customWidth="1"/>
    <col min="7" max="16384" width="13.3984375" style="331" customWidth="1"/>
  </cols>
  <sheetData>
    <row r="1" s="333" customFormat="1" ht="12" customHeight="1">
      <c r="A1" s="332" t="s">
        <v>383</v>
      </c>
    </row>
    <row r="2" s="333" customFormat="1" ht="12" customHeight="1">
      <c r="A2" s="332"/>
    </row>
    <row r="3" s="333" customFormat="1" ht="12" customHeight="1">
      <c r="G3" s="334"/>
    </row>
    <row r="4" spans="1:9" ht="9" customHeight="1">
      <c r="A4" s="335"/>
      <c r="G4" s="396" t="s">
        <v>302</v>
      </c>
      <c r="I4" s="339"/>
    </row>
    <row r="5" spans="1:7" s="336" customFormat="1" ht="12" customHeight="1">
      <c r="A5" s="805"/>
      <c r="B5" s="810">
        <v>1996</v>
      </c>
      <c r="C5" s="810">
        <v>1997</v>
      </c>
      <c r="D5" s="810">
        <v>1998</v>
      </c>
      <c r="E5" s="810">
        <v>1999</v>
      </c>
      <c r="F5" s="810">
        <v>2000</v>
      </c>
      <c r="G5" s="810">
        <v>2001</v>
      </c>
    </row>
    <row r="6" spans="1:5" s="336" customFormat="1" ht="9" customHeight="1">
      <c r="A6" s="338"/>
      <c r="B6" s="337"/>
      <c r="C6" s="337"/>
      <c r="D6" s="337"/>
      <c r="E6" s="337"/>
    </row>
    <row r="7" spans="1:9" ht="9" customHeight="1">
      <c r="A7" s="892" t="s">
        <v>252</v>
      </c>
      <c r="B7" s="892"/>
      <c r="C7" s="892"/>
      <c r="D7" s="892"/>
      <c r="E7" s="892"/>
      <c r="F7" s="892"/>
      <c r="G7" s="892"/>
      <c r="I7" s="339"/>
    </row>
    <row r="8" spans="1:7" ht="9" customHeight="1">
      <c r="A8" s="299" t="s">
        <v>199</v>
      </c>
      <c r="B8" s="330">
        <v>63.9</v>
      </c>
      <c r="C8" s="340">
        <v>62.4</v>
      </c>
      <c r="D8" s="340">
        <v>62</v>
      </c>
      <c r="E8" s="341">
        <v>61.5</v>
      </c>
      <c r="F8" s="331">
        <v>61.6</v>
      </c>
      <c r="G8" s="331">
        <v>62.5</v>
      </c>
    </row>
    <row r="9" spans="1:7" ht="9" customHeight="1">
      <c r="A9" s="299" t="s">
        <v>200</v>
      </c>
      <c r="B9" s="330">
        <v>67</v>
      </c>
      <c r="C9" s="340">
        <v>63.7</v>
      </c>
      <c r="D9" s="340">
        <v>63.2</v>
      </c>
      <c r="E9" s="341">
        <v>62.7</v>
      </c>
      <c r="F9" s="331">
        <v>63.4</v>
      </c>
      <c r="G9" s="331">
        <v>63.8</v>
      </c>
    </row>
    <row r="10" spans="2:6" ht="9" customHeight="1">
      <c r="B10" s="125"/>
      <c r="C10" s="330"/>
      <c r="D10" s="340"/>
      <c r="E10" s="340"/>
      <c r="F10" s="341"/>
    </row>
    <row r="11" spans="1:7" ht="9" customHeight="1">
      <c r="A11" s="892" t="s">
        <v>432</v>
      </c>
      <c r="B11" s="892"/>
      <c r="C11" s="892"/>
      <c r="D11" s="892"/>
      <c r="E11" s="892"/>
      <c r="F11" s="892"/>
      <c r="G11" s="892"/>
    </row>
    <row r="12" spans="1:7" ht="9" customHeight="1">
      <c r="A12" s="343" t="s">
        <v>279</v>
      </c>
      <c r="B12" s="330">
        <v>26.7</v>
      </c>
      <c r="C12" s="330">
        <v>31.5</v>
      </c>
      <c r="D12" s="125">
        <v>28.5</v>
      </c>
      <c r="E12" s="125">
        <v>26.8</v>
      </c>
      <c r="F12" s="331">
        <v>27.6</v>
      </c>
      <c r="G12" s="501">
        <v>31</v>
      </c>
    </row>
    <row r="13" spans="1:7" ht="9" customHeight="1">
      <c r="A13" s="343" t="s">
        <v>201</v>
      </c>
      <c r="B13" s="330">
        <v>42.8</v>
      </c>
      <c r="C13" s="330">
        <v>46.3</v>
      </c>
      <c r="D13" s="125">
        <v>43.1</v>
      </c>
      <c r="E13" s="125">
        <v>44.8</v>
      </c>
      <c r="F13" s="125">
        <v>44</v>
      </c>
      <c r="G13" s="331">
        <v>44.7</v>
      </c>
    </row>
    <row r="14" spans="1:7" ht="9" customHeight="1">
      <c r="A14" s="343" t="s">
        <v>202</v>
      </c>
      <c r="B14" s="330">
        <v>72.8</v>
      </c>
      <c r="C14" s="330">
        <v>75.7</v>
      </c>
      <c r="D14" s="125">
        <v>71.3</v>
      </c>
      <c r="E14" s="125">
        <v>74</v>
      </c>
      <c r="F14" s="331">
        <v>73.5</v>
      </c>
      <c r="G14" s="331">
        <v>73.1</v>
      </c>
    </row>
    <row r="15" spans="1:7" ht="9" customHeight="1">
      <c r="A15" s="299" t="s">
        <v>203</v>
      </c>
      <c r="B15" s="330">
        <v>89.8</v>
      </c>
      <c r="C15" s="330">
        <v>86</v>
      </c>
      <c r="D15" s="125">
        <v>86</v>
      </c>
      <c r="E15" s="125">
        <v>85.6</v>
      </c>
      <c r="F15" s="331">
        <v>83.6</v>
      </c>
      <c r="G15" s="331">
        <v>84.5</v>
      </c>
    </row>
    <row r="16" spans="1:7" ht="9" customHeight="1">
      <c r="A16" s="299" t="s">
        <v>204</v>
      </c>
      <c r="B16" s="330">
        <v>89.3</v>
      </c>
      <c r="C16" s="330">
        <v>86.7</v>
      </c>
      <c r="D16" s="125">
        <v>85.2</v>
      </c>
      <c r="E16" s="125">
        <v>85.1</v>
      </c>
      <c r="F16" s="331">
        <v>84.3</v>
      </c>
      <c r="G16" s="331">
        <v>86.5</v>
      </c>
    </row>
    <row r="17" spans="1:7" ht="9" customHeight="1">
      <c r="A17" s="299" t="s">
        <v>205</v>
      </c>
      <c r="B17" s="330">
        <v>88.1</v>
      </c>
      <c r="C17" s="330">
        <v>85.9</v>
      </c>
      <c r="D17" s="125">
        <v>84.6</v>
      </c>
      <c r="E17" s="125">
        <v>83</v>
      </c>
      <c r="F17" s="331">
        <v>83.1</v>
      </c>
      <c r="G17" s="331">
        <v>83.3</v>
      </c>
    </row>
    <row r="18" spans="1:7" ht="9" customHeight="1">
      <c r="A18" s="299" t="s">
        <v>206</v>
      </c>
      <c r="B18" s="330">
        <v>81.5</v>
      </c>
      <c r="C18" s="330">
        <v>78.6</v>
      </c>
      <c r="D18" s="125">
        <v>79.5</v>
      </c>
      <c r="E18" s="125">
        <v>78.8</v>
      </c>
      <c r="F18" s="331">
        <v>79.8</v>
      </c>
      <c r="G18" s="331">
        <v>79.8</v>
      </c>
    </row>
    <row r="19" spans="1:7" ht="9" customHeight="1">
      <c r="A19" s="299" t="s">
        <v>207</v>
      </c>
      <c r="B19" s="330">
        <v>71.6</v>
      </c>
      <c r="C19" s="330">
        <v>70.3</v>
      </c>
      <c r="D19" s="125">
        <v>70.4</v>
      </c>
      <c r="E19" s="125">
        <v>70.8</v>
      </c>
      <c r="F19" s="331">
        <v>72.1</v>
      </c>
      <c r="G19" s="331">
        <v>73.1</v>
      </c>
    </row>
    <row r="20" spans="1:7" ht="9" customHeight="1">
      <c r="A20" s="299" t="s">
        <v>208</v>
      </c>
      <c r="B20" s="330">
        <v>62.2</v>
      </c>
      <c r="C20" s="330">
        <v>59.9</v>
      </c>
      <c r="D20" s="125">
        <v>60.9</v>
      </c>
      <c r="E20" s="125">
        <v>61.1</v>
      </c>
      <c r="F20" s="125">
        <v>62</v>
      </c>
      <c r="G20" s="331">
        <v>63.7</v>
      </c>
    </row>
    <row r="21" spans="1:7" ht="9" customHeight="1">
      <c r="A21" s="299" t="s">
        <v>209</v>
      </c>
      <c r="B21" s="330">
        <v>56.5</v>
      </c>
      <c r="C21" s="330">
        <v>53.6</v>
      </c>
      <c r="D21" s="125">
        <v>53.4</v>
      </c>
      <c r="E21" s="125">
        <v>54.6</v>
      </c>
      <c r="F21" s="331">
        <v>56.1</v>
      </c>
      <c r="G21" s="331">
        <v>56.6</v>
      </c>
    </row>
    <row r="22" spans="1:7" ht="9" customHeight="1">
      <c r="A22" s="299" t="s">
        <v>210</v>
      </c>
      <c r="B22" s="330">
        <v>55.3</v>
      </c>
      <c r="C22" s="330">
        <v>49.8</v>
      </c>
      <c r="D22" s="125">
        <v>49.7</v>
      </c>
      <c r="E22" s="125">
        <v>48.7</v>
      </c>
      <c r="F22" s="125">
        <v>49</v>
      </c>
      <c r="G22" s="331">
        <v>49.8</v>
      </c>
    </row>
    <row r="23" spans="1:7" ht="9" customHeight="1">
      <c r="A23" s="299" t="s">
        <v>211</v>
      </c>
      <c r="B23" s="330">
        <v>50.5</v>
      </c>
      <c r="C23" s="330">
        <v>46.2</v>
      </c>
      <c r="D23" s="125">
        <v>44.6</v>
      </c>
      <c r="E23" s="125">
        <v>43.1</v>
      </c>
      <c r="F23" s="331">
        <v>43.2</v>
      </c>
      <c r="G23" s="331">
        <v>44.6</v>
      </c>
    </row>
    <row r="24" spans="1:7" ht="9" customHeight="1">
      <c r="A24" s="299" t="s">
        <v>212</v>
      </c>
      <c r="B24" s="330">
        <v>43.2</v>
      </c>
      <c r="C24" s="330">
        <v>36.8</v>
      </c>
      <c r="D24" s="125">
        <v>39</v>
      </c>
      <c r="E24" s="125">
        <v>36.7</v>
      </c>
      <c r="F24" s="331">
        <v>37.8</v>
      </c>
      <c r="G24" s="331">
        <v>36.6</v>
      </c>
    </row>
    <row r="25" spans="2:6" ht="9" customHeight="1">
      <c r="B25" s="125"/>
      <c r="C25" s="330"/>
      <c r="D25" s="330"/>
      <c r="E25" s="125"/>
      <c r="F25" s="125"/>
    </row>
    <row r="26" spans="1:7" ht="9" customHeight="1">
      <c r="A26" s="892" t="s">
        <v>376</v>
      </c>
      <c r="B26" s="892"/>
      <c r="C26" s="892"/>
      <c r="D26" s="892"/>
      <c r="E26" s="892"/>
      <c r="F26" s="892"/>
      <c r="G26" s="892"/>
    </row>
    <row r="27" spans="1:7" ht="9" customHeight="1">
      <c r="A27" s="299" t="s">
        <v>213</v>
      </c>
      <c r="B27" s="330">
        <v>70.9</v>
      </c>
      <c r="C27" s="330">
        <v>68.6</v>
      </c>
      <c r="D27" s="125">
        <v>70</v>
      </c>
      <c r="E27" s="125">
        <v>68.3</v>
      </c>
      <c r="F27" s="331">
        <v>69.9</v>
      </c>
      <c r="G27" s="331">
        <v>71.2</v>
      </c>
    </row>
    <row r="28" spans="1:7" ht="9" customHeight="1">
      <c r="A28" s="299" t="s">
        <v>214</v>
      </c>
      <c r="B28" s="330">
        <v>77.5</v>
      </c>
      <c r="C28" s="330">
        <v>74.9</v>
      </c>
      <c r="D28" s="125">
        <v>75.4</v>
      </c>
      <c r="E28" s="125">
        <v>74.8</v>
      </c>
      <c r="F28" s="331">
        <v>74.1</v>
      </c>
      <c r="G28" s="331">
        <v>74.8</v>
      </c>
    </row>
    <row r="29" spans="1:7" ht="9" customHeight="1">
      <c r="A29" s="299" t="s">
        <v>215</v>
      </c>
      <c r="B29" s="330">
        <v>75.6</v>
      </c>
      <c r="C29" s="330">
        <v>72.4</v>
      </c>
      <c r="D29" s="125">
        <v>72.7</v>
      </c>
      <c r="E29" s="125">
        <v>71.8</v>
      </c>
      <c r="F29" s="331">
        <v>69.9</v>
      </c>
      <c r="G29" s="331">
        <v>72.4</v>
      </c>
    </row>
    <row r="30" spans="1:7" ht="9" customHeight="1">
      <c r="A30" s="299" t="s">
        <v>374</v>
      </c>
      <c r="B30" s="330">
        <v>51.6</v>
      </c>
      <c r="C30" s="330">
        <v>48.6</v>
      </c>
      <c r="D30" s="125">
        <v>47</v>
      </c>
      <c r="E30" s="125">
        <v>46.8</v>
      </c>
      <c r="F30" s="331">
        <v>44.7</v>
      </c>
      <c r="G30" s="331">
        <v>47.3</v>
      </c>
    </row>
    <row r="31" spans="2:6" ht="9" customHeight="1">
      <c r="B31" s="125"/>
      <c r="C31" s="330"/>
      <c r="D31" s="330"/>
      <c r="E31" s="125"/>
      <c r="F31" s="125"/>
    </row>
    <row r="32" spans="2:6" ht="9" customHeight="1">
      <c r="B32" s="125"/>
      <c r="C32" s="330"/>
      <c r="D32" s="330"/>
      <c r="E32" s="125"/>
      <c r="F32" s="125"/>
    </row>
    <row r="33" spans="1:7" ht="9" customHeight="1">
      <c r="A33" s="892" t="s">
        <v>371</v>
      </c>
      <c r="B33" s="892"/>
      <c r="C33" s="892"/>
      <c r="D33" s="892"/>
      <c r="E33" s="892"/>
      <c r="F33" s="892"/>
      <c r="G33" s="892"/>
    </row>
    <row r="34" spans="1:7" ht="9" customHeight="1">
      <c r="A34" s="766" t="s">
        <v>433</v>
      </c>
      <c r="B34" s="330">
        <v>68.7</v>
      </c>
      <c r="C34" s="330">
        <v>66.5</v>
      </c>
      <c r="D34" s="125">
        <v>65.2</v>
      </c>
      <c r="E34" s="125">
        <v>64.5</v>
      </c>
      <c r="F34" s="331">
        <v>66.3</v>
      </c>
      <c r="G34" s="501">
        <v>67</v>
      </c>
    </row>
    <row r="35" spans="1:7" ht="9" customHeight="1">
      <c r="A35" s="19" t="s">
        <v>434</v>
      </c>
      <c r="B35" s="330">
        <v>67.6</v>
      </c>
      <c r="C35" s="330">
        <v>66.9</v>
      </c>
      <c r="D35" s="125">
        <v>65.8</v>
      </c>
      <c r="E35" s="125">
        <v>64.2</v>
      </c>
      <c r="F35" s="331">
        <v>65.8</v>
      </c>
      <c r="G35" s="331">
        <v>66.2</v>
      </c>
    </row>
    <row r="36" spans="1:7" ht="9" customHeight="1">
      <c r="A36" s="766" t="s">
        <v>347</v>
      </c>
      <c r="B36" s="330">
        <v>64.5</v>
      </c>
      <c r="C36" s="330">
        <v>61.8</v>
      </c>
      <c r="D36" s="125">
        <v>61.8</v>
      </c>
      <c r="E36" s="125">
        <v>62.4</v>
      </c>
      <c r="F36" s="331">
        <v>59.8</v>
      </c>
      <c r="G36" s="331">
        <v>60.8</v>
      </c>
    </row>
    <row r="37" spans="1:7" ht="9" customHeight="1">
      <c r="A37" s="766" t="s">
        <v>372</v>
      </c>
      <c r="B37" s="330">
        <v>63</v>
      </c>
      <c r="C37" s="330">
        <v>59</v>
      </c>
      <c r="D37" s="125">
        <v>59.8</v>
      </c>
      <c r="E37" s="125">
        <v>58</v>
      </c>
      <c r="F37" s="331">
        <v>58.9</v>
      </c>
      <c r="G37" s="331">
        <v>59.3</v>
      </c>
    </row>
    <row r="38" spans="1:7" ht="9" customHeight="1">
      <c r="A38" s="766" t="s">
        <v>373</v>
      </c>
      <c r="B38" s="330">
        <v>61.5</v>
      </c>
      <c r="C38" s="330">
        <v>60</v>
      </c>
      <c r="D38" s="125">
        <v>58.8</v>
      </c>
      <c r="E38" s="125">
        <v>61.3</v>
      </c>
      <c r="F38" s="331">
        <v>60.9</v>
      </c>
      <c r="G38" s="331">
        <v>61.9</v>
      </c>
    </row>
    <row r="39" spans="1:7" s="346" customFormat="1" ht="9" customHeight="1">
      <c r="A39" s="342" t="s">
        <v>124</v>
      </c>
      <c r="B39" s="345">
        <v>65.5</v>
      </c>
      <c r="C39" s="329">
        <v>63.1</v>
      </c>
      <c r="D39" s="126">
        <v>62.6</v>
      </c>
      <c r="E39" s="344">
        <v>62.1</v>
      </c>
      <c r="F39" s="346">
        <v>62.5</v>
      </c>
      <c r="G39" s="346">
        <v>63.2</v>
      </c>
    </row>
    <row r="40" spans="1:7" ht="9" customHeight="1">
      <c r="A40" s="347"/>
      <c r="B40" s="348"/>
      <c r="C40" s="348"/>
      <c r="D40" s="348"/>
      <c r="E40" s="348"/>
      <c r="F40" s="348"/>
      <c r="G40" s="348"/>
    </row>
    <row r="41" s="339" customFormat="1" ht="9" customHeight="1">
      <c r="A41" s="349"/>
    </row>
    <row r="42" s="339" customFormat="1" ht="9" customHeight="1">
      <c r="A42" s="428" t="s">
        <v>384</v>
      </c>
    </row>
    <row r="43" s="339" customFormat="1" ht="9" customHeight="1">
      <c r="A43" s="349" t="s">
        <v>303</v>
      </c>
    </row>
    <row r="44" s="339" customFormat="1" ht="9" customHeight="1">
      <c r="A44" s="349"/>
    </row>
    <row r="45" s="339" customFormat="1" ht="9" customHeight="1">
      <c r="A45" s="349"/>
    </row>
    <row r="46" s="339" customFormat="1" ht="9" customHeight="1">
      <c r="A46" s="349"/>
    </row>
    <row r="47" ht="9" customHeight="1"/>
  </sheetData>
  <mergeCells count="4">
    <mergeCell ref="A33:G33"/>
    <mergeCell ref="A26:G26"/>
    <mergeCell ref="A7:G7"/>
    <mergeCell ref="A11:G11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&amp;C&amp;"Arial,Normale"&amp;10 214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/>
  <dimension ref="A1:O198"/>
  <sheetViews>
    <sheetView showGridLines="0" workbookViewId="0" topLeftCell="A4">
      <selection activeCell="G182" sqref="G182"/>
    </sheetView>
  </sheetViews>
  <sheetFormatPr defaultColWidth="9.59765625" defaultRowHeight="10.5"/>
  <cols>
    <col min="1" max="1" width="20.3984375" style="200" customWidth="1"/>
    <col min="2" max="2" width="15.796875" style="200" customWidth="1"/>
    <col min="3" max="3" width="17.19921875" style="200" customWidth="1"/>
    <col min="4" max="4" width="15.19921875" style="486" customWidth="1"/>
    <col min="5" max="5" width="1" style="200" customWidth="1"/>
    <col min="6" max="6" width="16.3984375" style="200" customWidth="1"/>
    <col min="7" max="7" width="17.59765625" style="200" customWidth="1"/>
    <col min="8" max="8" width="15" style="486" customWidth="1"/>
    <col min="9" max="9" width="9.59765625" style="200" customWidth="1"/>
    <col min="10" max="10" width="19" style="200" customWidth="1"/>
    <col min="11" max="11" width="16.3984375" style="200" customWidth="1"/>
    <col min="12" max="12" width="16.19921875" style="200" customWidth="1"/>
    <col min="13" max="14" width="14.3984375" style="200" customWidth="1"/>
    <col min="15" max="16384" width="9.59765625" style="200" customWidth="1"/>
  </cols>
  <sheetData>
    <row r="1" spans="1:9" s="193" customFormat="1" ht="12" customHeight="1">
      <c r="A1" s="770" t="s">
        <v>260</v>
      </c>
      <c r="D1" s="451"/>
      <c r="H1" s="451"/>
      <c r="I1" s="193" t="s">
        <v>2</v>
      </c>
    </row>
    <row r="2" spans="4:8" s="193" customFormat="1" ht="12" customHeight="1">
      <c r="D2" s="451"/>
      <c r="H2" s="451"/>
    </row>
    <row r="3" spans="4:10" s="254" customFormat="1" ht="12" customHeight="1">
      <c r="D3" s="453"/>
      <c r="H3" s="453"/>
      <c r="I3" s="254" t="s">
        <v>263</v>
      </c>
      <c r="J3" s="484"/>
    </row>
    <row r="4" spans="1:8" s="194" customFormat="1" ht="7.5" customHeight="1">
      <c r="A4" s="254"/>
      <c r="B4" s="254"/>
      <c r="C4" s="254"/>
      <c r="D4" s="453"/>
      <c r="E4" s="254"/>
      <c r="F4" s="254"/>
      <c r="G4" s="254"/>
      <c r="H4" s="453"/>
    </row>
    <row r="5" spans="1:10" s="196" customFormat="1" ht="12" customHeight="1">
      <c r="A5" s="583"/>
      <c r="B5" s="838" t="s">
        <v>249</v>
      </c>
      <c r="C5" s="838"/>
      <c r="D5" s="838"/>
      <c r="E5" s="584"/>
      <c r="F5" s="838" t="s">
        <v>248</v>
      </c>
      <c r="G5" s="838"/>
      <c r="H5" s="838"/>
      <c r="J5" s="485"/>
    </row>
    <row r="6" spans="1:8" s="197" customFormat="1" ht="12" customHeight="1">
      <c r="A6" s="585" t="s">
        <v>0</v>
      </c>
      <c r="B6" s="839" t="s">
        <v>399</v>
      </c>
      <c r="C6" s="839" t="s">
        <v>426</v>
      </c>
      <c r="D6" s="839" t="s">
        <v>427</v>
      </c>
      <c r="E6" s="447"/>
      <c r="F6" s="839" t="s">
        <v>429</v>
      </c>
      <c r="G6" s="839" t="s">
        <v>430</v>
      </c>
      <c r="H6" s="839" t="s">
        <v>428</v>
      </c>
    </row>
    <row r="7" spans="1:13" s="198" customFormat="1" ht="12" customHeight="1">
      <c r="A7" s="587" t="s">
        <v>1</v>
      </c>
      <c r="B7" s="831"/>
      <c r="C7" s="831"/>
      <c r="D7" s="831"/>
      <c r="E7" s="447"/>
      <c r="F7" s="831"/>
      <c r="G7" s="831"/>
      <c r="H7" s="831"/>
      <c r="M7" s="2"/>
    </row>
    <row r="8" spans="1:13" s="199" customFormat="1" ht="12" customHeight="1">
      <c r="A8" s="588"/>
      <c r="B8" s="832"/>
      <c r="C8" s="832"/>
      <c r="D8" s="832"/>
      <c r="E8" s="589"/>
      <c r="F8" s="832"/>
      <c r="G8" s="832"/>
      <c r="H8" s="832"/>
      <c r="J8" s="19"/>
      <c r="K8" s="19"/>
      <c r="L8" s="481"/>
      <c r="M8" s="483"/>
    </row>
    <row r="9" ht="7.5" customHeight="1">
      <c r="L9" s="20"/>
    </row>
    <row r="10" spans="1:15" s="201" customFormat="1" ht="7.5" customHeight="1">
      <c r="A10" s="201" t="s">
        <v>3</v>
      </c>
      <c r="B10" s="406">
        <v>3082.4770896973064</v>
      </c>
      <c r="C10" s="406">
        <v>393267.4257150791</v>
      </c>
      <c r="D10" s="522">
        <v>21.42338872535407</v>
      </c>
      <c r="E10" s="382"/>
      <c r="F10" s="406">
        <v>1151.9218317735003</v>
      </c>
      <c r="G10" s="406">
        <v>102780.32844781916</v>
      </c>
      <c r="H10" s="522">
        <v>5.447435664253341</v>
      </c>
      <c r="J10" s="522"/>
      <c r="K10" s="21"/>
      <c r="L10" s="482"/>
      <c r="M10" s="2"/>
      <c r="N10" s="406"/>
      <c r="O10" s="406"/>
    </row>
    <row r="11" spans="1:15" s="201" customFormat="1" ht="7.5" customHeight="1">
      <c r="A11" s="201" t="s">
        <v>4</v>
      </c>
      <c r="B11" s="406">
        <v>1857.16628402755</v>
      </c>
      <c r="C11" s="406">
        <v>249838.7449436974</v>
      </c>
      <c r="D11" s="522">
        <v>14.042540313764075</v>
      </c>
      <c r="E11" s="382"/>
      <c r="F11" s="406">
        <v>1044.5555725401991</v>
      </c>
      <c r="G11" s="406">
        <v>58570.08713122093</v>
      </c>
      <c r="H11" s="522">
        <v>3.23349078097817</v>
      </c>
      <c r="J11" s="522"/>
      <c r="K11" s="21"/>
      <c r="L11" s="482"/>
      <c r="M11" s="2"/>
      <c r="N11" s="406"/>
      <c r="O11" s="406"/>
    </row>
    <row r="12" spans="1:15" s="201" customFormat="1" ht="7.5" customHeight="1">
      <c r="A12" s="201" t="s">
        <v>5</v>
      </c>
      <c r="B12" s="406">
        <v>3501.6234799770805</v>
      </c>
      <c r="C12" s="406">
        <v>516943.61325099214</v>
      </c>
      <c r="D12" s="522">
        <v>30.897627384817817</v>
      </c>
      <c r="E12" s="382"/>
      <c r="F12" s="406">
        <v>493.269440515646</v>
      </c>
      <c r="G12" s="406">
        <v>26902.535306411097</v>
      </c>
      <c r="H12" s="522">
        <v>1.5117342537276677</v>
      </c>
      <c r="J12" s="522"/>
      <c r="K12" s="21"/>
      <c r="L12" s="482"/>
      <c r="M12" s="2"/>
      <c r="N12" s="406"/>
      <c r="O12" s="406"/>
    </row>
    <row r="13" spans="1:15" s="201" customFormat="1" ht="7.5" customHeight="1">
      <c r="A13" s="201" t="s">
        <v>6</v>
      </c>
      <c r="B13" s="406">
        <v>780.1912017874803</v>
      </c>
      <c r="C13" s="406">
        <v>94007.54551115344</v>
      </c>
      <c r="D13" s="522">
        <v>3.2569017618402256</v>
      </c>
      <c r="E13" s="382"/>
      <c r="F13" s="406">
        <v>2065.8747942652044</v>
      </c>
      <c r="G13" s="406">
        <v>195572.38890321043</v>
      </c>
      <c r="H13" s="522">
        <v>9.807541692280235</v>
      </c>
      <c r="J13" s="522"/>
      <c r="K13" s="21"/>
      <c r="L13" s="482"/>
      <c r="M13" s="2"/>
      <c r="N13" s="406"/>
      <c r="O13" s="406"/>
    </row>
    <row r="14" spans="1:15" s="201" customFormat="1" ht="7.5" customHeight="1">
      <c r="A14" s="201" t="s">
        <v>7</v>
      </c>
      <c r="B14" s="406">
        <v>1480.7859706776992</v>
      </c>
      <c r="C14" s="406">
        <v>203738.15322320355</v>
      </c>
      <c r="D14" s="522">
        <v>10.84782889782186</v>
      </c>
      <c r="E14" s="382"/>
      <c r="F14" s="406">
        <v>2272.5212791377935</v>
      </c>
      <c r="G14" s="406">
        <v>226691.41336321612</v>
      </c>
      <c r="H14" s="522">
        <v>12.555105921903712</v>
      </c>
      <c r="J14" s="522"/>
      <c r="K14" s="21"/>
      <c r="L14" s="482"/>
      <c r="M14" s="2"/>
      <c r="N14" s="406"/>
      <c r="O14" s="406"/>
    </row>
    <row r="15" spans="1:15" s="201" customFormat="1" ht="7.5" customHeight="1">
      <c r="A15" s="201" t="s">
        <v>8</v>
      </c>
      <c r="B15" s="406">
        <v>2251.7527999849053</v>
      </c>
      <c r="C15" s="406">
        <v>485203.11613819073</v>
      </c>
      <c r="D15" s="522">
        <v>20.35954386689264</v>
      </c>
      <c r="E15" s="382"/>
      <c r="F15" s="406">
        <v>1216.6396361497077</v>
      </c>
      <c r="G15" s="406">
        <v>152004.91344019203</v>
      </c>
      <c r="H15" s="522">
        <v>8.276347455414868</v>
      </c>
      <c r="J15" s="522"/>
      <c r="K15" s="21"/>
      <c r="L15" s="482"/>
      <c r="M15" s="2"/>
      <c r="N15" s="406"/>
      <c r="O15" s="406"/>
    </row>
    <row r="16" spans="1:15" s="201" customFormat="1" ht="7.5" customHeight="1">
      <c r="A16" s="201" t="s">
        <v>251</v>
      </c>
      <c r="B16" s="406">
        <v>3954.4873266222908</v>
      </c>
      <c r="C16" s="406">
        <v>407882.74256484245</v>
      </c>
      <c r="D16" s="522">
        <v>19.168008000786966</v>
      </c>
      <c r="E16" s="382"/>
      <c r="F16" s="406">
        <v>676.0026732832989</v>
      </c>
      <c r="G16" s="406">
        <v>52520.0304201203</v>
      </c>
      <c r="H16" s="522">
        <v>2.5950514299761096</v>
      </c>
      <c r="J16" s="522"/>
      <c r="K16" s="21"/>
      <c r="L16" s="482"/>
      <c r="M16" s="2"/>
      <c r="N16" s="406"/>
      <c r="O16" s="406"/>
    </row>
    <row r="17" spans="1:15" s="201" customFormat="1" ht="7.5" customHeight="1">
      <c r="A17" s="201" t="s">
        <v>10</v>
      </c>
      <c r="B17" s="406">
        <v>2349.21692769077</v>
      </c>
      <c r="C17" s="406">
        <v>256735.25491502832</v>
      </c>
      <c r="D17" s="522">
        <v>14.865820768077306</v>
      </c>
      <c r="E17" s="382"/>
      <c r="F17" s="406">
        <v>408.58788408768805</v>
      </c>
      <c r="G17" s="406">
        <v>31940.717064198056</v>
      </c>
      <c r="H17" s="522">
        <v>1.6702608328558937</v>
      </c>
      <c r="J17" s="522"/>
      <c r="K17" s="21"/>
      <c r="L17" s="482"/>
      <c r="M17" s="2"/>
      <c r="N17" s="406"/>
      <c r="O17" s="406"/>
    </row>
    <row r="18" spans="1:15" s="202" customFormat="1" ht="7.5" customHeight="1">
      <c r="A18" s="202" t="s">
        <v>11</v>
      </c>
      <c r="B18" s="405">
        <v>2253.415283808098</v>
      </c>
      <c r="C18" s="405">
        <v>420250.2177598471</v>
      </c>
      <c r="D18" s="523">
        <v>18.817674198595498</v>
      </c>
      <c r="E18" s="14">
        <v>0</v>
      </c>
      <c r="F18" s="405">
        <v>1338.4690241190813</v>
      </c>
      <c r="G18" s="405">
        <v>139732.46929050813</v>
      </c>
      <c r="H18" s="523">
        <v>7.453911199348706</v>
      </c>
      <c r="J18" s="522"/>
      <c r="K18" s="27"/>
      <c r="L18" s="381"/>
      <c r="M18" s="381"/>
      <c r="N18" s="405"/>
      <c r="O18" s="405"/>
    </row>
    <row r="19" spans="2:15" s="202" customFormat="1" ht="3" customHeight="1">
      <c r="B19" s="405"/>
      <c r="C19" s="405"/>
      <c r="D19" s="523"/>
      <c r="E19" s="14"/>
      <c r="F19" s="405"/>
      <c r="G19" s="405"/>
      <c r="H19" s="523"/>
      <c r="J19" s="522"/>
      <c r="K19" s="27"/>
      <c r="L19" s="381"/>
      <c r="M19" s="381"/>
      <c r="N19" s="405"/>
      <c r="O19" s="405"/>
    </row>
    <row r="20" spans="1:15" s="202" customFormat="1" ht="7.5" customHeight="1">
      <c r="A20" s="202" t="s">
        <v>12</v>
      </c>
      <c r="B20" s="405">
        <v>1578.916984181965</v>
      </c>
      <c r="C20" s="405">
        <v>211355.5016741716</v>
      </c>
      <c r="D20" s="523">
        <v>12.470293268675672</v>
      </c>
      <c r="E20" s="383"/>
      <c r="F20" s="405">
        <v>2301.471871545756</v>
      </c>
      <c r="G20" s="405">
        <v>157996.3930420618</v>
      </c>
      <c r="H20" s="523">
        <v>8.676629355983478</v>
      </c>
      <c r="J20" s="522"/>
      <c r="K20" s="27"/>
      <c r="L20" s="381"/>
      <c r="M20" s="14"/>
      <c r="N20" s="405"/>
      <c r="O20" s="405"/>
    </row>
    <row r="21" spans="2:15" s="202" customFormat="1" ht="3" customHeight="1">
      <c r="B21" s="405"/>
      <c r="C21" s="405"/>
      <c r="D21" s="523"/>
      <c r="E21" s="383"/>
      <c r="F21" s="405"/>
      <c r="G21" s="405"/>
      <c r="H21" s="523"/>
      <c r="J21" s="522"/>
      <c r="K21" s="27"/>
      <c r="L21" s="381"/>
      <c r="M21" s="14"/>
      <c r="N21" s="405"/>
      <c r="O21" s="405"/>
    </row>
    <row r="22" spans="1:15" s="201" customFormat="1" ht="7.5" customHeight="1">
      <c r="A22" s="201" t="s">
        <v>13</v>
      </c>
      <c r="B22" s="406">
        <v>3101.8183366690796</v>
      </c>
      <c r="C22" s="406">
        <v>331419.3246178086</v>
      </c>
      <c r="D22" s="522">
        <v>18.537389941659924</v>
      </c>
      <c r="E22" s="382"/>
      <c r="F22" s="406">
        <v>1380.323534113677</v>
      </c>
      <c r="G22" s="406">
        <v>150163.1906722849</v>
      </c>
      <c r="H22" s="522">
        <v>8.877597765623888</v>
      </c>
      <c r="J22" s="522"/>
      <c r="K22" s="21"/>
      <c r="L22" s="482"/>
      <c r="M22" s="2"/>
      <c r="N22" s="406"/>
      <c r="O22" s="406"/>
    </row>
    <row r="23" spans="1:15" s="201" customFormat="1" ht="7.5" customHeight="1">
      <c r="A23" s="201" t="s">
        <v>14</v>
      </c>
      <c r="B23" s="406">
        <v>4419.1744094670175</v>
      </c>
      <c r="C23" s="406">
        <v>664175.102852124</v>
      </c>
      <c r="D23" s="522">
        <v>37.83080484034166</v>
      </c>
      <c r="E23" s="382"/>
      <c r="F23" s="406">
        <v>1109.4515818727116</v>
      </c>
      <c r="G23" s="406">
        <v>88073.1776135679</v>
      </c>
      <c r="H23" s="522">
        <v>4.495854121932911</v>
      </c>
      <c r="J23" s="522"/>
      <c r="K23" s="21"/>
      <c r="L23" s="482"/>
      <c r="M23" s="2"/>
      <c r="N23" s="406"/>
      <c r="O23" s="406"/>
    </row>
    <row r="24" spans="1:15" s="201" customFormat="1" ht="7.5" customHeight="1">
      <c r="A24" s="201" t="s">
        <v>15</v>
      </c>
      <c r="B24" s="406">
        <v>1894.0079379440965</v>
      </c>
      <c r="C24" s="406">
        <v>303408.0079138166</v>
      </c>
      <c r="D24" s="522">
        <v>15.857073697417151</v>
      </c>
      <c r="E24" s="382"/>
      <c r="F24" s="406">
        <v>693.0410930297816</v>
      </c>
      <c r="G24" s="406">
        <v>70688.88632690396</v>
      </c>
      <c r="H24" s="522">
        <v>3.6182226302062372</v>
      </c>
      <c r="J24" s="522"/>
      <c r="K24" s="21"/>
      <c r="L24" s="482"/>
      <c r="M24" s="2"/>
      <c r="N24" s="406"/>
      <c r="O24" s="406"/>
    </row>
    <row r="25" spans="1:15" s="201" customFormat="1" ht="7.5" customHeight="1">
      <c r="A25" s="201" t="s">
        <v>16</v>
      </c>
      <c r="B25" s="406">
        <v>2240.237465171308</v>
      </c>
      <c r="C25" s="406">
        <v>357330.47703056526</v>
      </c>
      <c r="D25" s="522">
        <v>21.02549124207166</v>
      </c>
      <c r="E25" s="382"/>
      <c r="F25" s="406">
        <v>519.1483243087797</v>
      </c>
      <c r="G25" s="406">
        <v>48190.73781874459</v>
      </c>
      <c r="H25" s="522">
        <v>2.3872606601356896</v>
      </c>
      <c r="J25" s="522"/>
      <c r="K25" s="21"/>
      <c r="L25" s="482"/>
      <c r="M25" s="2"/>
      <c r="N25" s="406"/>
      <c r="O25" s="406"/>
    </row>
    <row r="26" spans="1:15" s="201" customFormat="1" ht="7.5" customHeight="1">
      <c r="A26" s="201" t="s">
        <v>17</v>
      </c>
      <c r="B26" s="406">
        <v>3325.550439697122</v>
      </c>
      <c r="C26" s="406">
        <v>598311.0393436184</v>
      </c>
      <c r="D26" s="522">
        <v>33.315108996879566</v>
      </c>
      <c r="E26" s="382"/>
      <c r="F26" s="406">
        <v>628.5570271622399</v>
      </c>
      <c r="G26" s="406">
        <v>55159.54665653553</v>
      </c>
      <c r="H26" s="522">
        <v>2.457065981560823</v>
      </c>
      <c r="J26" s="522"/>
      <c r="K26" s="21"/>
      <c r="L26" s="482"/>
      <c r="M26" s="2"/>
      <c r="N26" s="406"/>
      <c r="O26" s="406"/>
    </row>
    <row r="27" spans="1:15" s="201" customFormat="1" ht="7.5" customHeight="1">
      <c r="A27" s="201" t="s">
        <v>18</v>
      </c>
      <c r="B27" s="406">
        <v>3765.8220189259177</v>
      </c>
      <c r="C27" s="406">
        <v>384036.3997192575</v>
      </c>
      <c r="D27" s="522">
        <v>20.907627967763013</v>
      </c>
      <c r="E27" s="382"/>
      <c r="F27" s="406">
        <v>1773.3952247839356</v>
      </c>
      <c r="G27" s="406">
        <v>166726.7201805452</v>
      </c>
      <c r="H27" s="522">
        <v>7.953042789731491</v>
      </c>
      <c r="J27" s="522"/>
      <c r="K27" s="21"/>
      <c r="L27" s="482"/>
      <c r="M27" s="2"/>
      <c r="N27" s="406"/>
      <c r="O27" s="406"/>
    </row>
    <row r="28" spans="1:15" s="201" customFormat="1" ht="7.5" customHeight="1">
      <c r="A28" s="201" t="s">
        <v>19</v>
      </c>
      <c r="B28" s="406">
        <v>8649.336029519065</v>
      </c>
      <c r="C28" s="406">
        <v>1029604.5362630032</v>
      </c>
      <c r="D28" s="522">
        <v>62.98268235735579</v>
      </c>
      <c r="E28" s="382"/>
      <c r="F28" s="406">
        <v>942.0654144387064</v>
      </c>
      <c r="G28" s="406">
        <v>62126.350105875725</v>
      </c>
      <c r="H28" s="522">
        <v>3.075816614109654</v>
      </c>
      <c r="J28" s="522"/>
      <c r="K28" s="21"/>
      <c r="L28" s="482"/>
      <c r="M28" s="2"/>
      <c r="N28" s="406"/>
      <c r="O28" s="406"/>
    </row>
    <row r="29" spans="1:15" s="201" customFormat="1" ht="7.5" customHeight="1">
      <c r="A29" s="201" t="s">
        <v>20</v>
      </c>
      <c r="B29" s="406">
        <v>2159.730967130754</v>
      </c>
      <c r="C29" s="406">
        <v>501495.60024924116</v>
      </c>
      <c r="D29" s="522">
        <v>29.512156235137926</v>
      </c>
      <c r="E29" s="382"/>
      <c r="F29" s="406">
        <v>1309.85114518946</v>
      </c>
      <c r="G29" s="406">
        <v>195667.18520334162</v>
      </c>
      <c r="H29" s="522">
        <v>9.428784213510912</v>
      </c>
      <c r="J29" s="522"/>
      <c r="K29" s="21"/>
      <c r="L29" s="482"/>
      <c r="M29" s="2"/>
      <c r="N29" s="406"/>
      <c r="O29" s="406"/>
    </row>
    <row r="30" spans="1:15" s="201" customFormat="1" ht="7.5" customHeight="1">
      <c r="A30" s="201" t="s">
        <v>21</v>
      </c>
      <c r="B30" s="406">
        <v>3214.106884278619</v>
      </c>
      <c r="C30" s="406">
        <v>519789.42525002366</v>
      </c>
      <c r="D30" s="522">
        <v>31.641865264639414</v>
      </c>
      <c r="E30" s="382"/>
      <c r="F30" s="406">
        <v>588.9904632921393</v>
      </c>
      <c r="G30" s="406">
        <v>65123.06491356771</v>
      </c>
      <c r="H30" s="522">
        <v>3.5734994498053156</v>
      </c>
      <c r="J30" s="522"/>
      <c r="K30" s="21"/>
      <c r="L30" s="482"/>
      <c r="M30" s="2"/>
      <c r="N30" s="406"/>
      <c r="O30" s="406"/>
    </row>
    <row r="31" spans="1:15" s="201" customFormat="1" ht="7.5" customHeight="1">
      <c r="A31" s="201" t="s">
        <v>22</v>
      </c>
      <c r="B31" s="406">
        <v>1752.9518619436876</v>
      </c>
      <c r="C31" s="406">
        <v>178437.7838328792</v>
      </c>
      <c r="D31" s="522">
        <v>9.711736603088104</v>
      </c>
      <c r="E31" s="384"/>
      <c r="F31" s="406">
        <v>1083.8401110839688</v>
      </c>
      <c r="G31" s="406">
        <v>122635.28715977322</v>
      </c>
      <c r="H31" s="522">
        <v>6.5907251957469235</v>
      </c>
      <c r="J31" s="522"/>
      <c r="K31" s="21"/>
      <c r="L31" s="482"/>
      <c r="M31" s="2"/>
      <c r="N31" s="406"/>
      <c r="O31" s="406"/>
    </row>
    <row r="32" spans="1:15" s="201" customFormat="1" ht="7.5" customHeight="1">
      <c r="A32" s="201" t="s">
        <v>23</v>
      </c>
      <c r="B32" s="406">
        <v>2576.643206489324</v>
      </c>
      <c r="C32" s="406">
        <v>543193.367529524</v>
      </c>
      <c r="D32" s="522">
        <v>32.68196206608612</v>
      </c>
      <c r="E32" s="382"/>
      <c r="F32" s="406">
        <v>886.7382880100985</v>
      </c>
      <c r="G32" s="406">
        <v>104186.11595599563</v>
      </c>
      <c r="H32" s="522">
        <v>5.21311676360206</v>
      </c>
      <c r="J32" s="522"/>
      <c r="K32" s="21"/>
      <c r="L32" s="482"/>
      <c r="M32" s="2"/>
      <c r="N32" s="406"/>
      <c r="O32" s="406"/>
    </row>
    <row r="33" spans="1:15" s="202" customFormat="1" ht="7.5" customHeight="1">
      <c r="A33" s="202" t="s">
        <v>24</v>
      </c>
      <c r="B33" s="405">
        <v>2673.0874025066796</v>
      </c>
      <c r="C33" s="405">
        <v>505162.2908199642</v>
      </c>
      <c r="D33" s="523">
        <v>29.514250562334514</v>
      </c>
      <c r="E33" s="14">
        <v>0</v>
      </c>
      <c r="F33" s="405">
        <v>1096.8792047711006</v>
      </c>
      <c r="G33" s="405">
        <v>131144.68937454387</v>
      </c>
      <c r="H33" s="523">
        <v>6.624514731678155</v>
      </c>
      <c r="J33" s="522"/>
      <c r="K33" s="27"/>
      <c r="L33" s="381"/>
      <c r="M33" s="381"/>
      <c r="N33" s="405"/>
      <c r="O33" s="405"/>
    </row>
    <row r="34" spans="2:15" s="202" customFormat="1" ht="3" customHeight="1">
      <c r="B34" s="405"/>
      <c r="C34" s="405"/>
      <c r="D34" s="523"/>
      <c r="E34" s="14"/>
      <c r="F34" s="405"/>
      <c r="G34" s="405"/>
      <c r="H34" s="523"/>
      <c r="J34" s="522"/>
      <c r="K34" s="27"/>
      <c r="L34" s="381"/>
      <c r="M34" s="381"/>
      <c r="N34" s="405"/>
      <c r="O34" s="405"/>
    </row>
    <row r="35" spans="1:15" s="203" customFormat="1" ht="7.5" customHeight="1">
      <c r="A35" s="203" t="s">
        <v>25</v>
      </c>
      <c r="B35" s="406">
        <v>2551.9013360739978</v>
      </c>
      <c r="C35" s="406">
        <v>234090.44193216856</v>
      </c>
      <c r="D35" s="522">
        <v>12.994024871531348</v>
      </c>
      <c r="E35" s="382"/>
      <c r="F35" s="406">
        <v>910.1433835918731</v>
      </c>
      <c r="G35" s="406">
        <v>72378.27613570893</v>
      </c>
      <c r="H35" s="522">
        <v>4.066856078312008</v>
      </c>
      <c r="J35" s="522"/>
      <c r="K35" s="21"/>
      <c r="L35" s="482"/>
      <c r="M35" s="2"/>
      <c r="N35" s="406"/>
      <c r="O35" s="406"/>
    </row>
    <row r="36" spans="1:15" s="203" customFormat="1" ht="7.5" customHeight="1">
      <c r="A36" s="203" t="s">
        <v>26</v>
      </c>
      <c r="B36" s="406">
        <v>2223.8583375809403</v>
      </c>
      <c r="C36" s="406">
        <v>348944.7055936267</v>
      </c>
      <c r="D36" s="522">
        <v>20.62730258065734</v>
      </c>
      <c r="E36" s="382"/>
      <c r="F36" s="406">
        <v>970.9155537391408</v>
      </c>
      <c r="G36" s="406">
        <v>99186.91536014757</v>
      </c>
      <c r="H36" s="522">
        <v>5.429579556729054</v>
      </c>
      <c r="J36" s="522"/>
      <c r="K36" s="21"/>
      <c r="L36" s="482"/>
      <c r="M36" s="2"/>
      <c r="N36" s="406"/>
      <c r="O36" s="406"/>
    </row>
    <row r="37" spans="1:15" s="202" customFormat="1" ht="7.5" customHeight="1">
      <c r="A37" s="202" t="s">
        <v>27</v>
      </c>
      <c r="B37" s="405">
        <v>2380.905521496541</v>
      </c>
      <c r="C37" s="405">
        <v>293959.4178368644</v>
      </c>
      <c r="D37" s="523">
        <v>16.972950030013482</v>
      </c>
      <c r="E37" s="14">
        <v>0</v>
      </c>
      <c r="F37" s="405">
        <v>940.6918139538656</v>
      </c>
      <c r="G37" s="405">
        <v>85854.21169079893</v>
      </c>
      <c r="H37" s="523">
        <v>4.751858163677672</v>
      </c>
      <c r="J37" s="522"/>
      <c r="K37" s="27"/>
      <c r="L37" s="381"/>
      <c r="M37" s="381"/>
      <c r="N37" s="405"/>
      <c r="O37" s="405"/>
    </row>
    <row r="38" spans="2:15" s="202" customFormat="1" ht="3" customHeight="1">
      <c r="B38" s="405"/>
      <c r="C38" s="405"/>
      <c r="D38" s="523"/>
      <c r="E38" s="14"/>
      <c r="F38" s="405"/>
      <c r="G38" s="405"/>
      <c r="H38" s="523"/>
      <c r="J38" s="522"/>
      <c r="K38" s="27"/>
      <c r="L38" s="381"/>
      <c r="M38" s="381"/>
      <c r="N38" s="405"/>
      <c r="O38" s="405"/>
    </row>
    <row r="39" spans="1:15" s="201" customFormat="1" ht="7.5" customHeight="1">
      <c r="A39" s="201" t="s">
        <v>28</v>
      </c>
      <c r="B39" s="406">
        <v>2348.98372245503</v>
      </c>
      <c r="C39" s="406">
        <v>343399.1846973973</v>
      </c>
      <c r="D39" s="522">
        <v>17.743398614555716</v>
      </c>
      <c r="E39" s="382"/>
      <c r="F39" s="406">
        <v>1095.0232415415564</v>
      </c>
      <c r="G39" s="406">
        <v>87924.05868915432</v>
      </c>
      <c r="H39" s="522">
        <v>5.0060416074736604</v>
      </c>
      <c r="J39" s="522"/>
      <c r="K39" s="21"/>
      <c r="L39" s="482"/>
      <c r="M39" s="2"/>
      <c r="N39" s="406"/>
      <c r="O39" s="406"/>
    </row>
    <row r="40" spans="1:15" s="201" customFormat="1" ht="7.5" customHeight="1">
      <c r="A40" s="201" t="s">
        <v>29</v>
      </c>
      <c r="B40" s="406">
        <v>5260.898392967025</v>
      </c>
      <c r="C40" s="406">
        <v>722261.3897090742</v>
      </c>
      <c r="D40" s="522">
        <v>37.17332081987779</v>
      </c>
      <c r="E40" s="382"/>
      <c r="F40" s="406">
        <v>290.19008382578653</v>
      </c>
      <c r="G40" s="406">
        <v>34708.78461930417</v>
      </c>
      <c r="H40" s="522">
        <v>1.4992465932181271</v>
      </c>
      <c r="J40" s="522"/>
      <c r="K40" s="21"/>
      <c r="L40" s="482"/>
      <c r="M40" s="2"/>
      <c r="N40" s="406"/>
      <c r="O40" s="406"/>
    </row>
    <row r="41" spans="1:15" s="201" customFormat="1" ht="7.5" customHeight="1">
      <c r="A41" s="201" t="s">
        <v>30</v>
      </c>
      <c r="B41" s="406">
        <v>3007.355267320468</v>
      </c>
      <c r="C41" s="406">
        <v>322089.52863018034</v>
      </c>
      <c r="D41" s="522">
        <v>17.665311214805445</v>
      </c>
      <c r="E41" s="382"/>
      <c r="F41" s="406">
        <v>1271.3007741962267</v>
      </c>
      <c r="G41" s="406">
        <v>95740.36405902987</v>
      </c>
      <c r="H41" s="522">
        <v>5.169105108034621</v>
      </c>
      <c r="J41" s="522"/>
      <c r="K41" s="21"/>
      <c r="L41" s="482"/>
      <c r="M41" s="2"/>
      <c r="N41" s="406"/>
      <c r="O41" s="406"/>
    </row>
    <row r="42" spans="1:15" s="201" customFormat="1" ht="7.5" customHeight="1">
      <c r="A42" s="201" t="s">
        <v>31</v>
      </c>
      <c r="B42" s="406">
        <v>3714.978775015161</v>
      </c>
      <c r="C42" s="406">
        <v>352642.81382656156</v>
      </c>
      <c r="D42" s="522">
        <v>18.257415281989083</v>
      </c>
      <c r="E42" s="382"/>
      <c r="F42" s="406">
        <v>1678.9268593141137</v>
      </c>
      <c r="G42" s="406">
        <v>225251.68434093788</v>
      </c>
      <c r="H42" s="522">
        <v>12.36925285715692</v>
      </c>
      <c r="J42" s="522"/>
      <c r="K42" s="21"/>
      <c r="L42" s="482"/>
      <c r="M42" s="2"/>
      <c r="N42" s="406"/>
      <c r="O42" s="406"/>
    </row>
    <row r="43" spans="1:15" s="201" customFormat="1" ht="7.5" customHeight="1">
      <c r="A43" s="201" t="s">
        <v>32</v>
      </c>
      <c r="B43" s="406">
        <v>2186.5285726736583</v>
      </c>
      <c r="C43" s="406">
        <v>274057.2615554458</v>
      </c>
      <c r="D43" s="522">
        <v>15.348553717207517</v>
      </c>
      <c r="E43" s="382"/>
      <c r="F43" s="406">
        <v>1826.7157643607052</v>
      </c>
      <c r="G43" s="406">
        <v>180098.5781920293</v>
      </c>
      <c r="H43" s="522">
        <v>10.210957108669396</v>
      </c>
      <c r="J43" s="522"/>
      <c r="K43" s="21"/>
      <c r="L43" s="482"/>
      <c r="M43" s="2"/>
      <c r="N43" s="406"/>
      <c r="O43" s="406"/>
    </row>
    <row r="44" spans="1:15" s="201" customFormat="1" ht="7.5" customHeight="1">
      <c r="A44" s="201" t="s">
        <v>33</v>
      </c>
      <c r="B44" s="406">
        <v>1795.8885648038465</v>
      </c>
      <c r="C44" s="406">
        <v>266684.01449449855</v>
      </c>
      <c r="D44" s="522">
        <v>14.746084621150624</v>
      </c>
      <c r="E44" s="382"/>
      <c r="F44" s="406">
        <v>1720.2075437394235</v>
      </c>
      <c r="G44" s="406">
        <v>176312.00788778093</v>
      </c>
      <c r="H44" s="522">
        <v>10.659157919947416</v>
      </c>
      <c r="J44" s="522"/>
      <c r="K44" s="21"/>
      <c r="L44" s="482"/>
      <c r="M44" s="2"/>
      <c r="N44" s="406"/>
      <c r="O44" s="406"/>
    </row>
    <row r="45" spans="1:15" s="201" customFormat="1" ht="7.5" customHeight="1">
      <c r="A45" s="201" t="s">
        <v>34</v>
      </c>
      <c r="B45" s="406">
        <v>3483.8032121969327</v>
      </c>
      <c r="C45" s="406">
        <v>427520.9589512376</v>
      </c>
      <c r="D45" s="522">
        <v>18.045731616781644</v>
      </c>
      <c r="E45" s="382"/>
      <c r="F45" s="406">
        <v>1393.5057401565484</v>
      </c>
      <c r="G45" s="406">
        <v>203494.7960881896</v>
      </c>
      <c r="H45" s="522">
        <v>11.346481313989559</v>
      </c>
      <c r="J45" s="522"/>
      <c r="K45" s="21"/>
      <c r="L45" s="482"/>
      <c r="M45" s="2"/>
      <c r="N45" s="406"/>
      <c r="O45" s="406"/>
    </row>
    <row r="46" spans="1:15" s="202" customFormat="1" ht="7.5" customHeight="1">
      <c r="A46" s="202" t="s">
        <v>35</v>
      </c>
      <c r="B46" s="405">
        <v>3029.249445421113</v>
      </c>
      <c r="C46" s="405">
        <v>391931.8933053881</v>
      </c>
      <c r="D46" s="523">
        <v>20.4013916232879</v>
      </c>
      <c r="E46" s="14">
        <v>0</v>
      </c>
      <c r="F46" s="405">
        <v>1347.317808244086</v>
      </c>
      <c r="G46" s="405">
        <v>157338.04230230738</v>
      </c>
      <c r="H46" s="523">
        <v>8.811119904835717</v>
      </c>
      <c r="J46" s="522"/>
      <c r="K46" s="27"/>
      <c r="L46" s="381"/>
      <c r="M46" s="381"/>
      <c r="N46" s="405"/>
      <c r="O46" s="405"/>
    </row>
    <row r="47" spans="2:15" s="202" customFormat="1" ht="3" customHeight="1">
      <c r="B47" s="405"/>
      <c r="C47" s="405"/>
      <c r="D47" s="523"/>
      <c r="E47" s="14"/>
      <c r="F47" s="405"/>
      <c r="G47" s="405"/>
      <c r="H47" s="523"/>
      <c r="J47" s="522"/>
      <c r="K47" s="27"/>
      <c r="L47" s="381"/>
      <c r="M47" s="381"/>
      <c r="N47" s="405"/>
      <c r="O47" s="405"/>
    </row>
    <row r="48" spans="1:15" s="201" customFormat="1" ht="7.5" customHeight="1">
      <c r="A48" s="201" t="s">
        <v>36</v>
      </c>
      <c r="B48" s="406">
        <v>4874.298662063013</v>
      </c>
      <c r="C48" s="406">
        <v>429229.6072507553</v>
      </c>
      <c r="D48" s="522">
        <v>23.52714231765214</v>
      </c>
      <c r="E48" s="382"/>
      <c r="F48" s="406">
        <v>1157.5575339504353</v>
      </c>
      <c r="G48" s="406">
        <v>129780.08372147869</v>
      </c>
      <c r="H48" s="522">
        <v>7.271356739972092</v>
      </c>
      <c r="J48" s="522"/>
      <c r="K48" s="21"/>
      <c r="L48" s="482"/>
      <c r="M48" s="2"/>
      <c r="N48" s="406"/>
      <c r="O48" s="406"/>
    </row>
    <row r="49" spans="1:15" s="201" customFormat="1" ht="7.5" customHeight="1">
      <c r="A49" s="201" t="s">
        <v>37</v>
      </c>
      <c r="B49" s="406">
        <v>2235.7473666953565</v>
      </c>
      <c r="C49" s="406">
        <v>353323.9067174884</v>
      </c>
      <c r="D49" s="522">
        <v>18.3606785114144</v>
      </c>
      <c r="E49" s="382"/>
      <c r="F49" s="406">
        <v>595.1897728195247</v>
      </c>
      <c r="G49" s="406">
        <v>82555.76966625791</v>
      </c>
      <c r="H49" s="522">
        <v>4.358086890015937</v>
      </c>
      <c r="J49" s="522"/>
      <c r="K49" s="21"/>
      <c r="L49" s="482"/>
      <c r="M49" s="2"/>
      <c r="N49" s="406"/>
      <c r="O49" s="406"/>
    </row>
    <row r="50" spans="1:15" s="201" customFormat="1" ht="7.5" customHeight="1">
      <c r="A50" s="201" t="s">
        <v>38</v>
      </c>
      <c r="B50" s="406">
        <v>2448.2091717186745</v>
      </c>
      <c r="C50" s="406">
        <v>243489.4186781716</v>
      </c>
      <c r="D50" s="522">
        <v>12.819356194443412</v>
      </c>
      <c r="E50" s="383"/>
      <c r="F50" s="406">
        <v>0</v>
      </c>
      <c r="G50" s="406">
        <v>0</v>
      </c>
      <c r="H50" s="522">
        <v>0</v>
      </c>
      <c r="J50" s="522"/>
      <c r="K50" s="21"/>
      <c r="L50" s="482"/>
      <c r="M50" s="2"/>
      <c r="N50" s="406"/>
      <c r="O50" s="406"/>
    </row>
    <row r="51" spans="1:15" s="201" customFormat="1" ht="7.5" customHeight="1">
      <c r="A51" s="201" t="s">
        <v>39</v>
      </c>
      <c r="B51" s="406">
        <v>3478.771729209723</v>
      </c>
      <c r="C51" s="406">
        <v>423329.5915905204</v>
      </c>
      <c r="D51" s="522">
        <v>22.02257917982396</v>
      </c>
      <c r="E51" s="382"/>
      <c r="F51" s="406">
        <v>1091.195634276574</v>
      </c>
      <c r="G51" s="406">
        <v>140121.8450826806</v>
      </c>
      <c r="H51" s="522">
        <v>8.090835462093947</v>
      </c>
      <c r="J51" s="522"/>
      <c r="K51" s="21"/>
      <c r="L51" s="482"/>
      <c r="M51" s="2"/>
      <c r="N51" s="406"/>
      <c r="O51" s="406"/>
    </row>
    <row r="52" spans="1:15" s="202" customFormat="1" ht="7.5" customHeight="1">
      <c r="A52" s="202" t="s">
        <v>126</v>
      </c>
      <c r="B52" s="405">
        <v>2896.890384998751</v>
      </c>
      <c r="C52" s="405">
        <v>317647.8158506335</v>
      </c>
      <c r="D52" s="523">
        <v>16.717099274011005</v>
      </c>
      <c r="E52" s="14">
        <v>0</v>
      </c>
      <c r="F52" s="405">
        <v>910.0007951463259</v>
      </c>
      <c r="G52" s="405">
        <v>116241.30545356788</v>
      </c>
      <c r="H52" s="523">
        <v>6.5626247149148</v>
      </c>
      <c r="J52" s="522"/>
      <c r="K52" s="27"/>
      <c r="L52" s="381"/>
      <c r="M52" s="381"/>
      <c r="N52" s="405"/>
      <c r="O52" s="405"/>
    </row>
    <row r="53" spans="2:15" s="202" customFormat="1" ht="3" customHeight="1">
      <c r="B53" s="405"/>
      <c r="C53" s="405"/>
      <c r="D53" s="523"/>
      <c r="E53" s="14"/>
      <c r="F53" s="405"/>
      <c r="G53" s="405"/>
      <c r="H53" s="523"/>
      <c r="J53" s="522"/>
      <c r="K53" s="27"/>
      <c r="L53" s="381"/>
      <c r="M53" s="381"/>
      <c r="N53" s="405"/>
      <c r="O53" s="405"/>
    </row>
    <row r="54" spans="1:15" s="201" customFormat="1" ht="7.5" customHeight="1">
      <c r="A54" s="201" t="s">
        <v>40</v>
      </c>
      <c r="B54" s="406">
        <v>2384.8530755922993</v>
      </c>
      <c r="C54" s="406">
        <v>311114.92395226815</v>
      </c>
      <c r="D54" s="522">
        <v>16.315972126901194</v>
      </c>
      <c r="E54" s="382"/>
      <c r="F54" s="406">
        <v>1229.948300102957</v>
      </c>
      <c r="G54" s="406">
        <v>146091.50992483034</v>
      </c>
      <c r="H54" s="522">
        <v>7.672353950558514</v>
      </c>
      <c r="J54" s="522"/>
      <c r="K54" s="21"/>
      <c r="L54" s="482"/>
      <c r="M54" s="2"/>
      <c r="N54" s="406"/>
      <c r="O54" s="406"/>
    </row>
    <row r="55" spans="1:15" s="201" customFormat="1" ht="7.5" customHeight="1">
      <c r="A55" s="201" t="s">
        <v>41</v>
      </c>
      <c r="B55" s="406">
        <v>2049.58759813177</v>
      </c>
      <c r="C55" s="406">
        <v>253699.19507105235</v>
      </c>
      <c r="D55" s="522">
        <v>13.36766893570506</v>
      </c>
      <c r="E55" s="382"/>
      <c r="F55" s="406">
        <v>2326.452755637305</v>
      </c>
      <c r="G55" s="406">
        <v>219232.1229874878</v>
      </c>
      <c r="H55" s="522">
        <v>11.073035345277836</v>
      </c>
      <c r="J55" s="522"/>
      <c r="K55" s="21"/>
      <c r="L55" s="482"/>
      <c r="M55" s="2"/>
      <c r="N55" s="406"/>
      <c r="O55" s="406"/>
    </row>
    <row r="56" spans="1:15" s="201" customFormat="1" ht="7.5" customHeight="1">
      <c r="A56" s="201" t="s">
        <v>42</v>
      </c>
      <c r="B56" s="406">
        <v>3008.6969324121105</v>
      </c>
      <c r="C56" s="406">
        <v>268981.29160488374</v>
      </c>
      <c r="D56" s="522">
        <v>14.370613622740324</v>
      </c>
      <c r="E56" s="382"/>
      <c r="F56" s="406">
        <v>1274.6508943115145</v>
      </c>
      <c r="G56" s="406">
        <v>137308.0511758101</v>
      </c>
      <c r="H56" s="522">
        <v>6.735623724953743</v>
      </c>
      <c r="J56" s="522"/>
      <c r="K56" s="21"/>
      <c r="L56" s="482"/>
      <c r="M56" s="2"/>
      <c r="N56" s="406"/>
      <c r="O56" s="406"/>
    </row>
    <row r="57" spans="1:15" s="201" customFormat="1" ht="7.5" customHeight="1">
      <c r="A57" s="201" t="s">
        <v>43</v>
      </c>
      <c r="B57" s="406">
        <v>3905.6064350438533</v>
      </c>
      <c r="C57" s="406">
        <v>452312.19007930736</v>
      </c>
      <c r="D57" s="522">
        <v>23.84442845374812</v>
      </c>
      <c r="E57" s="382"/>
      <c r="F57" s="406">
        <v>1842.5583691085653</v>
      </c>
      <c r="G57" s="406">
        <v>178993.54897954498</v>
      </c>
      <c r="H57" s="522">
        <v>8.616556486604374</v>
      </c>
      <c r="J57" s="522"/>
      <c r="K57" s="21"/>
      <c r="L57" s="482"/>
      <c r="M57" s="2"/>
      <c r="N57" s="406"/>
      <c r="O57" s="406"/>
    </row>
    <row r="58" spans="1:15" s="202" customFormat="1" ht="7.5" customHeight="1">
      <c r="A58" s="202" t="s">
        <v>44</v>
      </c>
      <c r="B58" s="405">
        <v>2553.5787468961694</v>
      </c>
      <c r="C58" s="405">
        <v>314036.78792700276</v>
      </c>
      <c r="D58" s="523">
        <v>16.51176426556737</v>
      </c>
      <c r="E58" s="14">
        <v>0</v>
      </c>
      <c r="F58" s="405">
        <v>1649.7429858124124</v>
      </c>
      <c r="G58" s="405">
        <v>170022.21391060858</v>
      </c>
      <c r="H58" s="523">
        <v>8.539430980191963</v>
      </c>
      <c r="J58" s="522"/>
      <c r="K58" s="27"/>
      <c r="L58" s="381"/>
      <c r="M58" s="381"/>
      <c r="N58" s="405"/>
      <c r="O58" s="405"/>
    </row>
    <row r="59" spans="2:15" s="202" customFormat="1" ht="3" customHeight="1">
      <c r="B59" s="405"/>
      <c r="C59" s="405"/>
      <c r="D59" s="523"/>
      <c r="E59" s="14"/>
      <c r="F59" s="405"/>
      <c r="G59" s="405"/>
      <c r="H59" s="523"/>
      <c r="J59" s="522"/>
      <c r="K59" s="27"/>
      <c r="L59" s="381"/>
      <c r="M59" s="381"/>
      <c r="N59" s="405"/>
      <c r="O59" s="405"/>
    </row>
    <row r="60" spans="1:15" s="201" customFormat="1" ht="7.5" customHeight="1">
      <c r="A60" s="201" t="s">
        <v>45</v>
      </c>
      <c r="B60" s="406">
        <v>4634.649598383005</v>
      </c>
      <c r="C60" s="406">
        <v>738788.93789938</v>
      </c>
      <c r="D60" s="522">
        <v>42.30705753702983</v>
      </c>
      <c r="E60" s="382"/>
      <c r="F60" s="406">
        <v>1370.8083691458328</v>
      </c>
      <c r="G60" s="406">
        <v>136158.59970513504</v>
      </c>
      <c r="H60" s="522">
        <v>7.409903292412671</v>
      </c>
      <c r="J60" s="522"/>
      <c r="K60" s="21"/>
      <c r="L60" s="482"/>
      <c r="M60" s="2"/>
      <c r="N60" s="406"/>
      <c r="O60" s="406"/>
    </row>
    <row r="61" spans="1:15" s="201" customFormat="1" ht="7.5" customHeight="1">
      <c r="A61" s="201" t="s">
        <v>46</v>
      </c>
      <c r="B61" s="406">
        <v>3556.216926195592</v>
      </c>
      <c r="C61" s="406">
        <v>447795.5858571287</v>
      </c>
      <c r="D61" s="522">
        <v>24.90282341150835</v>
      </c>
      <c r="E61" s="382"/>
      <c r="F61" s="406">
        <v>1219.1506707181502</v>
      </c>
      <c r="G61" s="406">
        <v>119470.74408952791</v>
      </c>
      <c r="H61" s="522">
        <v>6.608628918698584</v>
      </c>
      <c r="J61" s="522"/>
      <c r="K61" s="21"/>
      <c r="L61" s="482"/>
      <c r="M61" s="2"/>
      <c r="N61" s="406"/>
      <c r="O61" s="406"/>
    </row>
    <row r="62" spans="1:15" s="201" customFormat="1" ht="7.5" customHeight="1">
      <c r="A62" s="201" t="s">
        <v>47</v>
      </c>
      <c r="B62" s="406">
        <v>6034.666641935693</v>
      </c>
      <c r="C62" s="406">
        <v>417501.18244966475</v>
      </c>
      <c r="D62" s="522">
        <v>23.721133018631697</v>
      </c>
      <c r="E62" s="382"/>
      <c r="F62" s="406">
        <v>2252.92566872428</v>
      </c>
      <c r="G62" s="406">
        <v>223137.69933127574</v>
      </c>
      <c r="H62" s="522">
        <v>11.856176938657407</v>
      </c>
      <c r="J62" s="522"/>
      <c r="K62" s="21"/>
      <c r="L62" s="482"/>
      <c r="M62" s="2"/>
      <c r="N62" s="406"/>
      <c r="O62" s="406"/>
    </row>
    <row r="63" spans="1:15" s="201" customFormat="1" ht="7.5" customHeight="1">
      <c r="A63" s="201" t="s">
        <v>48</v>
      </c>
      <c r="B63" s="406">
        <v>4384.4828073347835</v>
      </c>
      <c r="C63" s="406">
        <v>533167.5755092815</v>
      </c>
      <c r="D63" s="522">
        <v>31.969970559150113</v>
      </c>
      <c r="E63" s="382"/>
      <c r="F63" s="406">
        <v>1589.5589045364866</v>
      </c>
      <c r="G63" s="406">
        <v>149933.39346575635</v>
      </c>
      <c r="H63" s="522">
        <v>8.707089788241698</v>
      </c>
      <c r="J63" s="522"/>
      <c r="K63" s="21"/>
      <c r="L63" s="482"/>
      <c r="M63" s="2"/>
      <c r="N63" s="406"/>
      <c r="O63" s="406"/>
    </row>
    <row r="64" spans="1:15" s="201" customFormat="1" ht="7.5" customHeight="1">
      <c r="A64" s="201" t="s">
        <v>49</v>
      </c>
      <c r="B64" s="406">
        <v>2663.6319259429165</v>
      </c>
      <c r="C64" s="406">
        <v>418281.96034840704</v>
      </c>
      <c r="D64" s="522">
        <v>25.89031635407661</v>
      </c>
      <c r="E64" s="382"/>
      <c r="F64" s="406">
        <v>905.3945337131178</v>
      </c>
      <c r="G64" s="406">
        <v>62826.63999478159</v>
      </c>
      <c r="H64" s="522">
        <v>3.3749576221434627</v>
      </c>
      <c r="J64" s="522"/>
      <c r="K64" s="21"/>
      <c r="L64" s="482"/>
      <c r="M64" s="2"/>
      <c r="N64" s="406"/>
      <c r="O64" s="406"/>
    </row>
    <row r="65" spans="1:15" s="201" customFormat="1" ht="7.5" customHeight="1">
      <c r="A65" s="201" t="s">
        <v>50</v>
      </c>
      <c r="B65" s="406">
        <v>3424.55313138293</v>
      </c>
      <c r="C65" s="406">
        <v>471395.32756816084</v>
      </c>
      <c r="D65" s="522">
        <v>28.78551505482334</v>
      </c>
      <c r="E65" s="382"/>
      <c r="F65" s="406">
        <v>644.7977221497212</v>
      </c>
      <c r="G65" s="406">
        <v>52846.71965832246</v>
      </c>
      <c r="H65" s="522">
        <v>2.710471704828568</v>
      </c>
      <c r="J65" s="522"/>
      <c r="K65" s="21"/>
      <c r="L65" s="482"/>
      <c r="M65" s="2"/>
      <c r="N65" s="406"/>
      <c r="O65" s="406"/>
    </row>
    <row r="66" spans="1:15" s="201" customFormat="1" ht="7.5" customHeight="1">
      <c r="A66" s="201" t="s">
        <v>51</v>
      </c>
      <c r="B66" s="406">
        <v>2641.46353678517</v>
      </c>
      <c r="C66" s="406">
        <v>289349.0065893497</v>
      </c>
      <c r="D66" s="522">
        <v>16.182012649262003</v>
      </c>
      <c r="E66" s="382"/>
      <c r="F66" s="406">
        <v>3320.7188379602176</v>
      </c>
      <c r="G66" s="406">
        <v>327027.4977171529</v>
      </c>
      <c r="H66" s="522">
        <v>18.952249145697422</v>
      </c>
      <c r="J66" s="522"/>
      <c r="K66" s="21"/>
      <c r="L66" s="482"/>
      <c r="M66" s="2"/>
      <c r="N66" s="406"/>
      <c r="O66" s="406"/>
    </row>
    <row r="67" spans="1:15" s="201" customFormat="1" ht="7.5" customHeight="1">
      <c r="A67" s="201" t="s">
        <v>52</v>
      </c>
      <c r="B67" s="406">
        <v>2492.9496481669084</v>
      </c>
      <c r="C67" s="406">
        <v>335229.1706595844</v>
      </c>
      <c r="D67" s="522">
        <v>19.36852339621608</v>
      </c>
      <c r="E67" s="382"/>
      <c r="F67" s="406">
        <v>1431.3786861389237</v>
      </c>
      <c r="G67" s="406">
        <v>146291.35461471198</v>
      </c>
      <c r="H67" s="522">
        <v>7.954221824975556</v>
      </c>
      <c r="J67" s="522"/>
      <c r="K67" s="21"/>
      <c r="L67" s="482"/>
      <c r="M67" s="2"/>
      <c r="N67" s="406"/>
      <c r="O67" s="406"/>
    </row>
    <row r="68" spans="1:15" s="201" customFormat="1" ht="7.5" customHeight="1">
      <c r="A68" s="201" t="s">
        <v>53</v>
      </c>
      <c r="B68" s="406">
        <v>2850.3094035913596</v>
      </c>
      <c r="C68" s="406">
        <v>389750.57894537033</v>
      </c>
      <c r="D68" s="522">
        <v>23.194539766903308</v>
      </c>
      <c r="E68" s="382"/>
      <c r="F68" s="406">
        <v>2068.352872051705</v>
      </c>
      <c r="G68" s="406">
        <v>180730.81335161297</v>
      </c>
      <c r="H68" s="522">
        <v>9.790626801152738</v>
      </c>
      <c r="J68" s="522"/>
      <c r="K68" s="21"/>
      <c r="L68" s="482"/>
      <c r="M68" s="2"/>
      <c r="N68" s="406"/>
      <c r="O68" s="406"/>
    </row>
    <row r="69" spans="1:15" s="202" customFormat="1" ht="7.5" customHeight="1">
      <c r="A69" s="202" t="s">
        <v>54</v>
      </c>
      <c r="B69" s="405">
        <v>3746.9097286632154</v>
      </c>
      <c r="C69" s="405">
        <v>497358.8762036459</v>
      </c>
      <c r="D69" s="523">
        <v>28.972887009898976</v>
      </c>
      <c r="E69" s="14">
        <v>0</v>
      </c>
      <c r="F69" s="405">
        <v>1604.2748995720033</v>
      </c>
      <c r="G69" s="405">
        <v>153367.40575127426</v>
      </c>
      <c r="H69" s="523">
        <v>8.504693716382155</v>
      </c>
      <c r="J69" s="522"/>
      <c r="K69" s="27"/>
      <c r="L69" s="381"/>
      <c r="M69" s="381"/>
      <c r="N69" s="405"/>
      <c r="O69" s="405"/>
    </row>
    <row r="70" spans="2:15" s="202" customFormat="1" ht="3" customHeight="1">
      <c r="B70" s="405"/>
      <c r="C70" s="405"/>
      <c r="D70" s="523"/>
      <c r="E70" s="14"/>
      <c r="F70" s="405"/>
      <c r="G70" s="405"/>
      <c r="H70" s="523"/>
      <c r="J70" s="522"/>
      <c r="K70" s="27"/>
      <c r="L70" s="381"/>
      <c r="M70" s="381"/>
      <c r="N70" s="405"/>
      <c r="O70" s="405"/>
    </row>
    <row r="71" spans="1:15" s="201" customFormat="1" ht="7.5" customHeight="1">
      <c r="A71" s="201" t="s">
        <v>55</v>
      </c>
      <c r="B71" s="406">
        <v>2514.7079536713004</v>
      </c>
      <c r="C71" s="406">
        <v>417212.91049546574</v>
      </c>
      <c r="D71" s="522">
        <v>23.70999425766818</v>
      </c>
      <c r="E71" s="382"/>
      <c r="F71" s="406">
        <v>1040.8337043392564</v>
      </c>
      <c r="G71" s="406">
        <v>120324.78506870454</v>
      </c>
      <c r="H71" s="522">
        <v>6.889659438174564</v>
      </c>
      <c r="J71" s="522"/>
      <c r="K71" s="21"/>
      <c r="L71" s="482"/>
      <c r="M71" s="2"/>
      <c r="N71" s="406"/>
      <c r="O71" s="406"/>
    </row>
    <row r="72" spans="1:15" s="201" customFormat="1" ht="7.5" customHeight="1">
      <c r="A72" s="201" t="s">
        <v>56</v>
      </c>
      <c r="B72" s="406">
        <v>4302.525226901931</v>
      </c>
      <c r="C72" s="406">
        <v>668988.3338095226</v>
      </c>
      <c r="D72" s="522">
        <v>38.816255791039275</v>
      </c>
      <c r="E72" s="382"/>
      <c r="F72" s="406">
        <v>1205.8253494797323</v>
      </c>
      <c r="G72" s="406">
        <v>146882.6888977471</v>
      </c>
      <c r="H72" s="522">
        <v>8.592007360723562</v>
      </c>
      <c r="J72" s="522"/>
      <c r="K72" s="21"/>
      <c r="L72" s="482"/>
      <c r="M72" s="2"/>
      <c r="N72" s="406"/>
      <c r="O72" s="406"/>
    </row>
    <row r="73" spans="1:15" s="201" customFormat="1" ht="7.5" customHeight="1">
      <c r="A73" s="201" t="s">
        <v>57</v>
      </c>
      <c r="B73" s="406">
        <v>1848.4593876117408</v>
      </c>
      <c r="C73" s="406">
        <v>250918.03143207394</v>
      </c>
      <c r="D73" s="522">
        <v>15.408853321579588</v>
      </c>
      <c r="E73" s="382"/>
      <c r="F73" s="406">
        <v>1789.5980922143042</v>
      </c>
      <c r="G73" s="406">
        <v>179817.19384864994</v>
      </c>
      <c r="H73" s="522">
        <v>9.726822711601267</v>
      </c>
      <c r="J73" s="522"/>
      <c r="K73" s="21"/>
      <c r="L73" s="482"/>
      <c r="M73" s="2"/>
      <c r="N73" s="406"/>
      <c r="O73" s="406"/>
    </row>
    <row r="74" spans="1:15" s="201" customFormat="1" ht="7.5" customHeight="1">
      <c r="A74" s="205" t="s">
        <v>58</v>
      </c>
      <c r="B74" s="406">
        <v>2037.9693467585932</v>
      </c>
      <c r="C74" s="406">
        <v>324324.810277268</v>
      </c>
      <c r="D74" s="522">
        <v>18.142982614949652</v>
      </c>
      <c r="E74" s="382"/>
      <c r="F74" s="406">
        <v>1764.9782923299565</v>
      </c>
      <c r="G74" s="406">
        <v>185776.55571635312</v>
      </c>
      <c r="H74" s="522">
        <v>10.515923357452966</v>
      </c>
      <c r="J74" s="522"/>
      <c r="K74" s="21"/>
      <c r="L74" s="482"/>
      <c r="M74" s="2"/>
      <c r="N74" s="406"/>
      <c r="O74" s="406"/>
    </row>
    <row r="75" spans="1:15" s="201" customFormat="1" ht="7.5" customHeight="1">
      <c r="A75" s="201" t="s">
        <v>59</v>
      </c>
      <c r="B75" s="406">
        <v>1971.059927240399</v>
      </c>
      <c r="C75" s="406">
        <v>332415.4549814592</v>
      </c>
      <c r="D75" s="522">
        <v>19.6216422380011</v>
      </c>
      <c r="E75" s="382"/>
      <c r="F75" s="406">
        <v>1400.5679468445865</v>
      </c>
      <c r="G75" s="406">
        <v>202602.9748283753</v>
      </c>
      <c r="H75" s="522">
        <v>11.57000668578203</v>
      </c>
      <c r="J75" s="522"/>
      <c r="K75" s="21"/>
      <c r="L75" s="482"/>
      <c r="M75" s="2"/>
      <c r="N75" s="406"/>
      <c r="O75" s="406"/>
    </row>
    <row r="76" spans="1:15" s="201" customFormat="1" ht="7.5" customHeight="1">
      <c r="A76" s="201" t="s">
        <v>60</v>
      </c>
      <c r="B76" s="406">
        <v>1899.0035367840214</v>
      </c>
      <c r="C76" s="406">
        <v>226201.5526628608</v>
      </c>
      <c r="D76" s="522">
        <v>13.256450741844118</v>
      </c>
      <c r="E76" s="382"/>
      <c r="F76" s="406">
        <v>1346.449852934453</v>
      </c>
      <c r="G76" s="406">
        <v>130640.6876266821</v>
      </c>
      <c r="H76" s="522">
        <v>7.0263622232043526</v>
      </c>
      <c r="J76" s="522"/>
      <c r="K76" s="21"/>
      <c r="L76" s="482"/>
      <c r="M76" s="2"/>
      <c r="N76" s="406"/>
      <c r="O76" s="406"/>
    </row>
    <row r="77" spans="1:15" s="201" customFormat="1" ht="7.5" customHeight="1">
      <c r="A77" s="201" t="s">
        <v>61</v>
      </c>
      <c r="B77" s="406">
        <v>4962.110092740577</v>
      </c>
      <c r="C77" s="406">
        <v>611228.8941800668</v>
      </c>
      <c r="D77" s="522">
        <v>33.95751209541515</v>
      </c>
      <c r="E77" s="382"/>
      <c r="F77" s="406">
        <v>800.7926765345426</v>
      </c>
      <c r="G77" s="406">
        <v>90424.98148505109</v>
      </c>
      <c r="H77" s="522">
        <v>4.697078729959047</v>
      </c>
      <c r="J77" s="522"/>
      <c r="K77" s="21"/>
      <c r="L77" s="482"/>
      <c r="M77" s="2"/>
      <c r="N77" s="406"/>
      <c r="O77" s="406"/>
    </row>
    <row r="78" spans="1:15" s="201" customFormat="1" ht="7.5" customHeight="1">
      <c r="A78" s="201" t="s">
        <v>62</v>
      </c>
      <c r="B78" s="406">
        <v>2569.5657235999533</v>
      </c>
      <c r="C78" s="406">
        <v>342807.0788217488</v>
      </c>
      <c r="D78" s="522">
        <v>20.07740412155082</v>
      </c>
      <c r="E78" s="382"/>
      <c r="F78" s="406">
        <v>812.3964884554183</v>
      </c>
      <c r="G78" s="406">
        <v>111880.68975222179</v>
      </c>
      <c r="H78" s="522">
        <v>6.885917991794849</v>
      </c>
      <c r="J78" s="522"/>
      <c r="K78" s="21"/>
      <c r="L78" s="482"/>
      <c r="M78" s="2"/>
      <c r="N78" s="406"/>
      <c r="O78" s="406"/>
    </row>
    <row r="79" spans="1:15" s="201" customFormat="1" ht="7.5" customHeight="1">
      <c r="A79" s="201" t="s">
        <v>63</v>
      </c>
      <c r="B79" s="406">
        <v>944.9152785179327</v>
      </c>
      <c r="C79" s="406">
        <v>179962.52428185867</v>
      </c>
      <c r="D79" s="522">
        <v>10.55523026937821</v>
      </c>
      <c r="E79" s="382"/>
      <c r="F79" s="406">
        <v>691.0627327413349</v>
      </c>
      <c r="G79" s="406">
        <v>73141.64995703238</v>
      </c>
      <c r="H79" s="522">
        <v>4.049774778000573</v>
      </c>
      <c r="J79" s="522"/>
      <c r="K79" s="21"/>
      <c r="L79" s="482"/>
      <c r="M79" s="2"/>
      <c r="N79" s="406"/>
      <c r="O79" s="406"/>
    </row>
    <row r="80" spans="1:15" s="201" customFormat="1" ht="7.5" customHeight="1">
      <c r="A80" s="201" t="s">
        <v>64</v>
      </c>
      <c r="B80" s="406">
        <v>3612.5519626236987</v>
      </c>
      <c r="C80" s="406">
        <v>488468.8960011772</v>
      </c>
      <c r="D80" s="522">
        <v>28.08763399919067</v>
      </c>
      <c r="E80" s="382"/>
      <c r="F80" s="406">
        <v>1478.1285050472682</v>
      </c>
      <c r="G80" s="406">
        <v>139616.04710783527</v>
      </c>
      <c r="H80" s="522">
        <v>8.33087015302035</v>
      </c>
      <c r="J80" s="522"/>
      <c r="K80" s="21"/>
      <c r="L80" s="482"/>
      <c r="M80" s="2"/>
      <c r="N80" s="406"/>
      <c r="O80" s="406"/>
    </row>
    <row r="81" spans="1:15" s="202" customFormat="1" ht="7.5" customHeight="1">
      <c r="A81" s="202" t="s">
        <v>65</v>
      </c>
      <c r="B81" s="405">
        <v>2888.520063660679</v>
      </c>
      <c r="C81" s="491">
        <v>433782.58466481796</v>
      </c>
      <c r="D81" s="523">
        <v>25.032516404836873</v>
      </c>
      <c r="E81" s="244">
        <v>0</v>
      </c>
      <c r="F81" s="491">
        <v>1227.7048802493546</v>
      </c>
      <c r="G81" s="491">
        <v>142766.7443822399</v>
      </c>
      <c r="H81" s="523">
        <v>8.148804129202905</v>
      </c>
      <c r="J81" s="522"/>
      <c r="K81" s="27"/>
      <c r="L81" s="381"/>
      <c r="M81" s="381"/>
      <c r="N81" s="405"/>
      <c r="O81" s="405"/>
    </row>
    <row r="82" spans="1:15" s="202" customFormat="1" ht="3" customHeight="1">
      <c r="A82" s="650"/>
      <c r="B82" s="651"/>
      <c r="C82" s="651"/>
      <c r="D82" s="652"/>
      <c r="E82" s="653"/>
      <c r="F82" s="651"/>
      <c r="G82" s="651"/>
      <c r="H82" s="652"/>
      <c r="J82" s="522"/>
      <c r="K82" s="27"/>
      <c r="L82" s="381"/>
      <c r="M82" s="381"/>
      <c r="N82" s="405"/>
      <c r="O82" s="405"/>
    </row>
    <row r="83" spans="1:15" s="193" customFormat="1" ht="11.25" customHeight="1">
      <c r="A83" s="770" t="s">
        <v>379</v>
      </c>
      <c r="C83" s="406"/>
      <c r="D83" s="522"/>
      <c r="F83" s="406"/>
      <c r="G83" s="406"/>
      <c r="H83" s="522"/>
      <c r="J83" s="522"/>
      <c r="L83" s="482"/>
      <c r="N83" s="406"/>
      <c r="O83" s="406"/>
    </row>
    <row r="84" spans="1:15" s="194" customFormat="1" ht="11.25" customHeight="1">
      <c r="A84" s="254" t="s">
        <v>263</v>
      </c>
      <c r="B84" s="254"/>
      <c r="C84" s="406"/>
      <c r="D84" s="522"/>
      <c r="E84" s="254"/>
      <c r="F84" s="406"/>
      <c r="G84" s="406"/>
      <c r="H84" s="522"/>
      <c r="J84" s="522"/>
      <c r="L84" s="482"/>
      <c r="N84" s="406"/>
      <c r="O84" s="406"/>
    </row>
    <row r="85" spans="1:15" s="194" customFormat="1" ht="11.25" customHeight="1">
      <c r="A85" s="254"/>
      <c r="B85" s="254"/>
      <c r="C85" s="406"/>
      <c r="D85" s="522"/>
      <c r="E85" s="254"/>
      <c r="F85" s="406"/>
      <c r="G85" s="406"/>
      <c r="H85" s="522"/>
      <c r="J85" s="522"/>
      <c r="L85" s="482"/>
      <c r="N85" s="406"/>
      <c r="O85" s="406"/>
    </row>
    <row r="86" spans="1:15" s="196" customFormat="1" ht="7.5" customHeight="1">
      <c r="A86" s="255"/>
      <c r="B86" s="211"/>
      <c r="C86" s="406"/>
      <c r="D86" s="522"/>
      <c r="E86" s="195"/>
      <c r="F86" s="406"/>
      <c r="G86" s="406"/>
      <c r="H86" s="522"/>
      <c r="J86" s="522"/>
      <c r="L86" s="20"/>
      <c r="N86" s="406"/>
      <c r="O86" s="406"/>
    </row>
    <row r="87" spans="1:15" s="196" customFormat="1" ht="10.5" customHeight="1">
      <c r="A87" s="583"/>
      <c r="B87" s="838" t="s">
        <v>249</v>
      </c>
      <c r="C87" s="838"/>
      <c r="D87" s="838"/>
      <c r="E87" s="584"/>
      <c r="F87" s="838" t="s">
        <v>248</v>
      </c>
      <c r="G87" s="838"/>
      <c r="H87" s="838"/>
      <c r="J87" s="522"/>
      <c r="L87" s="482"/>
      <c r="N87" s="406"/>
      <c r="O87" s="406"/>
    </row>
    <row r="88" spans="1:15" s="197" customFormat="1" ht="10.5" customHeight="1">
      <c r="A88" s="585" t="s">
        <v>0</v>
      </c>
      <c r="B88" s="839" t="s">
        <v>355</v>
      </c>
      <c r="C88" s="839" t="s">
        <v>414</v>
      </c>
      <c r="D88" s="841" t="s">
        <v>437</v>
      </c>
      <c r="E88" s="447"/>
      <c r="F88" s="839" t="s">
        <v>355</v>
      </c>
      <c r="G88" s="839" t="s">
        <v>431</v>
      </c>
      <c r="H88" s="841" t="s">
        <v>436</v>
      </c>
      <c r="J88" s="522"/>
      <c r="L88" s="482"/>
      <c r="N88" s="406"/>
      <c r="O88" s="406"/>
    </row>
    <row r="89" spans="1:15" s="198" customFormat="1" ht="10.5" customHeight="1">
      <c r="A89" s="587" t="s">
        <v>1</v>
      </c>
      <c r="B89" s="831"/>
      <c r="C89" s="831"/>
      <c r="D89" s="831"/>
      <c r="E89" s="447"/>
      <c r="F89" s="831"/>
      <c r="G89" s="831"/>
      <c r="H89" s="831"/>
      <c r="J89" s="522"/>
      <c r="L89" s="482"/>
      <c r="N89" s="406"/>
      <c r="O89" s="406"/>
    </row>
    <row r="90" spans="1:15" s="199" customFormat="1" ht="9" customHeight="1">
      <c r="A90" s="588"/>
      <c r="B90" s="832"/>
      <c r="C90" s="832"/>
      <c r="D90" s="832"/>
      <c r="E90" s="589"/>
      <c r="F90" s="832"/>
      <c r="G90" s="832"/>
      <c r="H90" s="832"/>
      <c r="J90" s="522"/>
      <c r="L90" s="482"/>
      <c r="N90" s="406"/>
      <c r="O90" s="406"/>
    </row>
    <row r="91" spans="1:15" s="199" customFormat="1" ht="7.5" customHeight="1">
      <c r="A91" s="206"/>
      <c r="C91" s="406"/>
      <c r="D91" s="522"/>
      <c r="F91" s="406"/>
      <c r="G91" s="406"/>
      <c r="H91" s="522"/>
      <c r="J91" s="522"/>
      <c r="L91" s="482"/>
      <c r="N91" s="406"/>
      <c r="O91" s="406"/>
    </row>
    <row r="92" spans="1:15" s="202" customFormat="1" ht="7.5" customHeight="1">
      <c r="A92" s="201" t="s">
        <v>66</v>
      </c>
      <c r="B92" s="2">
        <v>1124.57512540908</v>
      </c>
      <c r="C92" s="406">
        <v>130789.35065263264</v>
      </c>
      <c r="D92" s="522">
        <v>6.641782641108906</v>
      </c>
      <c r="E92" s="382"/>
      <c r="F92" s="406">
        <v>2139.6862461499586</v>
      </c>
      <c r="G92" s="406">
        <v>231950.8763064001</v>
      </c>
      <c r="H92" s="522">
        <v>13.692283471942076</v>
      </c>
      <c r="J92" s="522"/>
      <c r="K92" s="21"/>
      <c r="L92" s="482"/>
      <c r="M92" s="2"/>
      <c r="N92" s="406"/>
      <c r="O92" s="406"/>
    </row>
    <row r="93" spans="1:15" s="202" customFormat="1" ht="7.5" customHeight="1">
      <c r="A93" s="205" t="s">
        <v>67</v>
      </c>
      <c r="B93" s="2">
        <v>2186.766166383575</v>
      </c>
      <c r="C93" s="406">
        <v>292058.5860273439</v>
      </c>
      <c r="D93" s="522">
        <v>15.283651880934482</v>
      </c>
      <c r="E93" s="382"/>
      <c r="F93" s="406">
        <v>786.1321776814735</v>
      </c>
      <c r="G93" s="406">
        <v>50360.13001083423</v>
      </c>
      <c r="H93" s="522">
        <v>2.1908995882990245</v>
      </c>
      <c r="J93" s="522"/>
      <c r="K93" s="21"/>
      <c r="L93" s="482"/>
      <c r="M93" s="2"/>
      <c r="N93" s="406"/>
      <c r="O93" s="406"/>
    </row>
    <row r="94" spans="1:15" s="202" customFormat="1" ht="7.5" customHeight="1">
      <c r="A94" s="207" t="s">
        <v>68</v>
      </c>
      <c r="B94" s="14">
        <v>1554.7644734814169</v>
      </c>
      <c r="C94" s="405">
        <v>196103.69106198382</v>
      </c>
      <c r="D94" s="523">
        <v>10.141755763642719</v>
      </c>
      <c r="E94" s="14">
        <v>0</v>
      </c>
      <c r="F94" s="405">
        <v>1867.8378514816497</v>
      </c>
      <c r="G94" s="405">
        <v>195480.11092136803</v>
      </c>
      <c r="H94" s="523">
        <v>11.382340472199159</v>
      </c>
      <c r="J94" s="522"/>
      <c r="K94" s="27"/>
      <c r="L94" s="381"/>
      <c r="M94" s="14"/>
      <c r="N94" s="405"/>
      <c r="O94" s="405"/>
    </row>
    <row r="95" spans="1:15" s="202" customFormat="1" ht="3" customHeight="1">
      <c r="A95" s="207"/>
      <c r="B95" s="14"/>
      <c r="C95" s="405"/>
      <c r="D95" s="523"/>
      <c r="E95" s="14"/>
      <c r="F95" s="405"/>
      <c r="G95" s="405"/>
      <c r="H95" s="523"/>
      <c r="J95" s="522"/>
      <c r="K95" s="27"/>
      <c r="L95" s="381"/>
      <c r="M95" s="14"/>
      <c r="N95" s="405"/>
      <c r="O95" s="405"/>
    </row>
    <row r="96" spans="1:15" s="202" customFormat="1" ht="7.5" customHeight="1">
      <c r="A96" s="201" t="s">
        <v>69</v>
      </c>
      <c r="B96" s="2">
        <v>3242.754359578879</v>
      </c>
      <c r="C96" s="406">
        <v>414186.41518637456</v>
      </c>
      <c r="D96" s="522">
        <v>23.498232998658594</v>
      </c>
      <c r="E96" s="382"/>
      <c r="F96" s="406">
        <v>1504.8221534642798</v>
      </c>
      <c r="G96" s="406">
        <v>155785.2913545985</v>
      </c>
      <c r="H96" s="522">
        <v>8.404945745386847</v>
      </c>
      <c r="J96" s="522"/>
      <c r="K96" s="21"/>
      <c r="L96" s="482"/>
      <c r="M96" s="2"/>
      <c r="N96" s="406"/>
      <c r="O96" s="406"/>
    </row>
    <row r="97" spans="1:15" s="208" customFormat="1" ht="7.5" customHeight="1">
      <c r="A97" s="201" t="s">
        <v>70</v>
      </c>
      <c r="B97" s="2">
        <v>3778.9014552051567</v>
      </c>
      <c r="C97" s="406">
        <v>305739.7614544332</v>
      </c>
      <c r="D97" s="522">
        <v>15.757525765237192</v>
      </c>
      <c r="E97" s="382"/>
      <c r="F97" s="406">
        <v>1275.8195989206774</v>
      </c>
      <c r="G97" s="406">
        <v>153199.57754733006</v>
      </c>
      <c r="H97" s="522">
        <v>8.168053709153245</v>
      </c>
      <c r="J97" s="522"/>
      <c r="K97" s="21"/>
      <c r="L97" s="482"/>
      <c r="M97" s="2"/>
      <c r="N97" s="406"/>
      <c r="O97" s="406"/>
    </row>
    <row r="98" spans="1:15" s="201" customFormat="1" ht="7.5" customHeight="1">
      <c r="A98" s="205" t="s">
        <v>71</v>
      </c>
      <c r="B98" s="2">
        <v>6793.679630913393</v>
      </c>
      <c r="C98" s="406">
        <v>798584.8492816676</v>
      </c>
      <c r="D98" s="522">
        <v>46.28026581885115</v>
      </c>
      <c r="E98" s="382"/>
      <c r="F98" s="406">
        <v>1580.180145868642</v>
      </c>
      <c r="G98" s="406">
        <v>149636.09011102014</v>
      </c>
      <c r="H98" s="522">
        <v>7.810258412202693</v>
      </c>
      <c r="J98" s="522"/>
      <c r="K98" s="21"/>
      <c r="L98" s="482"/>
      <c r="M98" s="2"/>
      <c r="N98" s="406"/>
      <c r="O98" s="406"/>
    </row>
    <row r="99" spans="1:15" s="209" customFormat="1" ht="7.5" customHeight="1">
      <c r="A99" s="201" t="s">
        <v>72</v>
      </c>
      <c r="B99" s="2">
        <v>3507.516105941303</v>
      </c>
      <c r="C99" s="406">
        <v>317342.96707229776</v>
      </c>
      <c r="D99" s="522">
        <v>17.526773219398713</v>
      </c>
      <c r="E99" s="382"/>
      <c r="F99" s="406">
        <v>2491.8508067798184</v>
      </c>
      <c r="G99" s="406">
        <v>207768.1869450118</v>
      </c>
      <c r="H99" s="522">
        <v>11.153322118906518</v>
      </c>
      <c r="J99" s="522"/>
      <c r="K99" s="21"/>
      <c r="L99" s="20"/>
      <c r="M99" s="2"/>
      <c r="N99" s="406"/>
      <c r="O99" s="406"/>
    </row>
    <row r="100" spans="1:15" s="440" customFormat="1" ht="7.5" customHeight="1">
      <c r="A100" s="202" t="s">
        <v>73</v>
      </c>
      <c r="B100" s="14">
        <v>3953.328904032204</v>
      </c>
      <c r="C100" s="405">
        <v>420591.9867547316</v>
      </c>
      <c r="D100" s="523">
        <v>23.562425291072593</v>
      </c>
      <c r="E100" s="14">
        <v>0</v>
      </c>
      <c r="F100" s="405">
        <v>1674.3619794297722</v>
      </c>
      <c r="G100" s="405">
        <v>165023.03542201297</v>
      </c>
      <c r="H100" s="523">
        <v>8.806844930186505</v>
      </c>
      <c r="J100" s="522"/>
      <c r="K100" s="27"/>
      <c r="L100" s="381"/>
      <c r="M100" s="381"/>
      <c r="N100" s="405"/>
      <c r="O100" s="405"/>
    </row>
    <row r="101" spans="1:15" s="440" customFormat="1" ht="3" customHeight="1">
      <c r="A101" s="202"/>
      <c r="B101" s="14"/>
      <c r="C101" s="405"/>
      <c r="D101" s="523"/>
      <c r="E101" s="14"/>
      <c r="F101" s="405"/>
      <c r="G101" s="405"/>
      <c r="H101" s="523"/>
      <c r="J101" s="522"/>
      <c r="K101" s="27"/>
      <c r="L101" s="381"/>
      <c r="M101" s="381"/>
      <c r="N101" s="405"/>
      <c r="O101" s="405"/>
    </row>
    <row r="102" spans="1:15" s="209" customFormat="1" ht="7.5" customHeight="1">
      <c r="A102" s="201" t="s">
        <v>74</v>
      </c>
      <c r="B102" s="2">
        <v>5119.432433567021</v>
      </c>
      <c r="C102" s="406">
        <v>427786.40695184923</v>
      </c>
      <c r="D102" s="522">
        <v>17.530715755006085</v>
      </c>
      <c r="E102" s="382"/>
      <c r="F102" s="406">
        <v>368.7178603170481</v>
      </c>
      <c r="G102" s="406">
        <v>36721.56764416824</v>
      </c>
      <c r="H102" s="522">
        <v>1.7470297504046495</v>
      </c>
      <c r="J102" s="522"/>
      <c r="K102" s="21"/>
      <c r="L102" s="482"/>
      <c r="M102" s="2"/>
      <c r="N102" s="406"/>
      <c r="O102" s="406"/>
    </row>
    <row r="103" spans="1:15" s="201" customFormat="1" ht="7.5" customHeight="1">
      <c r="A103" s="201" t="s">
        <v>75</v>
      </c>
      <c r="B103" s="2">
        <v>3341.187108216903</v>
      </c>
      <c r="C103" s="406">
        <v>341177.5445795912</v>
      </c>
      <c r="D103" s="522">
        <v>15.90352376563872</v>
      </c>
      <c r="E103" s="382"/>
      <c r="F103" s="406">
        <v>1138.7166159259696</v>
      </c>
      <c r="G103" s="406">
        <v>95979.47950837159</v>
      </c>
      <c r="H103" s="522">
        <v>4.738664862924822</v>
      </c>
      <c r="J103" s="522"/>
      <c r="K103" s="21"/>
      <c r="L103" s="482"/>
      <c r="M103" s="2"/>
      <c r="N103" s="406"/>
      <c r="O103" s="406"/>
    </row>
    <row r="104" spans="1:15" s="201" customFormat="1" ht="7.5" customHeight="1">
      <c r="A104" s="205" t="s">
        <v>76</v>
      </c>
      <c r="B104" s="2">
        <v>2736.1788442449615</v>
      </c>
      <c r="C104" s="406">
        <v>263042.1647749342</v>
      </c>
      <c r="D104" s="522">
        <v>14.273576884899226</v>
      </c>
      <c r="E104" s="382"/>
      <c r="F104" s="406">
        <v>16.205910390848427</v>
      </c>
      <c r="G104" s="406">
        <v>6565.300285986654</v>
      </c>
      <c r="H104" s="522">
        <v>0.09749428026692086</v>
      </c>
      <c r="J104" s="522"/>
      <c r="K104" s="21"/>
      <c r="L104" s="482"/>
      <c r="M104" s="2"/>
      <c r="N104" s="406"/>
      <c r="O104" s="406"/>
    </row>
    <row r="105" spans="1:15" s="202" customFormat="1" ht="7.5" customHeight="1">
      <c r="A105" s="205" t="s">
        <v>77</v>
      </c>
      <c r="B105" s="2">
        <v>3261.78383038965</v>
      </c>
      <c r="C105" s="406">
        <v>430887.9618369184</v>
      </c>
      <c r="D105" s="522">
        <v>26.971133243221875</v>
      </c>
      <c r="E105" s="382"/>
      <c r="F105" s="406">
        <v>1754.8975004126462</v>
      </c>
      <c r="G105" s="406">
        <v>155453.08529329704</v>
      </c>
      <c r="H105" s="522">
        <v>7.343726566106725</v>
      </c>
      <c r="J105" s="522"/>
      <c r="K105" s="21"/>
      <c r="L105" s="482"/>
      <c r="M105" s="2"/>
      <c r="N105" s="406"/>
      <c r="O105" s="406"/>
    </row>
    <row r="106" spans="1:15" s="201" customFormat="1" ht="7.5" customHeight="1">
      <c r="A106" s="201" t="s">
        <v>78</v>
      </c>
      <c r="B106" s="2">
        <v>2616.457184493351</v>
      </c>
      <c r="C106" s="406">
        <v>306984.9470912614</v>
      </c>
      <c r="D106" s="522">
        <v>14.61681272459304</v>
      </c>
      <c r="E106" s="382"/>
      <c r="F106" s="406">
        <v>1448.089421663932</v>
      </c>
      <c r="G106" s="406">
        <v>103513.97320606142</v>
      </c>
      <c r="H106" s="522">
        <v>4.732481416899802</v>
      </c>
      <c r="J106" s="522"/>
      <c r="K106" s="21"/>
      <c r="L106" s="482"/>
      <c r="M106" s="2"/>
      <c r="N106" s="406"/>
      <c r="O106" s="406"/>
    </row>
    <row r="107" spans="1:15" s="202" customFormat="1" ht="7.5" customHeight="1">
      <c r="A107" s="202" t="s">
        <v>79</v>
      </c>
      <c r="B107" s="14">
        <v>3273.511636174693</v>
      </c>
      <c r="C107" s="405">
        <v>422093.6226652446</v>
      </c>
      <c r="D107" s="523">
        <v>25.92605972940083</v>
      </c>
      <c r="E107" s="14">
        <v>0</v>
      </c>
      <c r="F107" s="405">
        <v>1284.255148001087</v>
      </c>
      <c r="G107" s="405">
        <v>111500.40682524016</v>
      </c>
      <c r="H107" s="523">
        <v>5.279094879050478</v>
      </c>
      <c r="J107" s="522"/>
      <c r="K107" s="27"/>
      <c r="L107" s="381"/>
      <c r="M107" s="381"/>
      <c r="N107" s="405"/>
      <c r="O107" s="405"/>
    </row>
    <row r="108" spans="2:15" s="202" customFormat="1" ht="3" customHeight="1">
      <c r="B108" s="14"/>
      <c r="C108" s="405"/>
      <c r="D108" s="523"/>
      <c r="E108" s="14"/>
      <c r="F108" s="405"/>
      <c r="G108" s="405"/>
      <c r="H108" s="523"/>
      <c r="J108" s="522"/>
      <c r="K108" s="27"/>
      <c r="L108" s="381"/>
      <c r="M108" s="381"/>
      <c r="N108" s="405"/>
      <c r="O108" s="405"/>
    </row>
    <row r="109" spans="1:15" s="201" customFormat="1" ht="7.5" customHeight="1">
      <c r="A109" s="205" t="s">
        <v>80</v>
      </c>
      <c r="B109" s="2">
        <v>0</v>
      </c>
      <c r="C109" s="406">
        <v>0</v>
      </c>
      <c r="D109" s="522">
        <v>0</v>
      </c>
      <c r="E109" s="382"/>
      <c r="F109" s="406">
        <v>1142.509748018951</v>
      </c>
      <c r="G109" s="406">
        <v>122256.62895236498</v>
      </c>
      <c r="H109" s="522">
        <v>6.405118263984139</v>
      </c>
      <c r="J109" s="522"/>
      <c r="K109" s="21"/>
      <c r="L109" s="482"/>
      <c r="M109" s="2"/>
      <c r="N109" s="406"/>
      <c r="O109" s="406"/>
    </row>
    <row r="110" spans="1:15" s="201" customFormat="1" ht="7.5" customHeight="1">
      <c r="A110" s="201" t="s">
        <v>81</v>
      </c>
      <c r="B110" s="2">
        <v>4176.844511106349</v>
      </c>
      <c r="C110" s="406">
        <v>341748.4465395329</v>
      </c>
      <c r="D110" s="522">
        <v>17.099593886150988</v>
      </c>
      <c r="E110" s="382"/>
      <c r="F110" s="406">
        <v>1614.4987987615038</v>
      </c>
      <c r="G110" s="406">
        <v>161846.01021802158</v>
      </c>
      <c r="H110" s="522">
        <v>8.364845937415689</v>
      </c>
      <c r="J110" s="522"/>
      <c r="K110" s="21"/>
      <c r="L110" s="482"/>
      <c r="M110" s="2"/>
      <c r="N110" s="406"/>
      <c r="O110" s="406"/>
    </row>
    <row r="111" spans="1:15" s="202" customFormat="1" ht="7.5" customHeight="1">
      <c r="A111" s="201" t="s">
        <v>82</v>
      </c>
      <c r="B111" s="2">
        <v>1577.3335181207126</v>
      </c>
      <c r="C111" s="406">
        <v>232451.8397893424</v>
      </c>
      <c r="D111" s="522">
        <v>10.21224456032153</v>
      </c>
      <c r="E111" s="382"/>
      <c r="F111" s="406">
        <v>2748.066113862764</v>
      </c>
      <c r="G111" s="406">
        <v>426931.9383382492</v>
      </c>
      <c r="H111" s="522">
        <v>25.171265345873447</v>
      </c>
      <c r="J111" s="522"/>
      <c r="K111" s="21"/>
      <c r="L111" s="482"/>
      <c r="M111" s="2"/>
      <c r="N111" s="406"/>
      <c r="O111" s="406"/>
    </row>
    <row r="112" spans="1:15" s="201" customFormat="1" ht="7.5" customHeight="1">
      <c r="A112" s="201" t="s">
        <v>83</v>
      </c>
      <c r="B112" s="2">
        <v>2076.3755033493007</v>
      </c>
      <c r="C112" s="406">
        <v>250424.62642416838</v>
      </c>
      <c r="D112" s="522">
        <v>12.248164277944236</v>
      </c>
      <c r="E112" s="382"/>
      <c r="F112" s="406">
        <v>1088.8474487177882</v>
      </c>
      <c r="G112" s="406">
        <v>89083.99143940627</v>
      </c>
      <c r="H112" s="522">
        <v>4.305780987305124</v>
      </c>
      <c r="J112" s="522"/>
      <c r="K112" s="21"/>
      <c r="L112" s="482"/>
      <c r="M112" s="2"/>
      <c r="N112" s="406"/>
      <c r="O112" s="406"/>
    </row>
    <row r="113" spans="1:15" s="202" customFormat="1" ht="7.5" customHeight="1">
      <c r="A113" s="202" t="s">
        <v>84</v>
      </c>
      <c r="B113" s="14">
        <v>1980.8671260277042</v>
      </c>
      <c r="C113" s="405">
        <v>216941.79653407683</v>
      </c>
      <c r="D113" s="523">
        <v>10.248455140983541</v>
      </c>
      <c r="E113" s="14">
        <v>0</v>
      </c>
      <c r="F113" s="405">
        <v>1533.5178999935144</v>
      </c>
      <c r="G113" s="405">
        <v>179045.33367922693</v>
      </c>
      <c r="H113" s="523">
        <v>9.776046152474219</v>
      </c>
      <c r="J113" s="522"/>
      <c r="K113" s="27"/>
      <c r="L113" s="381"/>
      <c r="M113" s="381"/>
      <c r="N113" s="405"/>
      <c r="O113" s="405"/>
    </row>
    <row r="114" spans="2:15" s="202" customFormat="1" ht="3" customHeight="1">
      <c r="B114" s="14"/>
      <c r="C114" s="405"/>
      <c r="D114" s="523"/>
      <c r="E114" s="14"/>
      <c r="F114" s="405"/>
      <c r="G114" s="405"/>
      <c r="H114" s="523"/>
      <c r="J114" s="522"/>
      <c r="K114" s="27"/>
      <c r="L114" s="381"/>
      <c r="M114" s="381"/>
      <c r="N114" s="405"/>
      <c r="O114" s="405"/>
    </row>
    <row r="115" spans="1:15" s="201" customFormat="1" ht="7.5" customHeight="1">
      <c r="A115" s="201" t="s">
        <v>85</v>
      </c>
      <c r="B115" s="2">
        <v>4446.653800417178</v>
      </c>
      <c r="C115" s="406">
        <v>277987.0167846073</v>
      </c>
      <c r="D115" s="522">
        <v>19.801960153615223</v>
      </c>
      <c r="E115" s="382"/>
      <c r="F115" s="406">
        <v>396.14154879965315</v>
      </c>
      <c r="G115" s="406">
        <v>33726.22337831247</v>
      </c>
      <c r="H115" s="522">
        <v>2.0235802850485016</v>
      </c>
      <c r="J115" s="522"/>
      <c r="K115" s="21"/>
      <c r="L115" s="482"/>
      <c r="M115" s="2"/>
      <c r="N115" s="406"/>
      <c r="O115" s="406"/>
    </row>
    <row r="116" spans="1:15" s="201" customFormat="1" ht="7.5" customHeight="1">
      <c r="A116" s="201" t="s">
        <v>86</v>
      </c>
      <c r="B116" s="2">
        <v>1354.2846357115893</v>
      </c>
      <c r="C116" s="406">
        <v>182809.55077387692</v>
      </c>
      <c r="D116" s="522">
        <v>9.62736032465081</v>
      </c>
      <c r="E116" s="382"/>
      <c r="F116" s="406">
        <v>82.67054363009208</v>
      </c>
      <c r="G116" s="406">
        <v>6148.978021038228</v>
      </c>
      <c r="H116" s="522">
        <v>0.36892856124747003</v>
      </c>
      <c r="J116" s="522"/>
      <c r="K116" s="21"/>
      <c r="L116" s="482"/>
      <c r="M116" s="2"/>
      <c r="N116" s="406"/>
      <c r="O116" s="406"/>
    </row>
    <row r="117" spans="1:15" s="202" customFormat="1" ht="7.5" customHeight="1">
      <c r="A117" s="202" t="s">
        <v>87</v>
      </c>
      <c r="B117" s="14">
        <v>3542.606464429086</v>
      </c>
      <c r="C117" s="405">
        <v>250162.09355902276</v>
      </c>
      <c r="D117" s="523">
        <v>16.827438232007616</v>
      </c>
      <c r="E117" s="14">
        <v>0</v>
      </c>
      <c r="F117" s="405">
        <v>309.7908028646815</v>
      </c>
      <c r="G117" s="405">
        <v>26129.61741424802</v>
      </c>
      <c r="H117" s="523">
        <v>1.5677792436235707</v>
      </c>
      <c r="J117" s="522"/>
      <c r="K117" s="27"/>
      <c r="L117" s="381"/>
      <c r="M117" s="381"/>
      <c r="N117" s="405"/>
      <c r="O117" s="405"/>
    </row>
    <row r="118" spans="2:15" s="202" customFormat="1" ht="3" customHeight="1">
      <c r="B118" s="14"/>
      <c r="C118" s="405"/>
      <c r="D118" s="523"/>
      <c r="E118" s="14"/>
      <c r="F118" s="405"/>
      <c r="G118" s="405"/>
      <c r="H118" s="523"/>
      <c r="J118" s="522"/>
      <c r="K118" s="27"/>
      <c r="L118" s="381"/>
      <c r="M118" s="381"/>
      <c r="N118" s="405"/>
      <c r="O118" s="405"/>
    </row>
    <row r="119" spans="1:15" s="202" customFormat="1" ht="7.5" customHeight="1">
      <c r="A119" s="201" t="s">
        <v>88</v>
      </c>
      <c r="B119" s="2">
        <v>2737.711308785484</v>
      </c>
      <c r="C119" s="406">
        <v>170418.5420136797</v>
      </c>
      <c r="D119" s="522">
        <v>8.393177162703335</v>
      </c>
      <c r="E119" s="382"/>
      <c r="F119" s="406">
        <v>1621.0399045251531</v>
      </c>
      <c r="G119" s="406">
        <v>122313.07619747451</v>
      </c>
      <c r="H119" s="522">
        <v>6.5010939478744865</v>
      </c>
      <c r="J119" s="522"/>
      <c r="K119" s="21"/>
      <c r="L119" s="482"/>
      <c r="M119" s="2"/>
      <c r="N119" s="406"/>
      <c r="O119" s="406"/>
    </row>
    <row r="120" spans="1:15" s="201" customFormat="1" ht="7.5" customHeight="1">
      <c r="A120" s="201" t="s">
        <v>89</v>
      </c>
      <c r="B120" s="2">
        <v>1005.8516526965047</v>
      </c>
      <c r="C120" s="406">
        <v>268307.76530128106</v>
      </c>
      <c r="D120" s="522">
        <v>11.593640835046655</v>
      </c>
      <c r="E120" s="382"/>
      <c r="F120" s="406">
        <v>137.19571949355182</v>
      </c>
      <c r="G120" s="406">
        <v>17235.266704123274</v>
      </c>
      <c r="H120" s="522">
        <v>0.6863893135423063</v>
      </c>
      <c r="J120" s="522"/>
      <c r="K120" s="21"/>
      <c r="L120" s="482"/>
      <c r="M120" s="2"/>
      <c r="N120" s="406"/>
      <c r="O120" s="406"/>
    </row>
    <row r="121" spans="1:15" s="201" customFormat="1" ht="7.5" customHeight="1">
      <c r="A121" s="201" t="s">
        <v>90</v>
      </c>
      <c r="B121" s="2">
        <v>3394.3396478656705</v>
      </c>
      <c r="C121" s="406">
        <v>601770.0298124357</v>
      </c>
      <c r="D121" s="522">
        <v>24.75217898156442</v>
      </c>
      <c r="E121" s="382"/>
      <c r="F121" s="406">
        <v>778.1991709097233</v>
      </c>
      <c r="G121" s="406">
        <v>84362.36513217622</v>
      </c>
      <c r="H121" s="522">
        <v>3.752302413363646</v>
      </c>
      <c r="J121" s="522"/>
      <c r="K121" s="21"/>
      <c r="L121" s="482"/>
      <c r="M121" s="2"/>
      <c r="N121" s="406"/>
      <c r="O121" s="406"/>
    </row>
    <row r="122" spans="1:15" s="201" customFormat="1" ht="7.5" customHeight="1">
      <c r="A122" s="201" t="s">
        <v>91</v>
      </c>
      <c r="B122" s="2">
        <v>1810.7489479944425</v>
      </c>
      <c r="C122" s="406">
        <v>239207.67239397485</v>
      </c>
      <c r="D122" s="522">
        <v>13.919827491079193</v>
      </c>
      <c r="E122" s="382"/>
      <c r="F122" s="406">
        <v>589.1632823954067</v>
      </c>
      <c r="G122" s="406">
        <v>56904.008634774014</v>
      </c>
      <c r="H122" s="522">
        <v>2.5959073657556524</v>
      </c>
      <c r="J122" s="522"/>
      <c r="K122" s="21"/>
      <c r="L122" s="482"/>
      <c r="M122" s="2"/>
      <c r="N122" s="406"/>
      <c r="O122" s="406"/>
    </row>
    <row r="123" spans="1:15" s="201" customFormat="1" ht="7.5" customHeight="1">
      <c r="A123" s="201" t="s">
        <v>92</v>
      </c>
      <c r="B123" s="2">
        <v>1476.1084925630098</v>
      </c>
      <c r="C123" s="406">
        <v>307080.6638254636</v>
      </c>
      <c r="D123" s="522">
        <v>13.39833662611837</v>
      </c>
      <c r="E123" s="382"/>
      <c r="F123" s="406">
        <v>663.9039064307802</v>
      </c>
      <c r="G123" s="406">
        <v>68328.98584260681</v>
      </c>
      <c r="H123" s="522">
        <v>3.0514849170120115</v>
      </c>
      <c r="J123" s="522"/>
      <c r="K123" s="21"/>
      <c r="L123" s="482"/>
      <c r="M123" s="2"/>
      <c r="N123" s="406"/>
      <c r="O123" s="406"/>
    </row>
    <row r="124" spans="1:15" s="202" customFormat="1" ht="7.5" customHeight="1">
      <c r="A124" s="202" t="s">
        <v>93</v>
      </c>
      <c r="B124" s="14">
        <v>1864.9483525715982</v>
      </c>
      <c r="C124" s="405">
        <v>265165.8351157625</v>
      </c>
      <c r="D124" s="523">
        <v>14.127350266597539</v>
      </c>
      <c r="E124" s="14">
        <v>0</v>
      </c>
      <c r="F124" s="405">
        <v>704.1368008934708</v>
      </c>
      <c r="G124" s="405">
        <v>67775.51210920497</v>
      </c>
      <c r="H124" s="523">
        <v>3.1352655882184237</v>
      </c>
      <c r="J124" s="522"/>
      <c r="K124" s="27"/>
      <c r="L124" s="381"/>
      <c r="M124" s="381"/>
      <c r="N124" s="405"/>
      <c r="O124" s="405"/>
    </row>
    <row r="125" spans="2:15" s="202" customFormat="1" ht="3" customHeight="1">
      <c r="B125" s="14"/>
      <c r="C125" s="405"/>
      <c r="D125" s="523"/>
      <c r="E125" s="14"/>
      <c r="F125" s="405"/>
      <c r="G125" s="405"/>
      <c r="H125" s="523"/>
      <c r="J125" s="522"/>
      <c r="K125" s="27"/>
      <c r="L125" s="381"/>
      <c r="M125" s="381"/>
      <c r="N125" s="405"/>
      <c r="O125" s="405"/>
    </row>
    <row r="126" spans="1:15" s="201" customFormat="1" ht="7.5" customHeight="1">
      <c r="A126" s="201" t="s">
        <v>94</v>
      </c>
      <c r="B126" s="2">
        <v>1466.235928500676</v>
      </c>
      <c r="C126" s="406">
        <v>234775.08181716912</v>
      </c>
      <c r="D126" s="522">
        <v>12.19968923024119</v>
      </c>
      <c r="E126" s="382"/>
      <c r="F126" s="406">
        <v>1280.4851184158354</v>
      </c>
      <c r="G126" s="406">
        <v>150347.29704290847</v>
      </c>
      <c r="H126" s="522">
        <v>6.646491510828249</v>
      </c>
      <c r="J126" s="522"/>
      <c r="K126" s="21"/>
      <c r="L126" s="482"/>
      <c r="M126" s="2"/>
      <c r="N126" s="406"/>
      <c r="O126" s="406"/>
    </row>
    <row r="127" spans="1:15" s="201" customFormat="1" ht="7.5" customHeight="1">
      <c r="A127" s="201" t="s">
        <v>95</v>
      </c>
      <c r="B127" s="2">
        <v>1191.2313332544913</v>
      </c>
      <c r="C127" s="406">
        <v>156488.87789878834</v>
      </c>
      <c r="D127" s="522">
        <v>6.740021179835077</v>
      </c>
      <c r="E127" s="382"/>
      <c r="F127" s="406">
        <v>676.6487023563222</v>
      </c>
      <c r="G127" s="406">
        <v>57266.112854438776</v>
      </c>
      <c r="H127" s="522">
        <v>2.519306120652249</v>
      </c>
      <c r="J127" s="522"/>
      <c r="K127" s="21"/>
      <c r="L127" s="482"/>
      <c r="M127" s="2"/>
      <c r="N127" s="406"/>
      <c r="O127" s="406"/>
    </row>
    <row r="128" spans="1:15" s="202" customFormat="1" ht="7.5" customHeight="1">
      <c r="A128" s="201" t="s">
        <v>96</v>
      </c>
      <c r="B128" s="2">
        <v>1298.785215818041</v>
      </c>
      <c r="C128" s="406">
        <v>179181.3130007754</v>
      </c>
      <c r="D128" s="522">
        <v>8.409807573016284</v>
      </c>
      <c r="E128" s="382"/>
      <c r="F128" s="406">
        <v>552.2262025660198</v>
      </c>
      <c r="G128" s="406">
        <v>44044.55009095272</v>
      </c>
      <c r="H128" s="522">
        <v>1.4441367117896295</v>
      </c>
      <c r="J128" s="522"/>
      <c r="K128" s="21"/>
      <c r="L128" s="482"/>
      <c r="M128" s="2"/>
      <c r="N128" s="406"/>
      <c r="O128" s="406"/>
    </row>
    <row r="129" spans="1:15" s="201" customFormat="1" ht="7.5" customHeight="1">
      <c r="A129" s="201" t="s">
        <v>97</v>
      </c>
      <c r="B129" s="2">
        <v>3286.5439471362024</v>
      </c>
      <c r="C129" s="406">
        <v>388995.25949639844</v>
      </c>
      <c r="D129" s="522">
        <v>19.769020706355555</v>
      </c>
      <c r="E129" s="382"/>
      <c r="F129" s="406">
        <v>1025.9987441296414</v>
      </c>
      <c r="G129" s="406">
        <v>75019.87533189368</v>
      </c>
      <c r="H129" s="522">
        <v>3.803292259967949</v>
      </c>
      <c r="J129" s="522"/>
      <c r="K129" s="21"/>
      <c r="L129" s="482"/>
      <c r="M129" s="2"/>
      <c r="N129" s="406"/>
      <c r="O129" s="406"/>
    </row>
    <row r="130" spans="1:15" s="201" customFormat="1" ht="7.5" customHeight="1">
      <c r="A130" s="201" t="s">
        <v>98</v>
      </c>
      <c r="B130" s="2">
        <v>916.0275870057287</v>
      </c>
      <c r="C130" s="406">
        <v>141323.07588357088</v>
      </c>
      <c r="D130" s="522">
        <v>8.30818739472681</v>
      </c>
      <c r="E130" s="382"/>
      <c r="F130" s="406">
        <v>547.6955971066927</v>
      </c>
      <c r="G130" s="406">
        <v>66888.11474222758</v>
      </c>
      <c r="H130" s="522">
        <v>3.036298841676476</v>
      </c>
      <c r="J130" s="522"/>
      <c r="K130" s="21"/>
      <c r="L130" s="482"/>
      <c r="M130" s="2"/>
      <c r="N130" s="406"/>
      <c r="O130" s="406"/>
    </row>
    <row r="131" spans="1:15" s="202" customFormat="1" ht="7.5" customHeight="1">
      <c r="A131" s="202" t="s">
        <v>99</v>
      </c>
      <c r="B131" s="14">
        <v>1479.6969837424385</v>
      </c>
      <c r="C131" s="405">
        <v>211918.29278081062</v>
      </c>
      <c r="D131" s="523">
        <v>10.884969505060631</v>
      </c>
      <c r="E131" s="14">
        <v>0</v>
      </c>
      <c r="F131" s="405">
        <v>954.2369149618914</v>
      </c>
      <c r="G131" s="405">
        <v>96458.47094113588</v>
      </c>
      <c r="H131" s="523">
        <v>4.297134806459018</v>
      </c>
      <c r="J131" s="522"/>
      <c r="K131" s="27"/>
      <c r="L131" s="381"/>
      <c r="M131" s="381"/>
      <c r="N131" s="405"/>
      <c r="O131" s="405"/>
    </row>
    <row r="132" spans="2:15" s="202" customFormat="1" ht="3" customHeight="1">
      <c r="B132" s="14"/>
      <c r="C132" s="405"/>
      <c r="D132" s="523"/>
      <c r="E132" s="14"/>
      <c r="F132" s="405"/>
      <c r="G132" s="405"/>
      <c r="H132" s="523"/>
      <c r="J132" s="522"/>
      <c r="K132" s="27"/>
      <c r="L132" s="381"/>
      <c r="M132" s="381"/>
      <c r="N132" s="405"/>
      <c r="O132" s="405"/>
    </row>
    <row r="133" spans="1:15" s="201" customFormat="1" ht="7.5" customHeight="1">
      <c r="A133" s="201" t="s">
        <v>100</v>
      </c>
      <c r="B133" s="2">
        <v>1481.3910069620142</v>
      </c>
      <c r="C133" s="406">
        <v>127338.55629809285</v>
      </c>
      <c r="D133" s="522">
        <v>5.615476435588283</v>
      </c>
      <c r="E133" s="382"/>
      <c r="F133" s="406">
        <v>286.70843905426597</v>
      </c>
      <c r="G133" s="406">
        <v>18445.5826036626</v>
      </c>
      <c r="H133" s="522">
        <v>0.642384795030387</v>
      </c>
      <c r="J133" s="522"/>
      <c r="K133" s="21"/>
      <c r="L133" s="482"/>
      <c r="M133" s="2"/>
      <c r="N133" s="406"/>
      <c r="O133" s="406"/>
    </row>
    <row r="134" spans="1:15" s="201" customFormat="1" ht="7.5" customHeight="1">
      <c r="A134" s="201" t="s">
        <v>101</v>
      </c>
      <c r="B134" s="2">
        <v>989.160864259565</v>
      </c>
      <c r="C134" s="406">
        <v>160954.70533342904</v>
      </c>
      <c r="D134" s="522">
        <v>8.315521211686168</v>
      </c>
      <c r="E134" s="382"/>
      <c r="F134" s="406">
        <v>582.5219129072035</v>
      </c>
      <c r="G134" s="406">
        <v>31139.10671874336</v>
      </c>
      <c r="H134" s="522">
        <v>1.1548197158459323</v>
      </c>
      <c r="J134" s="522"/>
      <c r="K134" s="21"/>
      <c r="L134" s="482"/>
      <c r="M134" s="2"/>
      <c r="N134" s="406"/>
      <c r="O134" s="406"/>
    </row>
    <row r="135" spans="1:15" s="202" customFormat="1" ht="7.5" customHeight="1">
      <c r="A135" s="202" t="s">
        <v>102</v>
      </c>
      <c r="B135" s="14">
        <v>1211.347919915568</v>
      </c>
      <c r="C135" s="405">
        <v>145780.76020351905</v>
      </c>
      <c r="D135" s="523">
        <v>7.096751886331774</v>
      </c>
      <c r="E135" s="14">
        <v>0</v>
      </c>
      <c r="F135" s="405">
        <v>490.53974020647036</v>
      </c>
      <c r="G135" s="405">
        <v>27192.099464047664</v>
      </c>
      <c r="H135" s="523">
        <v>0.9954798562701821</v>
      </c>
      <c r="J135" s="522"/>
      <c r="K135" s="27"/>
      <c r="L135" s="381"/>
      <c r="M135" s="381"/>
      <c r="N135" s="405"/>
      <c r="O135" s="405"/>
    </row>
    <row r="136" spans="2:15" s="202" customFormat="1" ht="3" customHeight="1">
      <c r="B136" s="14"/>
      <c r="C136" s="405"/>
      <c r="D136" s="523"/>
      <c r="E136" s="14"/>
      <c r="F136" s="405"/>
      <c r="G136" s="405"/>
      <c r="H136" s="523"/>
      <c r="J136" s="522"/>
      <c r="K136" s="27"/>
      <c r="L136" s="381"/>
      <c r="M136" s="381"/>
      <c r="N136" s="405"/>
      <c r="O136" s="405"/>
    </row>
    <row r="137" spans="1:15" s="201" customFormat="1" ht="7.5" customHeight="1">
      <c r="A137" s="201" t="s">
        <v>103</v>
      </c>
      <c r="B137" s="2">
        <v>1010.7761279973676</v>
      </c>
      <c r="C137" s="406">
        <v>109242.99757331469</v>
      </c>
      <c r="D137" s="522">
        <v>5.300391868547691</v>
      </c>
      <c r="E137" s="382"/>
      <c r="F137" s="406">
        <v>231.65317407031148</v>
      </c>
      <c r="G137" s="406">
        <v>19300.68160167606</v>
      </c>
      <c r="H137" s="522">
        <v>0.8886589425507159</v>
      </c>
      <c r="J137" s="522"/>
      <c r="K137" s="21"/>
      <c r="L137" s="482"/>
      <c r="M137" s="2"/>
      <c r="N137" s="406"/>
      <c r="O137" s="406"/>
    </row>
    <row r="138" spans="1:15" s="201" customFormat="1" ht="7.5" customHeight="1">
      <c r="A138" s="201" t="s">
        <v>104</v>
      </c>
      <c r="B138" s="2">
        <v>1919.7992937102033</v>
      </c>
      <c r="C138" s="406">
        <v>213959.44969389564</v>
      </c>
      <c r="D138" s="522">
        <v>9.156878826304522</v>
      </c>
      <c r="E138" s="382"/>
      <c r="F138" s="406">
        <v>575.8208995353103</v>
      </c>
      <c r="G138" s="406">
        <v>55980.69543630196</v>
      </c>
      <c r="H138" s="522">
        <v>2.521017283589179</v>
      </c>
      <c r="J138" s="522"/>
      <c r="K138" s="21"/>
      <c r="L138" s="482"/>
      <c r="M138" s="2"/>
      <c r="N138" s="406"/>
      <c r="O138" s="406"/>
    </row>
    <row r="139" spans="1:15" s="201" customFormat="1" ht="7.5" customHeight="1">
      <c r="A139" s="201" t="s">
        <v>105</v>
      </c>
      <c r="B139" s="2">
        <v>594.0726609434878</v>
      </c>
      <c r="C139" s="406">
        <v>123834.86453469888</v>
      </c>
      <c r="D139" s="522">
        <v>5.614909717689978</v>
      </c>
      <c r="E139" s="383"/>
      <c r="F139" s="406">
        <v>21.15823716620677</v>
      </c>
      <c r="G139" s="406">
        <v>5465.877934603415</v>
      </c>
      <c r="H139" s="522">
        <v>0.01688171663830875</v>
      </c>
      <c r="J139" s="522"/>
      <c r="K139" s="21"/>
      <c r="L139" s="482"/>
      <c r="M139" s="2"/>
      <c r="N139" s="406"/>
      <c r="O139" s="406"/>
    </row>
    <row r="140" spans="1:15" s="201" customFormat="1" ht="7.5" customHeight="1">
      <c r="A140" s="201" t="s">
        <v>106</v>
      </c>
      <c r="B140" s="2">
        <v>568.2166353776134</v>
      </c>
      <c r="C140" s="406">
        <v>105102.80821574405</v>
      </c>
      <c r="D140" s="522">
        <v>4.697832364951061</v>
      </c>
      <c r="E140" s="382"/>
      <c r="F140" s="406">
        <v>228.64897389612216</v>
      </c>
      <c r="G140" s="406">
        <v>13066.277476923866</v>
      </c>
      <c r="H140" s="522">
        <v>0.49734511144397076</v>
      </c>
      <c r="J140" s="522"/>
      <c r="K140" s="21"/>
      <c r="L140" s="482"/>
      <c r="M140" s="2"/>
      <c r="N140" s="406"/>
      <c r="O140" s="406"/>
    </row>
    <row r="141" spans="1:15" s="201" customFormat="1" ht="7.5" customHeight="1">
      <c r="A141" s="201" t="s">
        <v>107</v>
      </c>
      <c r="B141" s="2">
        <v>781.0068196609977</v>
      </c>
      <c r="C141" s="406">
        <v>63742.60731769433</v>
      </c>
      <c r="D141" s="522">
        <v>2.903272871331956</v>
      </c>
      <c r="E141" s="382"/>
      <c r="F141" s="406">
        <v>86.337300567971</v>
      </c>
      <c r="G141" s="406">
        <v>4270.485486771127</v>
      </c>
      <c r="H141" s="522">
        <v>0.14046094129063563</v>
      </c>
      <c r="J141" s="522"/>
      <c r="K141" s="21"/>
      <c r="L141" s="482"/>
      <c r="M141" s="2"/>
      <c r="N141" s="406"/>
      <c r="O141" s="406"/>
    </row>
    <row r="142" spans="1:15" s="202" customFormat="1" ht="7.5" customHeight="1">
      <c r="A142" s="202" t="s">
        <v>108</v>
      </c>
      <c r="B142" s="14">
        <v>907.9106375140948</v>
      </c>
      <c r="C142" s="405">
        <v>123171.26312337432</v>
      </c>
      <c r="D142" s="523">
        <v>5.544680052471035</v>
      </c>
      <c r="E142" s="14">
        <v>0</v>
      </c>
      <c r="F142" s="405">
        <v>347.4147263295559</v>
      </c>
      <c r="G142" s="405">
        <v>30843.131488214054</v>
      </c>
      <c r="H142" s="523">
        <v>1.3493683146756439</v>
      </c>
      <c r="J142" s="522"/>
      <c r="K142" s="27"/>
      <c r="L142" s="381"/>
      <c r="M142" s="381"/>
      <c r="N142" s="405"/>
      <c r="O142" s="405"/>
    </row>
    <row r="143" spans="2:15" s="202" customFormat="1" ht="3" customHeight="1">
      <c r="B143" s="14"/>
      <c r="C143" s="405"/>
      <c r="D143" s="523"/>
      <c r="E143" s="14"/>
      <c r="F143" s="405"/>
      <c r="G143" s="405"/>
      <c r="H143" s="523"/>
      <c r="J143" s="522"/>
      <c r="K143" s="27"/>
      <c r="L143" s="381"/>
      <c r="M143" s="381"/>
      <c r="N143" s="405"/>
      <c r="O143" s="405"/>
    </row>
    <row r="144" spans="1:15" s="201" customFormat="1" ht="7.5" customHeight="1">
      <c r="A144" s="201" t="s">
        <v>109</v>
      </c>
      <c r="B144" s="2">
        <v>732.2439851386935</v>
      </c>
      <c r="C144" s="406">
        <v>102041.62608664286</v>
      </c>
      <c r="D144" s="522">
        <v>4.7325260613930675</v>
      </c>
      <c r="E144" s="382"/>
      <c r="F144" s="406">
        <v>541.6580525118875</v>
      </c>
      <c r="G144" s="406">
        <v>49752.76362353914</v>
      </c>
      <c r="H144" s="522">
        <v>2.261661992727626</v>
      </c>
      <c r="J144" s="522"/>
      <c r="K144" s="21"/>
      <c r="L144" s="482"/>
      <c r="M144" s="2"/>
      <c r="N144" s="406"/>
      <c r="O144" s="406"/>
    </row>
    <row r="145" spans="1:15" s="201" customFormat="1" ht="7.5" customHeight="1">
      <c r="A145" s="201" t="s">
        <v>110</v>
      </c>
      <c r="B145" s="2">
        <v>1422.7446446350002</v>
      </c>
      <c r="C145" s="406">
        <v>110493.94610913061</v>
      </c>
      <c r="D145" s="522">
        <v>5.276355461348236</v>
      </c>
      <c r="E145" s="382"/>
      <c r="F145" s="406">
        <v>351.9351894319539</v>
      </c>
      <c r="G145" s="406">
        <v>35532.73905481561</v>
      </c>
      <c r="H145" s="522">
        <v>1.2629221519360976</v>
      </c>
      <c r="J145" s="522"/>
      <c r="K145" s="21"/>
      <c r="L145" s="482"/>
      <c r="M145" s="2"/>
      <c r="N145" s="406"/>
      <c r="O145" s="406"/>
    </row>
    <row r="146" spans="1:15" s="202" customFormat="1" ht="7.5" customHeight="1">
      <c r="A146" s="201" t="s">
        <v>111</v>
      </c>
      <c r="B146" s="2">
        <v>2385.0313185930722</v>
      </c>
      <c r="C146" s="406">
        <v>400976.4381866743</v>
      </c>
      <c r="D146" s="522">
        <v>17.0381778110891</v>
      </c>
      <c r="E146" s="382"/>
      <c r="F146" s="406">
        <v>753.2838631656206</v>
      </c>
      <c r="G146" s="406">
        <v>91668.82151821698</v>
      </c>
      <c r="H146" s="522">
        <v>2.5743883094732496</v>
      </c>
      <c r="J146" s="522"/>
      <c r="K146" s="21"/>
      <c r="L146" s="482"/>
      <c r="M146" s="2"/>
      <c r="N146" s="406"/>
      <c r="O146" s="406"/>
    </row>
    <row r="147" spans="1:15" s="201" customFormat="1" ht="7.5" customHeight="1">
      <c r="A147" s="201" t="s">
        <v>112</v>
      </c>
      <c r="B147" s="2">
        <v>140.8401112636879</v>
      </c>
      <c r="C147" s="406">
        <v>32213.654448787016</v>
      </c>
      <c r="D147" s="522">
        <v>1.1247818738776802</v>
      </c>
      <c r="E147" s="382"/>
      <c r="F147" s="406">
        <v>579.5459784119123</v>
      </c>
      <c r="G147" s="406">
        <v>30310.91324591848</v>
      </c>
      <c r="H147" s="522">
        <v>0.8083840545826939</v>
      </c>
      <c r="J147" s="522"/>
      <c r="K147" s="21"/>
      <c r="L147" s="482"/>
      <c r="M147" s="19"/>
      <c r="N147" s="406"/>
      <c r="O147" s="406"/>
    </row>
    <row r="148" spans="1:15" s="201" customFormat="1" ht="7.5" customHeight="1">
      <c r="A148" s="201" t="s">
        <v>113</v>
      </c>
      <c r="B148" s="2">
        <v>1418.955157752369</v>
      </c>
      <c r="C148" s="406">
        <v>155096.34592813117</v>
      </c>
      <c r="D148" s="522">
        <v>7.468779993937086</v>
      </c>
      <c r="E148" s="382"/>
      <c r="F148" s="406">
        <v>759.1535102452133</v>
      </c>
      <c r="G148" s="406">
        <v>69535.00647823792</v>
      </c>
      <c r="H148" s="522">
        <v>2.500875137962474</v>
      </c>
      <c r="J148" s="522"/>
      <c r="K148" s="21"/>
      <c r="L148" s="482"/>
      <c r="M148" s="2"/>
      <c r="N148" s="406"/>
      <c r="O148" s="406"/>
    </row>
    <row r="149" spans="1:15" s="201" customFormat="1" ht="7.5" customHeight="1">
      <c r="A149" s="201" t="s">
        <v>114</v>
      </c>
      <c r="B149" s="2">
        <v>1289.8761942616557</v>
      </c>
      <c r="C149" s="406">
        <v>244170.2365705369</v>
      </c>
      <c r="D149" s="522">
        <v>13.124021890503318</v>
      </c>
      <c r="E149" s="382"/>
      <c r="F149" s="406">
        <v>691.1004584492081</v>
      </c>
      <c r="G149" s="406">
        <v>61206.395925537174</v>
      </c>
      <c r="H149" s="522">
        <v>2.4984786411724182</v>
      </c>
      <c r="J149" s="522"/>
      <c r="K149" s="21"/>
      <c r="L149" s="482"/>
      <c r="M149" s="19"/>
      <c r="N149" s="406"/>
      <c r="O149" s="406"/>
    </row>
    <row r="150" spans="1:15" s="201" customFormat="1" ht="7.5" customHeight="1">
      <c r="A150" s="205" t="s">
        <v>115</v>
      </c>
      <c r="B150" s="2">
        <v>998.0640998064099</v>
      </c>
      <c r="C150" s="406">
        <v>145827.77658277765</v>
      </c>
      <c r="D150" s="522">
        <v>5.983029181902918</v>
      </c>
      <c r="E150" s="382"/>
      <c r="F150" s="406">
        <v>631.8498659517427</v>
      </c>
      <c r="G150" s="406">
        <v>79290.9383378016</v>
      </c>
      <c r="H150" s="522">
        <v>2.6538284611260052</v>
      </c>
      <c r="J150" s="522"/>
      <c r="K150" s="21"/>
      <c r="L150" s="482"/>
      <c r="M150" s="2"/>
      <c r="N150" s="406"/>
      <c r="O150" s="406"/>
    </row>
    <row r="151" spans="1:15" s="201" customFormat="1" ht="7.5" customHeight="1">
      <c r="A151" s="201" t="s">
        <v>116</v>
      </c>
      <c r="B151" s="2">
        <v>1328.0497799845632</v>
      </c>
      <c r="C151" s="406">
        <v>147697.59614236947</v>
      </c>
      <c r="D151" s="522">
        <v>7.132489556229262</v>
      </c>
      <c r="E151" s="382"/>
      <c r="F151" s="406">
        <v>496.50167311285907</v>
      </c>
      <c r="G151" s="406">
        <v>47518.57807135717</v>
      </c>
      <c r="H151" s="522">
        <v>1.4633766821665002</v>
      </c>
      <c r="J151" s="522"/>
      <c r="K151" s="21"/>
      <c r="L151" s="482"/>
      <c r="M151" s="2"/>
      <c r="N151" s="406"/>
      <c r="O151" s="406"/>
    </row>
    <row r="152" spans="1:15" s="202" customFormat="1" ht="7.5" customHeight="1">
      <c r="A152" s="201" t="s">
        <v>117</v>
      </c>
      <c r="B152" s="2">
        <v>1349.3015125467705</v>
      </c>
      <c r="C152" s="406">
        <v>131707.14089654875</v>
      </c>
      <c r="D152" s="522">
        <v>6.396017971424856</v>
      </c>
      <c r="E152" s="382"/>
      <c r="F152" s="406">
        <v>849.0327405501116</v>
      </c>
      <c r="G152" s="406">
        <v>89075.57711130907</v>
      </c>
      <c r="H152" s="522">
        <v>3.7198309633002298</v>
      </c>
      <c r="J152" s="522"/>
      <c r="K152" s="21"/>
      <c r="L152" s="482"/>
      <c r="M152" s="2"/>
      <c r="N152" s="406"/>
      <c r="O152" s="406"/>
    </row>
    <row r="153" spans="1:15" s="202" customFormat="1" ht="7.5" customHeight="1">
      <c r="A153" s="202" t="s">
        <v>118</v>
      </c>
      <c r="B153" s="14">
        <v>1488.6870947585003</v>
      </c>
      <c r="C153" s="405">
        <v>232772.5586909675</v>
      </c>
      <c r="D153" s="523">
        <v>11.252681852308555</v>
      </c>
      <c r="E153" s="14">
        <v>0</v>
      </c>
      <c r="F153" s="405">
        <v>665.4021530525155</v>
      </c>
      <c r="G153" s="405">
        <v>67782.9889518133</v>
      </c>
      <c r="H153" s="523">
        <v>2.3887431420373364</v>
      </c>
      <c r="J153" s="522"/>
      <c r="K153" s="27"/>
      <c r="L153" s="381"/>
      <c r="M153" s="381"/>
      <c r="N153" s="405"/>
      <c r="O153" s="405"/>
    </row>
    <row r="154" spans="2:15" s="202" customFormat="1" ht="3" customHeight="1">
      <c r="B154" s="14"/>
      <c r="C154" s="405"/>
      <c r="D154" s="523"/>
      <c r="E154" s="14"/>
      <c r="F154" s="405"/>
      <c r="G154" s="405"/>
      <c r="H154" s="523"/>
      <c r="J154" s="522"/>
      <c r="K154" s="27"/>
      <c r="L154" s="381"/>
      <c r="M154" s="381"/>
      <c r="N154" s="405"/>
      <c r="O154" s="405"/>
    </row>
    <row r="155" spans="1:15" s="201" customFormat="1" ht="7.5" customHeight="1">
      <c r="A155" s="201" t="s">
        <v>119</v>
      </c>
      <c r="B155" s="2">
        <v>1825.8452816992142</v>
      </c>
      <c r="C155" s="406">
        <v>349301.5037455596</v>
      </c>
      <c r="D155" s="522">
        <v>16.865756872994545</v>
      </c>
      <c r="E155" s="382"/>
      <c r="F155" s="406">
        <v>644.4799254898047</v>
      </c>
      <c r="G155" s="406">
        <v>96717.2271563051</v>
      </c>
      <c r="H155" s="522">
        <v>4.961069620463692</v>
      </c>
      <c r="J155" s="522"/>
      <c r="K155" s="21"/>
      <c r="L155" s="482"/>
      <c r="M155" s="2"/>
      <c r="N155" s="406"/>
      <c r="O155" s="406"/>
    </row>
    <row r="156" spans="1:15" s="201" customFormat="1" ht="7.5" customHeight="1">
      <c r="A156" s="201" t="s">
        <v>120</v>
      </c>
      <c r="B156" s="2">
        <v>826.7978200186095</v>
      </c>
      <c r="C156" s="406">
        <v>136044.13133058618</v>
      </c>
      <c r="D156" s="522">
        <v>5.650980725774292</v>
      </c>
      <c r="E156" s="382"/>
      <c r="F156" s="406">
        <v>410.62235764946917</v>
      </c>
      <c r="G156" s="406">
        <v>41406.880745891605</v>
      </c>
      <c r="H156" s="522">
        <v>1.8447468552230644</v>
      </c>
      <c r="J156" s="522"/>
      <c r="K156" s="21"/>
      <c r="L156" s="482"/>
      <c r="M156" s="2"/>
      <c r="N156" s="406"/>
      <c r="O156" s="406"/>
    </row>
    <row r="157" spans="1:15" s="201" customFormat="1" ht="7.5" customHeight="1">
      <c r="A157" s="201" t="s">
        <v>121</v>
      </c>
      <c r="B157" s="2">
        <v>400.2425712553062</v>
      </c>
      <c r="C157" s="406">
        <v>100630.68526379624</v>
      </c>
      <c r="D157" s="522">
        <v>5.044949363250454</v>
      </c>
      <c r="E157" s="382"/>
      <c r="F157" s="406">
        <v>140.70270488820606</v>
      </c>
      <c r="G157" s="406">
        <v>21364.169328427608</v>
      </c>
      <c r="H157" s="522">
        <v>0.9777644442647475</v>
      </c>
      <c r="J157" s="522"/>
      <c r="K157" s="21"/>
      <c r="L157" s="482"/>
      <c r="M157" s="2"/>
      <c r="N157" s="406"/>
      <c r="O157" s="406"/>
    </row>
    <row r="158" spans="1:15" s="201" customFormat="1" ht="7.5" customHeight="1">
      <c r="A158" s="201" t="s">
        <v>122</v>
      </c>
      <c r="B158" s="2">
        <v>1032.4801032480104</v>
      </c>
      <c r="C158" s="406">
        <v>217499.2140576137</v>
      </c>
      <c r="D158" s="522">
        <v>10.938771613415623</v>
      </c>
      <c r="E158" s="382"/>
      <c r="F158" s="406">
        <v>500.4803783903629</v>
      </c>
      <c r="G158" s="406">
        <v>57580.962234868086</v>
      </c>
      <c r="H158" s="522">
        <v>2.866597620279359</v>
      </c>
      <c r="J158" s="522"/>
      <c r="K158" s="21"/>
      <c r="L158" s="482"/>
      <c r="M158" s="2"/>
      <c r="N158" s="406"/>
      <c r="O158" s="406"/>
    </row>
    <row r="159" spans="1:15" s="202" customFormat="1" ht="7.5" customHeight="1">
      <c r="A159" s="202" t="s">
        <v>123</v>
      </c>
      <c r="B159" s="14">
        <v>1316.6432508985447</v>
      </c>
      <c r="C159" s="405">
        <v>258588.50878232365</v>
      </c>
      <c r="D159" s="523">
        <v>12.55468134807116</v>
      </c>
      <c r="E159" s="14">
        <v>0</v>
      </c>
      <c r="F159" s="405">
        <v>517.0139967934</v>
      </c>
      <c r="G159" s="405">
        <v>69428.76446951179</v>
      </c>
      <c r="H159" s="523">
        <v>3.477555145325152</v>
      </c>
      <c r="J159" s="522"/>
      <c r="K159" s="27"/>
      <c r="L159" s="381"/>
      <c r="M159" s="381"/>
      <c r="N159" s="405"/>
      <c r="O159" s="405"/>
    </row>
    <row r="160" spans="2:15" s="202" customFormat="1" ht="3" customHeight="1">
      <c r="B160" s="14"/>
      <c r="C160" s="405"/>
      <c r="D160" s="523"/>
      <c r="E160" s="14"/>
      <c r="F160" s="405"/>
      <c r="G160" s="405"/>
      <c r="H160" s="523"/>
      <c r="J160" s="522"/>
      <c r="K160" s="27"/>
      <c r="L160" s="381"/>
      <c r="M160" s="381"/>
      <c r="N160" s="405"/>
      <c r="O160" s="405"/>
    </row>
    <row r="161" spans="1:15" s="202" customFormat="1" ht="7.5" customHeight="1">
      <c r="A161" s="202" t="s">
        <v>124</v>
      </c>
      <c r="B161" s="14">
        <v>2537.5186954378573</v>
      </c>
      <c r="C161" s="405">
        <v>365987.858338122</v>
      </c>
      <c r="D161" s="523">
        <v>20.25818348033659</v>
      </c>
      <c r="E161" s="14"/>
      <c r="F161" s="405">
        <v>1080.8634635687201</v>
      </c>
      <c r="G161" s="405">
        <v>114888.81269748432</v>
      </c>
      <c r="H161" s="523">
        <v>5.885319452538512</v>
      </c>
      <c r="J161" s="522"/>
      <c r="K161" s="27"/>
      <c r="L161" s="381"/>
      <c r="M161" s="14"/>
      <c r="N161" s="405"/>
      <c r="O161" s="405"/>
    </row>
    <row r="162" spans="1:15" s="202" customFormat="1" ht="7.5" customHeight="1">
      <c r="A162" s="202" t="s">
        <v>346</v>
      </c>
      <c r="B162" s="14">
        <v>2846.4954172843313</v>
      </c>
      <c r="C162" s="405">
        <v>433847.1355576691</v>
      </c>
      <c r="D162" s="523">
        <v>23.63201873373878</v>
      </c>
      <c r="E162" s="14">
        <v>0</v>
      </c>
      <c r="F162" s="405">
        <v>1267.8205055054198</v>
      </c>
      <c r="G162" s="405">
        <v>139896.77975305505</v>
      </c>
      <c r="H162" s="523">
        <v>7.445903547059715</v>
      </c>
      <c r="J162" s="522"/>
      <c r="K162" s="27"/>
      <c r="L162" s="381"/>
      <c r="M162" s="381"/>
      <c r="N162" s="405"/>
      <c r="O162" s="405"/>
    </row>
    <row r="163" spans="1:15" s="202" customFormat="1" ht="7.5" customHeight="1">
      <c r="A163" s="202" t="s">
        <v>347</v>
      </c>
      <c r="B163" s="14">
        <v>3114.7884165722944</v>
      </c>
      <c r="C163" s="405">
        <v>412418.6796470817</v>
      </c>
      <c r="D163" s="523">
        <v>24.66049985624963</v>
      </c>
      <c r="E163" s="14">
        <v>0</v>
      </c>
      <c r="F163" s="405">
        <v>1388.4129342223907</v>
      </c>
      <c r="G163" s="405">
        <v>140027.43988887095</v>
      </c>
      <c r="H163" s="523">
        <v>7.4979762210454854</v>
      </c>
      <c r="J163" s="522"/>
      <c r="K163" s="27"/>
      <c r="L163" s="381"/>
      <c r="M163" s="381"/>
      <c r="N163" s="405"/>
      <c r="O163" s="405"/>
    </row>
    <row r="164" spans="1:15" s="202" customFormat="1" ht="7.5" customHeight="1">
      <c r="A164" s="202" t="s">
        <v>348</v>
      </c>
      <c r="B164" s="14">
        <v>1572.1827077599976</v>
      </c>
      <c r="C164" s="405">
        <v>227148.121971892</v>
      </c>
      <c r="D164" s="523">
        <v>11.448557650097781</v>
      </c>
      <c r="E164" s="14">
        <v>0</v>
      </c>
      <c r="F164" s="405">
        <v>734.3704767504614</v>
      </c>
      <c r="G164" s="405">
        <v>75109.52273585874</v>
      </c>
      <c r="H164" s="523">
        <v>3.3849229240674528</v>
      </c>
      <c r="J164" s="522"/>
      <c r="K164" s="27"/>
      <c r="L164" s="381"/>
      <c r="M164" s="381"/>
      <c r="N164" s="405"/>
      <c r="O164" s="405"/>
    </row>
    <row r="165" spans="1:15" s="201" customFormat="1" ht="3" customHeight="1">
      <c r="A165" s="204"/>
      <c r="B165" s="496"/>
      <c r="C165" s="490"/>
      <c r="D165" s="490"/>
      <c r="E165" s="212"/>
      <c r="F165" s="490"/>
      <c r="G165" s="212"/>
      <c r="H165" s="490"/>
      <c r="J165" s="406"/>
      <c r="K165" s="406"/>
      <c r="L165" s="20"/>
      <c r="N165" s="406"/>
      <c r="O165" s="406"/>
    </row>
    <row r="166" spans="1:15" s="201" customFormat="1" ht="3" customHeight="1">
      <c r="A166" s="205"/>
      <c r="B166" s="642"/>
      <c r="C166" s="524"/>
      <c r="D166" s="524"/>
      <c r="E166" s="18"/>
      <c r="F166" s="524"/>
      <c r="G166" s="18"/>
      <c r="H166" s="524"/>
      <c r="J166" s="406"/>
      <c r="K166" s="406"/>
      <c r="L166" s="20"/>
      <c r="N166" s="406"/>
      <c r="O166" s="406"/>
    </row>
    <row r="167" spans="1:15" s="201" customFormat="1" ht="9" customHeight="1">
      <c r="A167" s="649" t="s">
        <v>425</v>
      </c>
      <c r="B167" s="185"/>
      <c r="C167" s="185"/>
      <c r="D167" s="185"/>
      <c r="E167" s="14"/>
      <c r="F167" s="406"/>
      <c r="G167" s="14"/>
      <c r="H167" s="487"/>
      <c r="L167" s="20"/>
      <c r="N167" s="406"/>
      <c r="O167" s="406"/>
    </row>
    <row r="168" spans="1:15" s="486" customFormat="1" ht="9" customHeight="1">
      <c r="A168" s="763" t="s">
        <v>354</v>
      </c>
      <c r="B168" s="764"/>
      <c r="C168" s="763"/>
      <c r="D168" s="763"/>
      <c r="E168" s="763"/>
      <c r="F168" s="763"/>
      <c r="G168" s="763"/>
      <c r="H168" s="763"/>
      <c r="L168" s="564"/>
      <c r="M168" s="452"/>
      <c r="N168" s="563"/>
      <c r="O168" s="563"/>
    </row>
    <row r="169" spans="1:15" s="193" customFormat="1" ht="7.5" customHeight="1">
      <c r="A169" s="763"/>
      <c r="B169" s="764"/>
      <c r="C169" s="765"/>
      <c r="D169" s="765"/>
      <c r="E169" s="765"/>
      <c r="F169" s="765"/>
      <c r="G169" s="765"/>
      <c r="H169" s="765"/>
      <c r="L169" s="20"/>
      <c r="M169" s="201"/>
      <c r="N169" s="406"/>
      <c r="O169" s="406"/>
    </row>
    <row r="170" spans="1:15" s="193" customFormat="1" ht="7.5" customHeight="1">
      <c r="A170" s="200"/>
      <c r="B170" s="495"/>
      <c r="C170" s="191"/>
      <c r="E170" s="191"/>
      <c r="F170" s="191"/>
      <c r="G170" s="191"/>
      <c r="H170" s="488"/>
      <c r="M170" s="201"/>
      <c r="N170" s="406"/>
      <c r="O170" s="406"/>
    </row>
    <row r="171" spans="2:14" ht="10.5" customHeight="1">
      <c r="B171" s="495"/>
      <c r="C171" s="210"/>
      <c r="D171" s="200"/>
      <c r="E171" s="210"/>
      <c r="F171" s="210"/>
      <c r="G171" s="210"/>
      <c r="H171" s="489"/>
      <c r="M171" s="201"/>
      <c r="N171" s="406"/>
    </row>
    <row r="172" spans="2:13" ht="10.5" customHeight="1">
      <c r="B172" s="495"/>
      <c r="C172" s="210"/>
      <c r="D172" s="200"/>
      <c r="E172" s="210"/>
      <c r="F172" s="210"/>
      <c r="G172" s="210"/>
      <c r="H172" s="489"/>
      <c r="M172" s="201"/>
    </row>
    <row r="173" spans="2:13" ht="10.5" customHeight="1">
      <c r="B173" s="495"/>
      <c r="C173" s="210"/>
      <c r="D173" s="210"/>
      <c r="E173" s="210"/>
      <c r="F173" s="210"/>
      <c r="G173" s="210"/>
      <c r="H173" s="210"/>
      <c r="M173" s="201"/>
    </row>
    <row r="174" spans="2:13" ht="10.5" customHeight="1">
      <c r="B174" s="495"/>
      <c r="C174" s="210"/>
      <c r="D174" s="200"/>
      <c r="E174" s="210"/>
      <c r="F174" s="210"/>
      <c r="G174" s="210"/>
      <c r="H174" s="489"/>
      <c r="M174" s="201"/>
    </row>
    <row r="175" spans="1:13" s="24" customFormat="1" ht="12">
      <c r="A175" s="200"/>
      <c r="B175" s="210"/>
      <c r="C175" s="210"/>
      <c r="E175" s="210"/>
      <c r="F175" s="210"/>
      <c r="G175" s="210"/>
      <c r="H175" s="489"/>
      <c r="M175" s="201"/>
    </row>
    <row r="176" spans="2:13" ht="11.25">
      <c r="B176" s="210"/>
      <c r="C176" s="210"/>
      <c r="D176" s="200"/>
      <c r="E176" s="210"/>
      <c r="F176" s="210"/>
      <c r="G176" s="210"/>
      <c r="H176" s="489"/>
      <c r="M176" s="201"/>
    </row>
    <row r="177" spans="2:13" ht="11.25">
      <c r="B177" s="210"/>
      <c r="C177" s="210"/>
      <c r="D177" s="489"/>
      <c r="E177" s="210"/>
      <c r="F177" s="210"/>
      <c r="G177" s="210"/>
      <c r="H177" s="489"/>
      <c r="M177" s="201"/>
    </row>
    <row r="178" spans="2:13" ht="11.25">
      <c r="B178" s="210"/>
      <c r="C178" s="210"/>
      <c r="D178" s="489"/>
      <c r="E178" s="210"/>
      <c r="F178" s="210"/>
      <c r="G178" s="210"/>
      <c r="H178" s="489"/>
      <c r="M178" s="202"/>
    </row>
    <row r="179" spans="2:13" ht="11.25">
      <c r="B179" s="210"/>
      <c r="C179" s="210"/>
      <c r="D179" s="489"/>
      <c r="E179" s="210"/>
      <c r="F179" s="210"/>
      <c r="G179" s="210"/>
      <c r="H179" s="489"/>
      <c r="M179" s="201"/>
    </row>
    <row r="180" spans="2:8" ht="11.25">
      <c r="B180" s="210"/>
      <c r="C180" s="210"/>
      <c r="D180" s="489"/>
      <c r="E180" s="210"/>
      <c r="F180" s="210"/>
      <c r="G180" s="210"/>
      <c r="H180" s="489"/>
    </row>
    <row r="181" spans="2:8" ht="11.25">
      <c r="B181" s="210"/>
      <c r="C181" s="210"/>
      <c r="D181" s="489"/>
      <c r="E181" s="210"/>
      <c r="F181" s="210"/>
      <c r="G181" s="210"/>
      <c r="H181" s="489"/>
    </row>
    <row r="182" spans="2:8" ht="11.25">
      <c r="B182" s="210"/>
      <c r="C182" s="210"/>
      <c r="D182" s="489"/>
      <c r="E182" s="210"/>
      <c r="F182" s="210"/>
      <c r="G182" s="210"/>
      <c r="H182" s="489"/>
    </row>
    <row r="183" spans="2:8" ht="11.25">
      <c r="B183" s="210"/>
      <c r="C183" s="210"/>
      <c r="D183" s="489"/>
      <c r="E183" s="210"/>
      <c r="F183" s="210"/>
      <c r="G183" s="210"/>
      <c r="H183" s="489"/>
    </row>
    <row r="184" spans="2:8" ht="11.25">
      <c r="B184" s="210"/>
      <c r="C184" s="210"/>
      <c r="D184" s="489"/>
      <c r="E184" s="210"/>
      <c r="F184" s="210"/>
      <c r="G184" s="210"/>
      <c r="H184" s="489"/>
    </row>
    <row r="185" spans="2:8" ht="11.25">
      <c r="B185" s="210"/>
      <c r="C185" s="210"/>
      <c r="D185" s="489"/>
      <c r="E185" s="210"/>
      <c r="F185" s="210"/>
      <c r="G185" s="210"/>
      <c r="H185" s="489"/>
    </row>
    <row r="186" spans="2:8" ht="11.25">
      <c r="B186" s="210"/>
      <c r="C186" s="210"/>
      <c r="D186" s="489"/>
      <c r="E186" s="210"/>
      <c r="F186" s="210"/>
      <c r="G186" s="210"/>
      <c r="H186" s="489"/>
    </row>
    <row r="187" spans="2:8" ht="11.25">
      <c r="B187" s="210"/>
      <c r="C187" s="210"/>
      <c r="D187" s="489"/>
      <c r="E187" s="210"/>
      <c r="F187" s="210"/>
      <c r="G187" s="210"/>
      <c r="H187" s="489"/>
    </row>
    <row r="188" spans="2:8" ht="11.25">
      <c r="B188" s="210"/>
      <c r="C188" s="210"/>
      <c r="D188" s="489"/>
      <c r="E188" s="210"/>
      <c r="F188" s="210"/>
      <c r="G188" s="210"/>
      <c r="H188" s="489"/>
    </row>
    <row r="189" spans="2:8" ht="11.25">
      <c r="B189" s="210"/>
      <c r="C189" s="210"/>
      <c r="D189" s="489"/>
      <c r="E189" s="210"/>
      <c r="F189" s="210"/>
      <c r="G189" s="210"/>
      <c r="H189" s="489"/>
    </row>
    <row r="190" spans="2:8" ht="11.25">
      <c r="B190" s="210"/>
      <c r="C190" s="210"/>
      <c r="D190" s="489"/>
      <c r="E190" s="210"/>
      <c r="F190" s="210"/>
      <c r="G190" s="210"/>
      <c r="H190" s="489"/>
    </row>
    <row r="191" spans="2:8" ht="11.25">
      <c r="B191" s="210"/>
      <c r="C191" s="210"/>
      <c r="D191" s="489"/>
      <c r="E191" s="210"/>
      <c r="F191" s="210"/>
      <c r="G191" s="210"/>
      <c r="H191" s="489"/>
    </row>
    <row r="192" spans="2:8" ht="11.25">
      <c r="B192" s="210"/>
      <c r="C192" s="210"/>
      <c r="D192" s="489"/>
      <c r="E192" s="210"/>
      <c r="F192" s="210"/>
      <c r="G192" s="210"/>
      <c r="H192" s="489"/>
    </row>
    <row r="193" spans="2:8" ht="11.25">
      <c r="B193" s="210"/>
      <c r="C193" s="210"/>
      <c r="D193" s="489"/>
      <c r="E193" s="210"/>
      <c r="F193" s="210"/>
      <c r="G193" s="210"/>
      <c r="H193" s="489"/>
    </row>
    <row r="194" spans="2:8" ht="11.25">
      <c r="B194" s="210"/>
      <c r="C194" s="210"/>
      <c r="D194" s="489"/>
      <c r="E194" s="210"/>
      <c r="F194" s="210"/>
      <c r="G194" s="210"/>
      <c r="H194" s="489"/>
    </row>
    <row r="195" spans="2:8" ht="11.25">
      <c r="B195" s="210"/>
      <c r="C195" s="210"/>
      <c r="D195" s="489"/>
      <c r="E195" s="210"/>
      <c r="F195" s="210"/>
      <c r="G195" s="210"/>
      <c r="H195" s="489"/>
    </row>
    <row r="196" spans="2:8" ht="11.25">
      <c r="B196" s="210"/>
      <c r="C196" s="210"/>
      <c r="D196" s="489"/>
      <c r="E196" s="210"/>
      <c r="F196" s="210"/>
      <c r="G196" s="210"/>
      <c r="H196" s="489"/>
    </row>
    <row r="197" spans="2:8" ht="11.25">
      <c r="B197" s="210"/>
      <c r="C197" s="210"/>
      <c r="D197" s="489"/>
      <c r="E197" s="210"/>
      <c r="F197" s="210"/>
      <c r="G197" s="210"/>
      <c r="H197" s="489"/>
    </row>
    <row r="198" spans="2:8" ht="11.25">
      <c r="B198" s="210"/>
      <c r="C198" s="210"/>
      <c r="D198" s="489"/>
      <c r="E198" s="210"/>
      <c r="F198" s="210"/>
      <c r="G198" s="210"/>
      <c r="H198" s="489"/>
    </row>
  </sheetData>
  <mergeCells count="16">
    <mergeCell ref="B87:D87"/>
    <mergeCell ref="F87:H87"/>
    <mergeCell ref="B88:B90"/>
    <mergeCell ref="C88:C90"/>
    <mergeCell ref="H88:H90"/>
    <mergeCell ref="D88:D90"/>
    <mergeCell ref="F88:F90"/>
    <mergeCell ref="G88:G90"/>
    <mergeCell ref="G6:G8"/>
    <mergeCell ref="H6:H8"/>
    <mergeCell ref="B5:D5"/>
    <mergeCell ref="F5:H5"/>
    <mergeCell ref="B6:B8"/>
    <mergeCell ref="C6:C8"/>
    <mergeCell ref="D6:D8"/>
    <mergeCell ref="F6:F8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scale="90" r:id="rId2"/>
  <headerFooter alignWithMargins="0">
    <oddFooter>&amp;C&amp;"Arial,Normale"&amp;9 &amp;10 &amp;11 190</oddFooter>
  </headerFooter>
  <rowBreaks count="1" manualBreakCount="1">
    <brk id="82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4"/>
  <dimension ref="A1:G41"/>
  <sheetViews>
    <sheetView showGridLines="0" workbookViewId="0" topLeftCell="A7">
      <selection activeCell="A11" sqref="A11"/>
    </sheetView>
  </sheetViews>
  <sheetFormatPr defaultColWidth="9.59765625" defaultRowHeight="10.5"/>
  <cols>
    <col min="1" max="1" width="39.59765625" style="163" customWidth="1"/>
    <col min="2" max="2" width="12.3984375" style="163" customWidth="1"/>
    <col min="3" max="4" width="13.796875" style="163" customWidth="1"/>
    <col min="5" max="5" width="12.3984375" style="163" customWidth="1"/>
    <col min="6" max="6" width="13.3984375" style="163" customWidth="1"/>
    <col min="7" max="7" width="11.3984375" style="163" customWidth="1"/>
    <col min="8" max="8" width="14.3984375" style="163" bestFit="1" customWidth="1"/>
    <col min="9" max="16384" width="12.796875" style="163" customWidth="1"/>
  </cols>
  <sheetData>
    <row r="1" spans="1:7" s="215" customFormat="1" ht="12" customHeight="1">
      <c r="A1" s="261" t="s">
        <v>334</v>
      </c>
      <c r="B1" s="214"/>
      <c r="C1" s="214"/>
      <c r="D1" s="214"/>
      <c r="E1" s="214"/>
      <c r="F1" s="214"/>
      <c r="G1" s="213"/>
    </row>
    <row r="2" spans="1:7" s="215" customFormat="1" ht="12" customHeight="1">
      <c r="A2" s="261"/>
      <c r="B2" s="214"/>
      <c r="C2" s="214"/>
      <c r="D2" s="214"/>
      <c r="E2" s="214"/>
      <c r="F2" s="214"/>
      <c r="G2" s="213"/>
    </row>
    <row r="3" spans="2:7" s="215" customFormat="1" ht="12" customHeight="1">
      <c r="B3" s="214"/>
      <c r="C3" s="214"/>
      <c r="D3" s="214"/>
      <c r="E3" s="214"/>
      <c r="F3" s="214"/>
      <c r="G3" s="177"/>
    </row>
    <row r="4" spans="1:7" s="215" customFormat="1" ht="9" customHeight="1">
      <c r="A4" s="216"/>
      <c r="B4" s="217"/>
      <c r="C4" s="217"/>
      <c r="D4" s="217"/>
      <c r="E4" s="217"/>
      <c r="F4" s="217"/>
      <c r="G4" s="176"/>
    </row>
    <row r="5" spans="1:7" s="215" customFormat="1" ht="12" customHeight="1">
      <c r="A5" s="805"/>
      <c r="B5" s="806">
        <v>1996</v>
      </c>
      <c r="C5" s="806">
        <v>1997</v>
      </c>
      <c r="D5" s="806">
        <v>1998</v>
      </c>
      <c r="E5" s="806">
        <v>1999</v>
      </c>
      <c r="F5" s="806">
        <v>2000</v>
      </c>
      <c r="G5" s="806">
        <v>2001</v>
      </c>
    </row>
    <row r="6" spans="1:7" ht="9" customHeight="1">
      <c r="A6" s="190"/>
      <c r="B6" s="218"/>
      <c r="C6" s="218"/>
      <c r="D6" s="218"/>
      <c r="E6" s="218"/>
      <c r="F6" s="218"/>
      <c r="G6" s="218"/>
    </row>
    <row r="7" spans="1:7" ht="9" customHeight="1">
      <c r="A7" s="842" t="s">
        <v>252</v>
      </c>
      <c r="B7" s="842"/>
      <c r="C7" s="842"/>
      <c r="D7" s="842"/>
      <c r="E7" s="842"/>
      <c r="F7" s="842"/>
      <c r="G7" s="842"/>
    </row>
    <row r="8" spans="1:7" s="166" customFormat="1" ht="9" customHeight="1">
      <c r="A8" s="166" t="s">
        <v>199</v>
      </c>
      <c r="B8" s="16">
        <v>45.4</v>
      </c>
      <c r="C8" s="16">
        <v>47.3</v>
      </c>
      <c r="D8" s="16">
        <v>50</v>
      </c>
      <c r="E8" s="16">
        <v>47.7</v>
      </c>
      <c r="F8" s="19">
        <v>47.5</v>
      </c>
      <c r="G8" s="166">
        <v>52.2</v>
      </c>
    </row>
    <row r="9" spans="1:7" s="166" customFormat="1" ht="9" customHeight="1">
      <c r="A9" s="166" t="s">
        <v>200</v>
      </c>
      <c r="B9" s="16">
        <v>38.7</v>
      </c>
      <c r="C9" s="16">
        <v>41.8</v>
      </c>
      <c r="D9" s="16">
        <v>44.8</v>
      </c>
      <c r="E9" s="16">
        <v>42.4</v>
      </c>
      <c r="F9" s="34">
        <v>42</v>
      </c>
      <c r="G9" s="166">
        <v>46.9</v>
      </c>
    </row>
    <row r="10" spans="2:6" s="166" customFormat="1" ht="9" customHeight="1">
      <c r="B10" s="219"/>
      <c r="C10" s="219"/>
      <c r="D10" s="219"/>
      <c r="E10" s="219"/>
      <c r="F10" s="219"/>
    </row>
    <row r="11" s="166" customFormat="1" ht="9" customHeight="1">
      <c r="A11" s="166" t="s">
        <v>432</v>
      </c>
    </row>
    <row r="12" spans="1:7" s="166" customFormat="1" ht="9" customHeight="1">
      <c r="A12" s="220" t="s">
        <v>369</v>
      </c>
      <c r="B12" s="15">
        <v>50.1</v>
      </c>
      <c r="C12" s="15">
        <v>56.8</v>
      </c>
      <c r="D12" s="12">
        <v>58.2</v>
      </c>
      <c r="E12" s="12">
        <v>55.5</v>
      </c>
      <c r="F12" s="19">
        <v>56.5</v>
      </c>
      <c r="G12" s="166">
        <v>66.4</v>
      </c>
    </row>
    <row r="13" spans="1:7" s="166" customFormat="1" ht="9" customHeight="1">
      <c r="A13" s="221" t="s">
        <v>202</v>
      </c>
      <c r="B13" s="15">
        <v>62.8</v>
      </c>
      <c r="C13" s="15">
        <v>68.3</v>
      </c>
      <c r="D13" s="12">
        <v>71.7</v>
      </c>
      <c r="E13" s="12">
        <v>70.5</v>
      </c>
      <c r="F13" s="19">
        <v>65.9</v>
      </c>
      <c r="G13" s="166">
        <v>75.7</v>
      </c>
    </row>
    <row r="14" spans="1:7" s="166" customFormat="1" ht="9" customHeight="1">
      <c r="A14" s="166" t="s">
        <v>203</v>
      </c>
      <c r="B14" s="15">
        <v>74.8</v>
      </c>
      <c r="C14" s="15">
        <v>78.5</v>
      </c>
      <c r="D14" s="12">
        <v>82.3</v>
      </c>
      <c r="E14" s="12">
        <v>80.5</v>
      </c>
      <c r="F14" s="19">
        <v>75.3</v>
      </c>
      <c r="G14" s="166">
        <v>82.8</v>
      </c>
    </row>
    <row r="15" spans="1:7" s="166" customFormat="1" ht="9" customHeight="1">
      <c r="A15" s="166" t="s">
        <v>204</v>
      </c>
      <c r="B15" s="15">
        <v>78.3</v>
      </c>
      <c r="C15" s="15">
        <v>82.3</v>
      </c>
      <c r="D15" s="12">
        <v>83</v>
      </c>
      <c r="E15" s="12">
        <v>80.9</v>
      </c>
      <c r="F15" s="19">
        <v>79.1</v>
      </c>
      <c r="G15" s="166">
        <v>86.7</v>
      </c>
    </row>
    <row r="16" spans="1:7" s="166" customFormat="1" ht="9" customHeight="1">
      <c r="A16" s="166" t="s">
        <v>205</v>
      </c>
      <c r="B16" s="15">
        <v>80.6</v>
      </c>
      <c r="C16" s="15">
        <v>82.5</v>
      </c>
      <c r="D16" s="12">
        <v>83.6</v>
      </c>
      <c r="E16" s="12">
        <v>80.6</v>
      </c>
      <c r="F16" s="19">
        <v>80.6</v>
      </c>
      <c r="G16" s="166">
        <v>83.3</v>
      </c>
    </row>
    <row r="17" spans="1:7" s="166" customFormat="1" ht="9" customHeight="1">
      <c r="A17" s="166" t="s">
        <v>206</v>
      </c>
      <c r="B17" s="15">
        <v>64.5</v>
      </c>
      <c r="C17" s="15">
        <v>65.3</v>
      </c>
      <c r="D17" s="12">
        <v>69.4</v>
      </c>
      <c r="E17" s="12">
        <v>66.8</v>
      </c>
      <c r="F17" s="19">
        <v>67.6</v>
      </c>
      <c r="G17" s="166">
        <v>70.4</v>
      </c>
    </row>
    <row r="18" spans="1:7" s="166" customFormat="1" ht="9" customHeight="1">
      <c r="A18" s="166" t="s">
        <v>207</v>
      </c>
      <c r="B18" s="15">
        <v>45.2</v>
      </c>
      <c r="C18" s="15">
        <v>49.9</v>
      </c>
      <c r="D18" s="12">
        <v>54.7</v>
      </c>
      <c r="E18" s="12">
        <v>52</v>
      </c>
      <c r="F18" s="19">
        <v>50.9</v>
      </c>
      <c r="G18" s="166">
        <v>58.7</v>
      </c>
    </row>
    <row r="19" spans="1:7" s="166" customFormat="1" ht="9" customHeight="1">
      <c r="A19" s="166" t="s">
        <v>208</v>
      </c>
      <c r="B19" s="15">
        <v>32.2</v>
      </c>
      <c r="C19" s="15">
        <v>35.4</v>
      </c>
      <c r="D19" s="12">
        <v>40.3</v>
      </c>
      <c r="E19" s="12">
        <v>38.1</v>
      </c>
      <c r="F19" s="34">
        <v>39</v>
      </c>
      <c r="G19" s="166">
        <v>44.4</v>
      </c>
    </row>
    <row r="20" spans="1:7" s="166" customFormat="1" ht="9" customHeight="1">
      <c r="A20" s="166" t="s">
        <v>209</v>
      </c>
      <c r="B20" s="15">
        <v>20.7</v>
      </c>
      <c r="C20" s="15">
        <v>24.6</v>
      </c>
      <c r="D20" s="12">
        <v>27.1</v>
      </c>
      <c r="E20" s="12">
        <v>25.3</v>
      </c>
      <c r="F20" s="19">
        <v>28.2</v>
      </c>
      <c r="G20" s="166">
        <v>32.2</v>
      </c>
    </row>
    <row r="21" spans="1:7" s="166" customFormat="1" ht="9" customHeight="1">
      <c r="A21" s="166" t="s">
        <v>210</v>
      </c>
      <c r="B21" s="15">
        <v>13.7</v>
      </c>
      <c r="C21" s="15">
        <v>16.4</v>
      </c>
      <c r="D21" s="12">
        <v>19.8</v>
      </c>
      <c r="E21" s="12">
        <v>18.3</v>
      </c>
      <c r="F21" s="19">
        <v>17.8</v>
      </c>
      <c r="G21" s="166">
        <v>25.3</v>
      </c>
    </row>
    <row r="22" spans="1:7" s="166" customFormat="1" ht="9" customHeight="1">
      <c r="A22" s="166" t="s">
        <v>211</v>
      </c>
      <c r="B22" s="15">
        <v>8.2</v>
      </c>
      <c r="C22" s="15">
        <v>9.2</v>
      </c>
      <c r="D22" s="12">
        <v>10.4</v>
      </c>
      <c r="E22" s="12">
        <v>9.7</v>
      </c>
      <c r="F22" s="19">
        <v>11.3</v>
      </c>
      <c r="G22" s="166">
        <v>13.2</v>
      </c>
    </row>
    <row r="23" spans="1:7" s="166" customFormat="1" ht="9" customHeight="1">
      <c r="A23" s="166" t="s">
        <v>212</v>
      </c>
      <c r="B23" s="15">
        <v>2.8</v>
      </c>
      <c r="C23" s="15">
        <v>3.4</v>
      </c>
      <c r="D23" s="12">
        <v>4.2</v>
      </c>
      <c r="E23" s="12">
        <v>3.6</v>
      </c>
      <c r="F23" s="19">
        <v>3.9</v>
      </c>
      <c r="G23" s="166">
        <v>4.6</v>
      </c>
    </row>
    <row r="24" spans="2:6" ht="9" customHeight="1">
      <c r="B24" s="104"/>
      <c r="C24" s="95"/>
      <c r="D24" s="192"/>
      <c r="E24" s="222"/>
      <c r="F24" s="222"/>
    </row>
    <row r="25" spans="1:7" ht="9" customHeight="1">
      <c r="A25" s="842" t="s">
        <v>370</v>
      </c>
      <c r="B25" s="842"/>
      <c r="C25" s="842"/>
      <c r="D25" s="842"/>
      <c r="E25" s="842"/>
      <c r="F25" s="842"/>
      <c r="G25" s="842"/>
    </row>
    <row r="26" spans="1:7" s="166" customFormat="1" ht="9" customHeight="1">
      <c r="A26" s="166" t="s">
        <v>213</v>
      </c>
      <c r="B26" s="15">
        <v>66.9</v>
      </c>
      <c r="C26" s="15">
        <v>69.3</v>
      </c>
      <c r="D26" s="12">
        <v>72.5</v>
      </c>
      <c r="E26" s="12">
        <v>69.5</v>
      </c>
      <c r="F26" s="19">
        <v>70.6</v>
      </c>
      <c r="G26" s="166">
        <v>75.8</v>
      </c>
    </row>
    <row r="27" spans="1:7" s="166" customFormat="1" ht="9" customHeight="1">
      <c r="A27" s="166" t="s">
        <v>214</v>
      </c>
      <c r="B27" s="15">
        <v>65.4</v>
      </c>
      <c r="C27" s="15">
        <v>67.6</v>
      </c>
      <c r="D27" s="12">
        <v>70.4</v>
      </c>
      <c r="E27" s="12">
        <v>67.3</v>
      </c>
      <c r="F27" s="19">
        <v>67.5</v>
      </c>
      <c r="G27" s="166">
        <v>70.2</v>
      </c>
    </row>
    <row r="28" spans="1:7" s="166" customFormat="1" ht="9" customHeight="1">
      <c r="A28" s="166" t="s">
        <v>215</v>
      </c>
      <c r="B28" s="15">
        <v>48.3</v>
      </c>
      <c r="C28" s="15">
        <v>49.4</v>
      </c>
      <c r="D28" s="12">
        <v>53.5</v>
      </c>
      <c r="E28" s="12">
        <v>50.5</v>
      </c>
      <c r="F28" s="19">
        <v>48.7</v>
      </c>
      <c r="G28" s="166">
        <v>53.9</v>
      </c>
    </row>
    <row r="29" spans="1:7" s="166" customFormat="1" ht="9" customHeight="1">
      <c r="A29" s="166" t="s">
        <v>374</v>
      </c>
      <c r="B29" s="15">
        <v>18.4</v>
      </c>
      <c r="C29" s="15">
        <v>21</v>
      </c>
      <c r="D29" s="12">
        <v>23.2</v>
      </c>
      <c r="E29" s="12">
        <v>21.5</v>
      </c>
      <c r="F29" s="19">
        <v>21.5</v>
      </c>
      <c r="G29" s="166">
        <v>25.9</v>
      </c>
    </row>
    <row r="30" spans="2:6" ht="9" customHeight="1">
      <c r="B30" s="222"/>
      <c r="C30" s="192"/>
      <c r="D30" s="192"/>
      <c r="E30" s="222"/>
      <c r="F30" s="222"/>
    </row>
    <row r="31" spans="1:7" ht="9" customHeight="1">
      <c r="A31" s="842" t="s">
        <v>371</v>
      </c>
      <c r="B31" s="842"/>
      <c r="C31" s="842"/>
      <c r="D31" s="842"/>
      <c r="E31" s="842"/>
      <c r="F31" s="842"/>
      <c r="G31" s="842"/>
    </row>
    <row r="32" spans="1:7" s="166" customFormat="1" ht="9" customHeight="1">
      <c r="A32" s="766" t="s">
        <v>433</v>
      </c>
      <c r="B32" s="15">
        <v>44.6</v>
      </c>
      <c r="C32" s="15">
        <v>45</v>
      </c>
      <c r="D32" s="12">
        <v>49.3</v>
      </c>
      <c r="E32" s="12">
        <v>46.6</v>
      </c>
      <c r="F32" s="19">
        <v>46.4</v>
      </c>
      <c r="G32" s="166">
        <v>52.8</v>
      </c>
    </row>
    <row r="33" spans="1:7" s="166" customFormat="1" ht="9" customHeight="1">
      <c r="A33" s="19" t="s">
        <v>434</v>
      </c>
      <c r="B33" s="15">
        <v>43.9</v>
      </c>
      <c r="C33" s="15">
        <v>44.2</v>
      </c>
      <c r="D33" s="12">
        <v>48</v>
      </c>
      <c r="E33" s="12">
        <v>45.1</v>
      </c>
      <c r="F33" s="19">
        <v>43.5</v>
      </c>
      <c r="G33" s="166">
        <v>48.4</v>
      </c>
    </row>
    <row r="34" spans="1:7" s="166" customFormat="1" ht="9" customHeight="1">
      <c r="A34" s="766" t="s">
        <v>347</v>
      </c>
      <c r="B34" s="15">
        <v>46.3</v>
      </c>
      <c r="C34" s="15">
        <v>51.1</v>
      </c>
      <c r="D34" s="12">
        <v>51.3</v>
      </c>
      <c r="E34" s="12">
        <v>50</v>
      </c>
      <c r="F34" s="19">
        <v>49.7</v>
      </c>
      <c r="G34" s="167">
        <v>53</v>
      </c>
    </row>
    <row r="35" spans="1:7" s="166" customFormat="1" ht="9" customHeight="1">
      <c r="A35" s="766" t="s">
        <v>372</v>
      </c>
      <c r="B35" s="15">
        <v>36.4</v>
      </c>
      <c r="C35" s="15">
        <v>40.4</v>
      </c>
      <c r="D35" s="12">
        <v>42.9</v>
      </c>
      <c r="E35" s="12">
        <v>40.6</v>
      </c>
      <c r="F35" s="19">
        <v>40.7</v>
      </c>
      <c r="G35" s="166">
        <v>46.3</v>
      </c>
    </row>
    <row r="36" spans="1:7" s="166" customFormat="1" ht="9" customHeight="1">
      <c r="A36" s="766" t="s">
        <v>373</v>
      </c>
      <c r="B36" s="15">
        <v>37.3</v>
      </c>
      <c r="C36" s="15">
        <v>41</v>
      </c>
      <c r="D36" s="12">
        <v>44.4</v>
      </c>
      <c r="E36" s="12">
        <v>41.8</v>
      </c>
      <c r="F36" s="19">
        <v>42.5</v>
      </c>
      <c r="G36" s="166">
        <v>44.5</v>
      </c>
    </row>
    <row r="37" spans="1:7" s="166" customFormat="1" ht="9" customHeight="1">
      <c r="A37" s="168" t="s">
        <v>124</v>
      </c>
      <c r="B37" s="13">
        <v>41.9</v>
      </c>
      <c r="C37" s="13">
        <v>44.4</v>
      </c>
      <c r="D37" s="11">
        <v>47.3</v>
      </c>
      <c r="E37" s="398">
        <v>45</v>
      </c>
      <c r="F37" s="26">
        <v>44.7</v>
      </c>
      <c r="G37" s="168">
        <v>49.5</v>
      </c>
    </row>
    <row r="38" spans="1:7" ht="9" customHeight="1">
      <c r="A38" s="169"/>
      <c r="B38" s="169"/>
      <c r="C38" s="169"/>
      <c r="D38" s="169"/>
      <c r="E38" s="169"/>
      <c r="F38" s="169"/>
      <c r="G38" s="169"/>
    </row>
    <row r="39" spans="2:6" ht="9" customHeight="1">
      <c r="B39" s="218"/>
      <c r="C39" s="218"/>
      <c r="D39" s="218"/>
      <c r="E39" s="218"/>
      <c r="F39" s="218"/>
    </row>
    <row r="40" spans="1:6" ht="9" customHeight="1">
      <c r="A40" s="654" t="s">
        <v>435</v>
      </c>
      <c r="B40" s="218"/>
      <c r="C40" s="218"/>
      <c r="D40" s="218"/>
      <c r="E40" s="218"/>
      <c r="F40" s="218"/>
    </row>
    <row r="41" spans="2:6" ht="9" customHeight="1">
      <c r="B41" s="218"/>
      <c r="C41" s="218"/>
      <c r="D41" s="218"/>
      <c r="E41" s="218"/>
      <c r="F41" s="218"/>
    </row>
    <row r="42" ht="9" customHeight="1"/>
    <row r="43" ht="9" customHeight="1"/>
  </sheetData>
  <mergeCells count="3">
    <mergeCell ref="A25:G25"/>
    <mergeCell ref="A31:G31"/>
    <mergeCell ref="A7:G7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&amp;C&amp;"Arial,Normale"&amp;9 &amp;10 192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/>
  <dimension ref="A1:J85"/>
  <sheetViews>
    <sheetView showGridLines="0" workbookViewId="0" topLeftCell="A1">
      <selection activeCell="I19" sqref="I19"/>
    </sheetView>
  </sheetViews>
  <sheetFormatPr defaultColWidth="9.59765625" defaultRowHeight="10.5"/>
  <cols>
    <col min="1" max="1" width="23.59765625" style="3" customWidth="1"/>
    <col min="2" max="2" width="14" style="3" customWidth="1"/>
    <col min="3" max="3" width="12.796875" style="3" customWidth="1"/>
    <col min="4" max="4" width="13.3984375" style="3" customWidth="1"/>
    <col min="5" max="5" width="12.59765625" style="3" customWidth="1"/>
    <col min="6" max="6" width="13" style="3" customWidth="1"/>
    <col min="7" max="7" width="13.59765625" style="415" customWidth="1"/>
    <col min="8" max="16384" width="13.59765625" style="3" customWidth="1"/>
  </cols>
  <sheetData>
    <row r="1" s="5" customFormat="1" ht="12" customHeight="1">
      <c r="G1" s="730"/>
    </row>
    <row r="2" ht="9" customHeight="1">
      <c r="G2" s="505"/>
    </row>
    <row r="3" spans="1:7" ht="12" customHeight="1">
      <c r="A3" s="590" t="s">
        <v>1</v>
      </c>
      <c r="B3" s="623">
        <v>1996</v>
      </c>
      <c r="C3" s="623">
        <v>1997</v>
      </c>
      <c r="D3" s="623">
        <v>1998</v>
      </c>
      <c r="E3" s="623">
        <v>1999</v>
      </c>
      <c r="F3" s="623">
        <v>2000</v>
      </c>
      <c r="G3" s="731">
        <v>2001</v>
      </c>
    </row>
    <row r="4" spans="1:6" ht="9" customHeight="1">
      <c r="A4" s="4"/>
      <c r="B4" s="6"/>
      <c r="C4" s="6"/>
      <c r="D4" s="6"/>
      <c r="E4" s="6"/>
      <c r="F4" s="6"/>
    </row>
    <row r="5" spans="1:7" ht="9" customHeight="1">
      <c r="A5" s="843" t="s">
        <v>387</v>
      </c>
      <c r="B5" s="843"/>
      <c r="C5" s="843"/>
      <c r="D5" s="843"/>
      <c r="E5" s="843"/>
      <c r="F5" s="843"/>
      <c r="G5" s="843"/>
    </row>
    <row r="6" spans="1:6" ht="9" customHeight="1">
      <c r="A6" s="4"/>
      <c r="B6" s="6"/>
      <c r="C6" s="6"/>
      <c r="D6" s="6"/>
      <c r="E6" s="6"/>
      <c r="F6" s="6"/>
    </row>
    <row r="7" spans="1:10" ht="9" customHeight="1">
      <c r="A7" s="3" t="s">
        <v>11</v>
      </c>
      <c r="B7" s="19">
        <v>30</v>
      </c>
      <c r="C7" s="19">
        <v>30</v>
      </c>
      <c r="D7" s="19">
        <v>30</v>
      </c>
      <c r="E7" s="19">
        <v>29</v>
      </c>
      <c r="F7" s="19">
        <v>29</v>
      </c>
      <c r="G7" s="19">
        <v>29</v>
      </c>
      <c r="I7" s="733"/>
      <c r="J7"/>
    </row>
    <row r="8" spans="1:10" ht="9" customHeight="1">
      <c r="A8" s="3" t="s">
        <v>12</v>
      </c>
      <c r="B8" s="19">
        <v>4</v>
      </c>
      <c r="C8" s="19">
        <v>4</v>
      </c>
      <c r="D8" s="19">
        <v>4</v>
      </c>
      <c r="E8" s="19">
        <v>4</v>
      </c>
      <c r="F8" s="19">
        <v>4</v>
      </c>
      <c r="G8" s="19">
        <v>4</v>
      </c>
      <c r="I8" s="733"/>
      <c r="J8"/>
    </row>
    <row r="9" spans="1:10" ht="9" customHeight="1">
      <c r="A9" s="3" t="s">
        <v>24</v>
      </c>
      <c r="B9" s="19">
        <v>49</v>
      </c>
      <c r="C9" s="19">
        <v>48</v>
      </c>
      <c r="D9" s="19">
        <v>47</v>
      </c>
      <c r="E9" s="19">
        <v>47</v>
      </c>
      <c r="F9" s="19">
        <v>47</v>
      </c>
      <c r="G9" s="19">
        <v>47</v>
      </c>
      <c r="I9" s="733"/>
      <c r="J9"/>
    </row>
    <row r="10" spans="1:10" ht="9" customHeight="1">
      <c r="A10" s="3" t="s">
        <v>44</v>
      </c>
      <c r="B10" s="19">
        <v>20</v>
      </c>
      <c r="C10" s="19">
        <v>20</v>
      </c>
      <c r="D10" s="19">
        <v>20</v>
      </c>
      <c r="E10" s="19">
        <v>20</v>
      </c>
      <c r="F10" s="19">
        <v>20</v>
      </c>
      <c r="G10" s="19">
        <v>20</v>
      </c>
      <c r="I10" s="733"/>
      <c r="J10"/>
    </row>
    <row r="11" spans="1:10" ht="9" customHeight="1">
      <c r="A11" s="3" t="s">
        <v>27</v>
      </c>
      <c r="B11" s="19">
        <v>3</v>
      </c>
      <c r="C11" s="19">
        <v>3</v>
      </c>
      <c r="D11" s="19">
        <v>3</v>
      </c>
      <c r="E11" s="19">
        <v>3</v>
      </c>
      <c r="F11" s="19">
        <v>3</v>
      </c>
      <c r="G11" s="19">
        <v>3</v>
      </c>
      <c r="I11"/>
      <c r="J11"/>
    </row>
    <row r="12" spans="1:10" ht="9" customHeight="1">
      <c r="A12" s="3" t="s">
        <v>35</v>
      </c>
      <c r="B12" s="19">
        <v>32</v>
      </c>
      <c r="C12" s="19">
        <v>31</v>
      </c>
      <c r="D12" s="19">
        <v>31</v>
      </c>
      <c r="E12" s="19">
        <v>31</v>
      </c>
      <c r="F12" s="19">
        <v>31</v>
      </c>
      <c r="G12" s="19">
        <v>31</v>
      </c>
      <c r="I12"/>
      <c r="J12"/>
    </row>
    <row r="13" spans="1:10" ht="9" customHeight="1">
      <c r="A13" s="3" t="s">
        <v>126</v>
      </c>
      <c r="B13" s="19">
        <v>7</v>
      </c>
      <c r="C13" s="19">
        <v>7</v>
      </c>
      <c r="D13" s="19">
        <v>7</v>
      </c>
      <c r="E13" s="19">
        <v>7</v>
      </c>
      <c r="F13" s="19">
        <v>7</v>
      </c>
      <c r="G13" s="19">
        <v>7</v>
      </c>
      <c r="I13"/>
      <c r="J13"/>
    </row>
    <row r="14" spans="1:10" ht="9" customHeight="1">
      <c r="A14" s="3" t="s">
        <v>54</v>
      </c>
      <c r="B14" s="19">
        <v>33</v>
      </c>
      <c r="C14" s="19">
        <v>32</v>
      </c>
      <c r="D14" s="19">
        <v>32</v>
      </c>
      <c r="E14" s="19">
        <v>32</v>
      </c>
      <c r="F14" s="19">
        <v>32</v>
      </c>
      <c r="G14" s="19">
        <v>32</v>
      </c>
      <c r="I14"/>
      <c r="J14"/>
    </row>
    <row r="15" spans="1:10" ht="9" customHeight="1">
      <c r="A15" s="3" t="s">
        <v>65</v>
      </c>
      <c r="B15" s="19">
        <v>41</v>
      </c>
      <c r="C15" s="19">
        <v>40</v>
      </c>
      <c r="D15" s="19">
        <v>38</v>
      </c>
      <c r="E15" s="19">
        <v>37</v>
      </c>
      <c r="F15" s="19">
        <v>37</v>
      </c>
      <c r="G15" s="19">
        <v>37</v>
      </c>
      <c r="I15"/>
      <c r="J15"/>
    </row>
    <row r="16" spans="1:10" ht="9" customHeight="1">
      <c r="A16" s="3" t="s">
        <v>68</v>
      </c>
      <c r="B16" s="19">
        <v>10</v>
      </c>
      <c r="C16" s="19">
        <v>9</v>
      </c>
      <c r="D16" s="19">
        <v>9</v>
      </c>
      <c r="E16" s="19">
        <v>9</v>
      </c>
      <c r="F16" s="19">
        <v>9</v>
      </c>
      <c r="G16" s="19">
        <v>9</v>
      </c>
      <c r="I16"/>
      <c r="J16"/>
    </row>
    <row r="17" spans="1:10" ht="9" customHeight="1">
      <c r="A17" s="3" t="s">
        <v>73</v>
      </c>
      <c r="B17" s="19">
        <v>13</v>
      </c>
      <c r="C17" s="19">
        <v>10</v>
      </c>
      <c r="D17" s="19">
        <v>10</v>
      </c>
      <c r="E17" s="19">
        <v>9</v>
      </c>
      <c r="F17" s="19">
        <v>9</v>
      </c>
      <c r="G17" s="19">
        <v>9</v>
      </c>
      <c r="I17"/>
      <c r="J17"/>
    </row>
    <row r="18" spans="1:10" ht="9" customHeight="1">
      <c r="A18" s="3" t="s">
        <v>79</v>
      </c>
      <c r="B18" s="19">
        <v>67</v>
      </c>
      <c r="C18" s="19">
        <v>66</v>
      </c>
      <c r="D18" s="19">
        <v>65</v>
      </c>
      <c r="E18" s="19">
        <v>63</v>
      </c>
      <c r="F18" s="19">
        <v>62</v>
      </c>
      <c r="G18" s="19">
        <v>62</v>
      </c>
      <c r="I18"/>
      <c r="J18"/>
    </row>
    <row r="19" spans="1:10" ht="9" customHeight="1">
      <c r="A19" s="3" t="s">
        <v>84</v>
      </c>
      <c r="B19" s="19">
        <v>26</v>
      </c>
      <c r="C19" s="19">
        <v>25</v>
      </c>
      <c r="D19" s="19">
        <v>24</v>
      </c>
      <c r="E19" s="19">
        <v>23</v>
      </c>
      <c r="F19" s="19">
        <v>23</v>
      </c>
      <c r="G19" s="19">
        <v>23</v>
      </c>
      <c r="I19"/>
      <c r="J19"/>
    </row>
    <row r="20" spans="1:10" ht="9" customHeight="1">
      <c r="A20" s="3" t="s">
        <v>87</v>
      </c>
      <c r="B20" s="19">
        <v>5</v>
      </c>
      <c r="C20" s="19">
        <v>5</v>
      </c>
      <c r="D20" s="19">
        <v>5</v>
      </c>
      <c r="E20" s="19">
        <v>5</v>
      </c>
      <c r="F20" s="19">
        <v>5</v>
      </c>
      <c r="G20" s="19">
        <v>5</v>
      </c>
      <c r="I20"/>
      <c r="J20"/>
    </row>
    <row r="21" spans="1:10" ht="9" customHeight="1">
      <c r="A21" s="3" t="s">
        <v>93</v>
      </c>
      <c r="B21" s="19">
        <v>88</v>
      </c>
      <c r="C21" s="19">
        <v>87</v>
      </c>
      <c r="D21" s="19">
        <v>87</v>
      </c>
      <c r="E21" s="19">
        <v>87</v>
      </c>
      <c r="F21" s="19">
        <v>87</v>
      </c>
      <c r="G21" s="19">
        <v>87</v>
      </c>
      <c r="I21"/>
      <c r="J21"/>
    </row>
    <row r="22" spans="1:10" ht="9" customHeight="1">
      <c r="A22" s="3" t="s">
        <v>99</v>
      </c>
      <c r="B22" s="19">
        <v>60</v>
      </c>
      <c r="C22" s="19">
        <v>55</v>
      </c>
      <c r="D22" s="19">
        <v>50</v>
      </c>
      <c r="E22" s="19">
        <v>50</v>
      </c>
      <c r="F22" s="19">
        <v>50</v>
      </c>
      <c r="G22" s="19">
        <v>50</v>
      </c>
      <c r="I22"/>
      <c r="J22"/>
    </row>
    <row r="23" spans="1:10" ht="9" customHeight="1">
      <c r="A23" s="3" t="s">
        <v>102</v>
      </c>
      <c r="B23" s="19">
        <v>6</v>
      </c>
      <c r="C23" s="19">
        <v>6</v>
      </c>
      <c r="D23" s="19">
        <v>6</v>
      </c>
      <c r="E23" s="19">
        <v>6</v>
      </c>
      <c r="F23" s="19">
        <v>6</v>
      </c>
      <c r="G23" s="19">
        <v>6</v>
      </c>
      <c r="I23"/>
      <c r="J23"/>
    </row>
    <row r="24" spans="1:10" ht="9" customHeight="1">
      <c r="A24" s="3" t="s">
        <v>108</v>
      </c>
      <c r="B24" s="19">
        <v>35</v>
      </c>
      <c r="C24" s="19">
        <v>34</v>
      </c>
      <c r="D24" s="19">
        <v>34</v>
      </c>
      <c r="E24" s="19">
        <v>34</v>
      </c>
      <c r="F24" s="19">
        <v>34</v>
      </c>
      <c r="G24" s="19">
        <v>34</v>
      </c>
      <c r="I24"/>
      <c r="J24"/>
    </row>
    <row r="25" spans="1:10" ht="9" customHeight="1">
      <c r="A25" s="3" t="s">
        <v>118</v>
      </c>
      <c r="B25" s="19">
        <v>101</v>
      </c>
      <c r="C25" s="19">
        <v>96</v>
      </c>
      <c r="D25" s="19">
        <v>93</v>
      </c>
      <c r="E25" s="19">
        <v>90</v>
      </c>
      <c r="F25" s="19">
        <v>89</v>
      </c>
      <c r="G25" s="19">
        <v>89</v>
      </c>
      <c r="I25"/>
      <c r="J25"/>
    </row>
    <row r="26" spans="1:10" ht="9" customHeight="1">
      <c r="A26" s="3" t="s">
        <v>123</v>
      </c>
      <c r="B26" s="19">
        <v>20</v>
      </c>
      <c r="C26" s="19">
        <v>20</v>
      </c>
      <c r="D26" s="19">
        <v>15</v>
      </c>
      <c r="E26" s="19">
        <v>15</v>
      </c>
      <c r="F26" s="19">
        <v>15</v>
      </c>
      <c r="G26" s="19">
        <v>15</v>
      </c>
      <c r="I26"/>
      <c r="J26"/>
    </row>
    <row r="27" spans="1:10" s="8" customFormat="1" ht="9" customHeight="1">
      <c r="A27" s="8" t="s">
        <v>124</v>
      </c>
      <c r="B27" s="26">
        <v>650</v>
      </c>
      <c r="C27" s="26">
        <v>628</v>
      </c>
      <c r="D27" s="26">
        <v>610</v>
      </c>
      <c r="E27" s="26">
        <v>601</v>
      </c>
      <c r="F27" s="26">
        <v>599</v>
      </c>
      <c r="G27" s="26">
        <v>599</v>
      </c>
      <c r="I27" s="741"/>
      <c r="J27" s="741"/>
    </row>
    <row r="28" spans="1:10" s="8" customFormat="1" ht="9" customHeight="1">
      <c r="A28" s="234" t="s">
        <v>346</v>
      </c>
      <c r="B28" s="26">
        <f aca="true" t="shared" si="0" ref="B28:G28">B7+B8+B9+B10+B11+B12+B13+B14</f>
        <v>178</v>
      </c>
      <c r="C28" s="26">
        <f t="shared" si="0"/>
        <v>175</v>
      </c>
      <c r="D28" s="26">
        <f t="shared" si="0"/>
        <v>174</v>
      </c>
      <c r="E28" s="26">
        <f t="shared" si="0"/>
        <v>173</v>
      </c>
      <c r="F28" s="26">
        <f t="shared" si="0"/>
        <v>173</v>
      </c>
      <c r="G28" s="26">
        <f t="shared" si="0"/>
        <v>173</v>
      </c>
      <c r="I28" s="741"/>
      <c r="J28" s="741"/>
    </row>
    <row r="29" spans="1:10" s="8" customFormat="1" ht="9" customHeight="1">
      <c r="A29" s="234" t="s">
        <v>347</v>
      </c>
      <c r="B29" s="26">
        <f aca="true" t="shared" si="1" ref="B29:G29">B15+B16+B17+B18</f>
        <v>131</v>
      </c>
      <c r="C29" s="26">
        <f t="shared" si="1"/>
        <v>125</v>
      </c>
      <c r="D29" s="26">
        <f t="shared" si="1"/>
        <v>122</v>
      </c>
      <c r="E29" s="26">
        <f t="shared" si="1"/>
        <v>118</v>
      </c>
      <c r="F29" s="26">
        <f t="shared" si="1"/>
        <v>117</v>
      </c>
      <c r="G29" s="26">
        <f t="shared" si="1"/>
        <v>117</v>
      </c>
      <c r="I29" s="741"/>
      <c r="J29" s="741"/>
    </row>
    <row r="30" spans="1:10" s="8" customFormat="1" ht="9" customHeight="1">
      <c r="A30" s="234" t="s">
        <v>348</v>
      </c>
      <c r="B30" s="26">
        <f aca="true" t="shared" si="2" ref="B30:G30">B19+B20+B21+B22+B23+B24+B25+B26</f>
        <v>341</v>
      </c>
      <c r="C30" s="26">
        <f t="shared" si="2"/>
        <v>328</v>
      </c>
      <c r="D30" s="26">
        <f t="shared" si="2"/>
        <v>314</v>
      </c>
      <c r="E30" s="26">
        <f t="shared" si="2"/>
        <v>310</v>
      </c>
      <c r="F30" s="26">
        <f t="shared" si="2"/>
        <v>309</v>
      </c>
      <c r="G30" s="26">
        <f t="shared" si="2"/>
        <v>309</v>
      </c>
      <c r="I30" s="741"/>
      <c r="J30" s="741"/>
    </row>
    <row r="31" s="8" customFormat="1" ht="9" customHeight="1">
      <c r="G31" s="732"/>
    </row>
    <row r="32" spans="1:7" s="8" customFormat="1" ht="9" customHeight="1">
      <c r="A32" s="843" t="s">
        <v>310</v>
      </c>
      <c r="B32" s="843"/>
      <c r="C32" s="843"/>
      <c r="D32" s="843"/>
      <c r="E32" s="843"/>
      <c r="F32" s="843"/>
      <c r="G32" s="843"/>
    </row>
    <row r="33" s="8" customFormat="1" ht="9" customHeight="1">
      <c r="G33" s="732"/>
    </row>
    <row r="34" spans="1:7" s="8" customFormat="1" ht="9" customHeight="1">
      <c r="A34" s="3" t="s">
        <v>11</v>
      </c>
      <c r="B34" s="742">
        <f aca="true" t="shared" si="3" ref="B34:B57">100*B7/$B$27</f>
        <v>4.615384615384615</v>
      </c>
      <c r="C34" s="742">
        <f>100*C7/$C$27</f>
        <v>4.777070063694268</v>
      </c>
      <c r="D34" s="742">
        <f>100*D7/$D$27</f>
        <v>4.918032786885246</v>
      </c>
      <c r="E34" s="742">
        <f>100*E7/$E$27</f>
        <v>4.825291181364393</v>
      </c>
      <c r="F34" s="742">
        <f>100*F7/$F$27</f>
        <v>4.841402337228715</v>
      </c>
      <c r="G34" s="742">
        <f>100*G7/$G$27</f>
        <v>4.841402337228715</v>
      </c>
    </row>
    <row r="35" spans="1:7" s="8" customFormat="1" ht="9" customHeight="1">
      <c r="A35" s="3" t="s">
        <v>198</v>
      </c>
      <c r="B35" s="742">
        <f t="shared" si="3"/>
        <v>0.6153846153846154</v>
      </c>
      <c r="C35" s="742">
        <f aca="true" t="shared" si="4" ref="C35:C57">100*C8/$C$27</f>
        <v>0.6369426751592356</v>
      </c>
      <c r="D35" s="742">
        <f aca="true" t="shared" si="5" ref="D35:D57">100*D8/$D$27</f>
        <v>0.6557377049180327</v>
      </c>
      <c r="E35" s="742">
        <f aca="true" t="shared" si="6" ref="E35:E57">100*E8/$E$27</f>
        <v>0.6655574043261231</v>
      </c>
      <c r="F35" s="742">
        <f aca="true" t="shared" si="7" ref="F35:F57">100*F8/$F$27</f>
        <v>0.667779632721202</v>
      </c>
      <c r="G35" s="742">
        <f aca="true" t="shared" si="8" ref="G35:G57">100*G8/$G$27</f>
        <v>0.667779632721202</v>
      </c>
    </row>
    <row r="36" spans="1:7" s="8" customFormat="1" ht="9" customHeight="1">
      <c r="A36" s="3" t="s">
        <v>24</v>
      </c>
      <c r="B36" s="742">
        <f t="shared" si="3"/>
        <v>7.538461538461538</v>
      </c>
      <c r="C36" s="742">
        <f t="shared" si="4"/>
        <v>7.643312101910828</v>
      </c>
      <c r="D36" s="742">
        <f t="shared" si="5"/>
        <v>7.704918032786885</v>
      </c>
      <c r="E36" s="742">
        <f t="shared" si="6"/>
        <v>7.820299500831947</v>
      </c>
      <c r="F36" s="742">
        <f t="shared" si="7"/>
        <v>7.846410684474123</v>
      </c>
      <c r="G36" s="742">
        <f t="shared" si="8"/>
        <v>7.846410684474123</v>
      </c>
    </row>
    <row r="37" spans="1:7" s="8" customFormat="1" ht="9" customHeight="1">
      <c r="A37" s="3" t="s">
        <v>44</v>
      </c>
      <c r="B37" s="742">
        <f t="shared" si="3"/>
        <v>3.076923076923077</v>
      </c>
      <c r="C37" s="742">
        <f t="shared" si="4"/>
        <v>3.1847133757961785</v>
      </c>
      <c r="D37" s="742">
        <f t="shared" si="5"/>
        <v>3.278688524590164</v>
      </c>
      <c r="E37" s="742">
        <f t="shared" si="6"/>
        <v>3.327787021630616</v>
      </c>
      <c r="F37" s="742">
        <f t="shared" si="7"/>
        <v>3.33889816360601</v>
      </c>
      <c r="G37" s="742">
        <f t="shared" si="8"/>
        <v>3.33889816360601</v>
      </c>
    </row>
    <row r="38" spans="1:7" s="8" customFormat="1" ht="9" customHeight="1">
      <c r="A38" s="3" t="s">
        <v>27</v>
      </c>
      <c r="B38" s="742">
        <f t="shared" si="3"/>
        <v>0.46153846153846156</v>
      </c>
      <c r="C38" s="742">
        <f t="shared" si="4"/>
        <v>0.47770700636942676</v>
      </c>
      <c r="D38" s="742">
        <f t="shared" si="5"/>
        <v>0.4918032786885246</v>
      </c>
      <c r="E38" s="742">
        <f t="shared" si="6"/>
        <v>0.49916805324459235</v>
      </c>
      <c r="F38" s="742">
        <f t="shared" si="7"/>
        <v>0.5008347245409015</v>
      </c>
      <c r="G38" s="742">
        <f t="shared" si="8"/>
        <v>0.5008347245409015</v>
      </c>
    </row>
    <row r="39" spans="1:7" s="8" customFormat="1" ht="9" customHeight="1">
      <c r="A39" s="3" t="s">
        <v>35</v>
      </c>
      <c r="B39" s="742">
        <f t="shared" si="3"/>
        <v>4.923076923076923</v>
      </c>
      <c r="C39" s="742">
        <f t="shared" si="4"/>
        <v>4.936305732484076</v>
      </c>
      <c r="D39" s="742">
        <f t="shared" si="5"/>
        <v>5.081967213114754</v>
      </c>
      <c r="E39" s="742">
        <f t="shared" si="6"/>
        <v>5.158069883527454</v>
      </c>
      <c r="F39" s="742">
        <f t="shared" si="7"/>
        <v>5.175292153589315</v>
      </c>
      <c r="G39" s="742">
        <f t="shared" si="8"/>
        <v>5.175292153589315</v>
      </c>
    </row>
    <row r="40" spans="1:7" s="8" customFormat="1" ht="9" customHeight="1">
      <c r="A40" s="3" t="s">
        <v>126</v>
      </c>
      <c r="B40" s="742">
        <f t="shared" si="3"/>
        <v>1.0769230769230769</v>
      </c>
      <c r="C40" s="742">
        <f t="shared" si="4"/>
        <v>1.1146496815286624</v>
      </c>
      <c r="D40" s="742">
        <f t="shared" si="5"/>
        <v>1.1475409836065573</v>
      </c>
      <c r="E40" s="742">
        <f t="shared" si="6"/>
        <v>1.1647254575707155</v>
      </c>
      <c r="F40" s="742">
        <f t="shared" si="7"/>
        <v>1.1686143572621035</v>
      </c>
      <c r="G40" s="742">
        <f t="shared" si="8"/>
        <v>1.1686143572621035</v>
      </c>
    </row>
    <row r="41" spans="1:7" s="8" customFormat="1" ht="9" customHeight="1">
      <c r="A41" s="3" t="s">
        <v>54</v>
      </c>
      <c r="B41" s="742">
        <f t="shared" si="3"/>
        <v>5.076923076923077</v>
      </c>
      <c r="C41" s="742">
        <f t="shared" si="4"/>
        <v>5.095541401273885</v>
      </c>
      <c r="D41" s="742">
        <f t="shared" si="5"/>
        <v>5.245901639344262</v>
      </c>
      <c r="E41" s="742">
        <f t="shared" si="6"/>
        <v>5.324459234608985</v>
      </c>
      <c r="F41" s="742">
        <f t="shared" si="7"/>
        <v>5.342237061769616</v>
      </c>
      <c r="G41" s="742">
        <f t="shared" si="8"/>
        <v>5.342237061769616</v>
      </c>
    </row>
    <row r="42" spans="1:7" s="8" customFormat="1" ht="9" customHeight="1">
      <c r="A42" s="3" t="s">
        <v>65</v>
      </c>
      <c r="B42" s="742">
        <f t="shared" si="3"/>
        <v>6.3076923076923075</v>
      </c>
      <c r="C42" s="742">
        <f t="shared" si="4"/>
        <v>6.369426751592357</v>
      </c>
      <c r="D42" s="742">
        <f t="shared" si="5"/>
        <v>6.229508196721311</v>
      </c>
      <c r="E42" s="742">
        <f t="shared" si="6"/>
        <v>6.156405990016639</v>
      </c>
      <c r="F42" s="742">
        <f t="shared" si="7"/>
        <v>6.176961602671119</v>
      </c>
      <c r="G42" s="742">
        <f t="shared" si="8"/>
        <v>6.176961602671119</v>
      </c>
    </row>
    <row r="43" spans="1:7" s="8" customFormat="1" ht="9" customHeight="1">
      <c r="A43" s="3" t="s">
        <v>68</v>
      </c>
      <c r="B43" s="742">
        <f t="shared" si="3"/>
        <v>1.5384615384615385</v>
      </c>
      <c r="C43" s="742">
        <f t="shared" si="4"/>
        <v>1.4331210191082802</v>
      </c>
      <c r="D43" s="742">
        <f t="shared" si="5"/>
        <v>1.4754098360655739</v>
      </c>
      <c r="E43" s="742">
        <f t="shared" si="6"/>
        <v>1.497504159733777</v>
      </c>
      <c r="F43" s="742">
        <f t="shared" si="7"/>
        <v>1.5025041736227045</v>
      </c>
      <c r="G43" s="742">
        <f t="shared" si="8"/>
        <v>1.5025041736227045</v>
      </c>
    </row>
    <row r="44" spans="1:7" s="8" customFormat="1" ht="9" customHeight="1">
      <c r="A44" s="3" t="s">
        <v>73</v>
      </c>
      <c r="B44" s="742">
        <f t="shared" si="3"/>
        <v>2</v>
      </c>
      <c r="C44" s="742">
        <f t="shared" si="4"/>
        <v>1.5923566878980893</v>
      </c>
      <c r="D44" s="742">
        <f t="shared" si="5"/>
        <v>1.639344262295082</v>
      </c>
      <c r="E44" s="742">
        <f t="shared" si="6"/>
        <v>1.497504159733777</v>
      </c>
      <c r="F44" s="742">
        <f t="shared" si="7"/>
        <v>1.5025041736227045</v>
      </c>
      <c r="G44" s="742">
        <f t="shared" si="8"/>
        <v>1.5025041736227045</v>
      </c>
    </row>
    <row r="45" spans="1:7" s="8" customFormat="1" ht="9" customHeight="1">
      <c r="A45" s="3" t="s">
        <v>79</v>
      </c>
      <c r="B45" s="742">
        <f t="shared" si="3"/>
        <v>10.307692307692308</v>
      </c>
      <c r="C45" s="742">
        <f t="shared" si="4"/>
        <v>10.509554140127388</v>
      </c>
      <c r="D45" s="742">
        <f t="shared" si="5"/>
        <v>10.655737704918034</v>
      </c>
      <c r="E45" s="742">
        <f t="shared" si="6"/>
        <v>10.482529118136439</v>
      </c>
      <c r="F45" s="742">
        <f t="shared" si="7"/>
        <v>10.35058430717863</v>
      </c>
      <c r="G45" s="742">
        <f t="shared" si="8"/>
        <v>10.35058430717863</v>
      </c>
    </row>
    <row r="46" spans="1:7" s="8" customFormat="1" ht="9" customHeight="1">
      <c r="A46" s="3" t="s">
        <v>84</v>
      </c>
      <c r="B46" s="742">
        <f t="shared" si="3"/>
        <v>4</v>
      </c>
      <c r="C46" s="742">
        <f t="shared" si="4"/>
        <v>3.9808917197452227</v>
      </c>
      <c r="D46" s="742">
        <f t="shared" si="5"/>
        <v>3.9344262295081966</v>
      </c>
      <c r="E46" s="742">
        <f t="shared" si="6"/>
        <v>3.826955074875208</v>
      </c>
      <c r="F46" s="742">
        <f t="shared" si="7"/>
        <v>3.8397328881469117</v>
      </c>
      <c r="G46" s="742">
        <f t="shared" si="8"/>
        <v>3.8397328881469117</v>
      </c>
    </row>
    <row r="47" spans="1:7" s="8" customFormat="1" ht="9" customHeight="1">
      <c r="A47" s="3" t="s">
        <v>87</v>
      </c>
      <c r="B47" s="742">
        <f t="shared" si="3"/>
        <v>0.7692307692307693</v>
      </c>
      <c r="C47" s="742">
        <f t="shared" si="4"/>
        <v>0.7961783439490446</v>
      </c>
      <c r="D47" s="742">
        <f t="shared" si="5"/>
        <v>0.819672131147541</v>
      </c>
      <c r="E47" s="742">
        <f t="shared" si="6"/>
        <v>0.831946755407654</v>
      </c>
      <c r="F47" s="742">
        <f t="shared" si="7"/>
        <v>0.8347245409015025</v>
      </c>
      <c r="G47" s="742">
        <f t="shared" si="8"/>
        <v>0.8347245409015025</v>
      </c>
    </row>
    <row r="48" spans="1:7" s="8" customFormat="1" ht="9" customHeight="1">
      <c r="A48" s="3" t="s">
        <v>93</v>
      </c>
      <c r="B48" s="742">
        <f t="shared" si="3"/>
        <v>13.538461538461538</v>
      </c>
      <c r="C48" s="742">
        <f t="shared" si="4"/>
        <v>13.853503184713375</v>
      </c>
      <c r="D48" s="742">
        <f t="shared" si="5"/>
        <v>14.262295081967213</v>
      </c>
      <c r="E48" s="742">
        <f t="shared" si="6"/>
        <v>14.475873544093178</v>
      </c>
      <c r="F48" s="742">
        <f t="shared" si="7"/>
        <v>14.524207011686144</v>
      </c>
      <c r="G48" s="742">
        <f t="shared" si="8"/>
        <v>14.524207011686144</v>
      </c>
    </row>
    <row r="49" spans="1:7" s="8" customFormat="1" ht="9" customHeight="1">
      <c r="A49" s="3" t="s">
        <v>99</v>
      </c>
      <c r="B49" s="742">
        <f t="shared" si="3"/>
        <v>9.23076923076923</v>
      </c>
      <c r="C49" s="742">
        <f t="shared" si="4"/>
        <v>8.757961783439491</v>
      </c>
      <c r="D49" s="742">
        <f t="shared" si="5"/>
        <v>8.19672131147541</v>
      </c>
      <c r="E49" s="742">
        <f t="shared" si="6"/>
        <v>8.319467554076539</v>
      </c>
      <c r="F49" s="742">
        <f t="shared" si="7"/>
        <v>8.347245409015025</v>
      </c>
      <c r="G49" s="742">
        <f t="shared" si="8"/>
        <v>8.347245409015025</v>
      </c>
    </row>
    <row r="50" spans="1:7" s="8" customFormat="1" ht="9" customHeight="1">
      <c r="A50" s="3" t="s">
        <v>102</v>
      </c>
      <c r="B50" s="742">
        <f t="shared" si="3"/>
        <v>0.9230769230769231</v>
      </c>
      <c r="C50" s="742">
        <f t="shared" si="4"/>
        <v>0.9554140127388535</v>
      </c>
      <c r="D50" s="742">
        <f t="shared" si="5"/>
        <v>0.9836065573770492</v>
      </c>
      <c r="E50" s="742">
        <f t="shared" si="6"/>
        <v>0.9983361064891847</v>
      </c>
      <c r="F50" s="742">
        <f t="shared" si="7"/>
        <v>1.001669449081803</v>
      </c>
      <c r="G50" s="742">
        <f t="shared" si="8"/>
        <v>1.001669449081803</v>
      </c>
    </row>
    <row r="51" spans="1:7" s="8" customFormat="1" ht="9" customHeight="1">
      <c r="A51" s="3" t="s">
        <v>108</v>
      </c>
      <c r="B51" s="742">
        <f t="shared" si="3"/>
        <v>5.384615384615385</v>
      </c>
      <c r="C51" s="742">
        <f t="shared" si="4"/>
        <v>5.414012738853503</v>
      </c>
      <c r="D51" s="742">
        <f t="shared" si="5"/>
        <v>5.573770491803279</v>
      </c>
      <c r="E51" s="742">
        <f t="shared" si="6"/>
        <v>5.657237936772047</v>
      </c>
      <c r="F51" s="742">
        <f t="shared" si="7"/>
        <v>5.676126878130217</v>
      </c>
      <c r="G51" s="742">
        <f t="shared" si="8"/>
        <v>5.676126878130217</v>
      </c>
    </row>
    <row r="52" spans="1:7" s="8" customFormat="1" ht="9" customHeight="1">
      <c r="A52" s="3" t="s">
        <v>118</v>
      </c>
      <c r="B52" s="742">
        <f t="shared" si="3"/>
        <v>15.538461538461538</v>
      </c>
      <c r="C52" s="742">
        <f t="shared" si="4"/>
        <v>15.286624203821656</v>
      </c>
      <c r="D52" s="742">
        <f t="shared" si="5"/>
        <v>15.245901639344263</v>
      </c>
      <c r="E52" s="742">
        <f t="shared" si="6"/>
        <v>14.97504159733777</v>
      </c>
      <c r="F52" s="742">
        <f t="shared" si="7"/>
        <v>14.858096828046744</v>
      </c>
      <c r="G52" s="742">
        <f t="shared" si="8"/>
        <v>14.858096828046744</v>
      </c>
    </row>
    <row r="53" spans="1:7" s="8" customFormat="1" ht="9" customHeight="1">
      <c r="A53" s="3" t="s">
        <v>123</v>
      </c>
      <c r="B53" s="742">
        <f t="shared" si="3"/>
        <v>3.076923076923077</v>
      </c>
      <c r="C53" s="742">
        <f t="shared" si="4"/>
        <v>3.1847133757961785</v>
      </c>
      <c r="D53" s="742">
        <f t="shared" si="5"/>
        <v>2.459016393442623</v>
      </c>
      <c r="E53" s="742">
        <f t="shared" si="6"/>
        <v>2.4958402662229617</v>
      </c>
      <c r="F53" s="742">
        <f t="shared" si="7"/>
        <v>2.5041736227045077</v>
      </c>
      <c r="G53" s="742">
        <f t="shared" si="8"/>
        <v>2.5041736227045077</v>
      </c>
    </row>
    <row r="54" spans="1:7" s="8" customFormat="1" ht="9" customHeight="1">
      <c r="A54" s="8" t="s">
        <v>124</v>
      </c>
      <c r="B54" s="743">
        <f t="shared" si="3"/>
        <v>100</v>
      </c>
      <c r="C54" s="743">
        <f t="shared" si="4"/>
        <v>100</v>
      </c>
      <c r="D54" s="743">
        <f t="shared" si="5"/>
        <v>100</v>
      </c>
      <c r="E54" s="743">
        <f t="shared" si="6"/>
        <v>100</v>
      </c>
      <c r="F54" s="743">
        <f t="shared" si="7"/>
        <v>100</v>
      </c>
      <c r="G54" s="743">
        <f t="shared" si="8"/>
        <v>100</v>
      </c>
    </row>
    <row r="55" spans="1:7" s="8" customFormat="1" ht="9" customHeight="1">
      <c r="A55" s="234" t="s">
        <v>346</v>
      </c>
      <c r="B55" s="743">
        <f t="shared" si="3"/>
        <v>27.384615384615383</v>
      </c>
      <c r="C55" s="743">
        <f t="shared" si="4"/>
        <v>27.866242038216562</v>
      </c>
      <c r="D55" s="743">
        <f t="shared" si="5"/>
        <v>28.524590163934427</v>
      </c>
      <c r="E55" s="743">
        <f t="shared" si="6"/>
        <v>28.785357737104825</v>
      </c>
      <c r="F55" s="743">
        <f t="shared" si="7"/>
        <v>28.881469115191987</v>
      </c>
      <c r="G55" s="743">
        <f t="shared" si="8"/>
        <v>28.881469115191987</v>
      </c>
    </row>
    <row r="56" spans="1:7" s="8" customFormat="1" ht="9" customHeight="1">
      <c r="A56" s="234" t="s">
        <v>347</v>
      </c>
      <c r="B56" s="743">
        <f t="shared" si="3"/>
        <v>20.153846153846153</v>
      </c>
      <c r="C56" s="743">
        <f t="shared" si="4"/>
        <v>19.904458598726116</v>
      </c>
      <c r="D56" s="743">
        <f t="shared" si="5"/>
        <v>20</v>
      </c>
      <c r="E56" s="743">
        <f t="shared" si="6"/>
        <v>19.633943427620633</v>
      </c>
      <c r="F56" s="743">
        <f t="shared" si="7"/>
        <v>19.532554257095157</v>
      </c>
      <c r="G56" s="743">
        <f t="shared" si="8"/>
        <v>19.532554257095157</v>
      </c>
    </row>
    <row r="57" spans="1:7" s="8" customFormat="1" ht="9" customHeight="1">
      <c r="A57" s="234" t="s">
        <v>348</v>
      </c>
      <c r="B57" s="743">
        <f t="shared" si="3"/>
        <v>52.46153846153846</v>
      </c>
      <c r="C57" s="743">
        <f t="shared" si="4"/>
        <v>52.22929936305732</v>
      </c>
      <c r="D57" s="743">
        <f t="shared" si="5"/>
        <v>51.47540983606557</v>
      </c>
      <c r="E57" s="743">
        <f t="shared" si="6"/>
        <v>51.58069883527454</v>
      </c>
      <c r="F57" s="743">
        <f t="shared" si="7"/>
        <v>51.58597662771285</v>
      </c>
      <c r="G57" s="743">
        <f t="shared" si="8"/>
        <v>51.58597662771285</v>
      </c>
    </row>
    <row r="58" spans="1:7" s="8" customFormat="1" ht="9" customHeight="1">
      <c r="A58" s="7"/>
      <c r="B58" s="747"/>
      <c r="C58" s="747"/>
      <c r="D58" s="747"/>
      <c r="E58" s="747"/>
      <c r="F58" s="747"/>
      <c r="G58" s="747"/>
    </row>
    <row r="59" ht="9" customHeight="1"/>
    <row r="60" ht="9" customHeight="1"/>
    <row r="61" spans="1:7" ht="9" customHeight="1">
      <c r="A61" s="303" t="s">
        <v>388</v>
      </c>
      <c r="G61" s="744"/>
    </row>
    <row r="62" ht="9" customHeight="1"/>
    <row r="63" spans="2:6" ht="8.25">
      <c r="B63" s="6"/>
      <c r="C63" s="6"/>
      <c r="D63" s="6"/>
      <c r="E63" s="6"/>
      <c r="F63" s="6"/>
    </row>
    <row r="64" spans="2:6" ht="8.25">
      <c r="B64" s="6"/>
      <c r="C64" s="6"/>
      <c r="D64" s="6"/>
      <c r="E64" s="6"/>
      <c r="F64" s="6"/>
    </row>
    <row r="85" s="8" customFormat="1" ht="8.25">
      <c r="G85" s="732"/>
    </row>
  </sheetData>
  <mergeCells count="2">
    <mergeCell ref="A32:G32"/>
    <mergeCell ref="A5:G5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&amp;C&amp;"Arial,Normale"&amp;10 193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6"/>
  <dimension ref="A1:BM30"/>
  <sheetViews>
    <sheetView showGridLines="0" workbookViewId="0" topLeftCell="A1">
      <selection activeCell="M13" sqref="M13"/>
    </sheetView>
  </sheetViews>
  <sheetFormatPr defaultColWidth="9.59765625" defaultRowHeight="10.5"/>
  <cols>
    <col min="1" max="1" width="12.3984375" style="109" customWidth="1"/>
    <col min="2" max="5" width="11" style="109" customWidth="1"/>
    <col min="6" max="6" width="13" style="109" customWidth="1"/>
    <col min="7" max="7" width="1" style="109" customWidth="1"/>
    <col min="8" max="10" width="10.796875" style="109" customWidth="1"/>
    <col min="11" max="11" width="13" style="109" customWidth="1"/>
    <col min="12" max="12" width="10.59765625" style="112" bestFit="1" customWidth="1"/>
    <col min="13" max="13" width="16.3984375" style="112" customWidth="1"/>
    <col min="14" max="14" width="12.19921875" style="112" customWidth="1"/>
    <col min="15" max="65" width="9.59765625" style="112" customWidth="1"/>
    <col min="66" max="16384" width="9.59765625" style="109" customWidth="1"/>
  </cols>
  <sheetData>
    <row r="1" spans="2:8" ht="12" customHeight="1">
      <c r="B1" s="108"/>
      <c r="C1" s="108"/>
      <c r="D1" s="108"/>
      <c r="E1" s="108"/>
      <c r="F1" s="108"/>
      <c r="G1" s="108"/>
      <c r="H1" s="108"/>
    </row>
    <row r="2" ht="9" customHeight="1"/>
    <row r="3" spans="1:12" ht="12" customHeight="1">
      <c r="A3" s="844" t="s">
        <v>159</v>
      </c>
      <c r="B3" s="817" t="s">
        <v>162</v>
      </c>
      <c r="C3" s="817"/>
      <c r="D3" s="817"/>
      <c r="E3" s="817"/>
      <c r="F3" s="817"/>
      <c r="G3" s="573"/>
      <c r="H3" s="817" t="s">
        <v>183</v>
      </c>
      <c r="I3" s="817"/>
      <c r="J3" s="817"/>
      <c r="K3" s="817"/>
      <c r="L3" s="355"/>
    </row>
    <row r="4" spans="1:12" ht="12" customHeight="1">
      <c r="A4" s="845"/>
      <c r="B4" s="624" t="s">
        <v>390</v>
      </c>
      <c r="C4" s="624" t="s">
        <v>391</v>
      </c>
      <c r="D4" s="624" t="s">
        <v>392</v>
      </c>
      <c r="E4" s="624" t="s">
        <v>216</v>
      </c>
      <c r="F4" s="624" t="s">
        <v>130</v>
      </c>
      <c r="G4" s="574"/>
      <c r="H4" s="624" t="s">
        <v>180</v>
      </c>
      <c r="I4" s="624" t="s">
        <v>181</v>
      </c>
      <c r="J4" s="624" t="s">
        <v>182</v>
      </c>
      <c r="K4" s="624" t="s">
        <v>130</v>
      </c>
      <c r="L4" s="356"/>
    </row>
    <row r="5" spans="1:12" ht="9" customHeight="1">
      <c r="A5" s="357"/>
      <c r="B5" s="355"/>
      <c r="C5" s="355"/>
      <c r="D5" s="355"/>
      <c r="E5" s="355"/>
      <c r="F5" s="355"/>
      <c r="G5" s="355"/>
      <c r="H5" s="358"/>
      <c r="I5" s="358"/>
      <c r="J5" s="358"/>
      <c r="K5" s="358"/>
      <c r="L5" s="356"/>
    </row>
    <row r="6" spans="1:12" ht="9" customHeight="1">
      <c r="A6" s="846" t="s">
        <v>306</v>
      </c>
      <c r="B6" s="846"/>
      <c r="C6" s="846"/>
      <c r="D6" s="846"/>
      <c r="E6" s="846"/>
      <c r="F6" s="846"/>
      <c r="G6" s="846"/>
      <c r="H6" s="846"/>
      <c r="I6" s="846"/>
      <c r="J6" s="846"/>
      <c r="K6" s="846"/>
      <c r="L6" s="356"/>
    </row>
    <row r="7" spans="1:12" ht="9" customHeight="1">
      <c r="A7" s="110"/>
      <c r="B7" s="110"/>
      <c r="C7" s="110"/>
      <c r="D7" s="110"/>
      <c r="E7" s="110"/>
      <c r="F7" s="110"/>
      <c r="G7" s="111"/>
      <c r="L7" s="356"/>
    </row>
    <row r="8" spans="1:13" ht="9" customHeight="1">
      <c r="A8" s="360">
        <v>1997</v>
      </c>
      <c r="B8" s="115">
        <v>105</v>
      </c>
      <c r="C8" s="115">
        <v>89</v>
      </c>
      <c r="D8" s="115">
        <v>89</v>
      </c>
      <c r="E8" s="115">
        <v>9</v>
      </c>
      <c r="F8" s="115">
        <v>292</v>
      </c>
      <c r="G8" s="114"/>
      <c r="H8" s="115">
        <v>216</v>
      </c>
      <c r="I8" s="115">
        <v>206</v>
      </c>
      <c r="J8" s="115">
        <v>193</v>
      </c>
      <c r="K8" s="115">
        <v>615</v>
      </c>
      <c r="L8" s="115"/>
      <c r="M8" s="359"/>
    </row>
    <row r="9" spans="1:65" s="362" customFormat="1" ht="9" customHeight="1">
      <c r="A9" s="360">
        <v>1998</v>
      </c>
      <c r="B9" s="363">
        <v>110</v>
      </c>
      <c r="C9" s="363">
        <v>94</v>
      </c>
      <c r="D9" s="363">
        <v>91</v>
      </c>
      <c r="E9" s="363">
        <v>9</v>
      </c>
      <c r="F9" s="363">
        <f>B9+C9+D9+E9</f>
        <v>304</v>
      </c>
      <c r="G9" s="114"/>
      <c r="H9" s="115">
        <v>216</v>
      </c>
      <c r="I9" s="115">
        <v>206</v>
      </c>
      <c r="J9" s="115">
        <v>193</v>
      </c>
      <c r="K9" s="115">
        <v>615</v>
      </c>
      <c r="L9" s="115"/>
      <c r="M9" s="359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</row>
    <row r="10" spans="1:65" s="362" customFormat="1" ht="9" customHeight="1">
      <c r="A10" s="412" t="s">
        <v>316</v>
      </c>
      <c r="B10" s="414" t="s">
        <v>278</v>
      </c>
      <c r="C10" s="414" t="s">
        <v>278</v>
      </c>
      <c r="D10" s="414" t="s">
        <v>278</v>
      </c>
      <c r="E10" s="414" t="s">
        <v>278</v>
      </c>
      <c r="F10" s="414" t="s">
        <v>278</v>
      </c>
      <c r="G10" s="114"/>
      <c r="H10" s="115">
        <v>216</v>
      </c>
      <c r="I10" s="115">
        <v>206</v>
      </c>
      <c r="J10" s="115">
        <v>193</v>
      </c>
      <c r="K10" s="115">
        <f>SUM(H10:J10)</f>
        <v>615</v>
      </c>
      <c r="L10" s="115"/>
      <c r="M10" s="359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</row>
    <row r="11" spans="1:65" s="362" customFormat="1" ht="9" customHeight="1">
      <c r="A11" s="412" t="s">
        <v>328</v>
      </c>
      <c r="B11" s="414" t="s">
        <v>278</v>
      </c>
      <c r="C11" s="414" t="s">
        <v>278</v>
      </c>
      <c r="D11" s="414" t="s">
        <v>278</v>
      </c>
      <c r="E11" s="414" t="s">
        <v>278</v>
      </c>
      <c r="F11" s="414" t="s">
        <v>278</v>
      </c>
      <c r="G11" s="414"/>
      <c r="H11" s="414" t="s">
        <v>278</v>
      </c>
      <c r="I11" s="414" t="s">
        <v>278</v>
      </c>
      <c r="J11" s="414" t="s">
        <v>278</v>
      </c>
      <c r="K11" s="414" t="s">
        <v>278</v>
      </c>
      <c r="L11" s="115"/>
      <c r="M11" s="359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</row>
    <row r="12" spans="1:65" s="362" customFormat="1" ht="9" customHeight="1">
      <c r="A12" s="412" t="s">
        <v>327</v>
      </c>
      <c r="B12" s="414" t="s">
        <v>278</v>
      </c>
      <c r="C12" s="414" t="s">
        <v>278</v>
      </c>
      <c r="D12" s="414" t="s">
        <v>278</v>
      </c>
      <c r="E12" s="414" t="s">
        <v>278</v>
      </c>
      <c r="F12" s="414" t="s">
        <v>278</v>
      </c>
      <c r="G12" s="414"/>
      <c r="H12" s="414" t="s">
        <v>278</v>
      </c>
      <c r="I12" s="414" t="s">
        <v>278</v>
      </c>
      <c r="J12" s="414" t="s">
        <v>278</v>
      </c>
      <c r="K12" s="414" t="s">
        <v>278</v>
      </c>
      <c r="L12" s="115"/>
      <c r="M12" s="359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</row>
    <row r="13" spans="2:65" s="362" customFormat="1" ht="9" customHeight="1">
      <c r="B13" s="115"/>
      <c r="C13" s="115"/>
      <c r="D13" s="115"/>
      <c r="E13" s="115"/>
      <c r="F13" s="115"/>
      <c r="G13" s="114"/>
      <c r="H13" s="115"/>
      <c r="I13" s="115"/>
      <c r="J13" s="115"/>
      <c r="K13" s="115"/>
      <c r="L13" s="115"/>
      <c r="M13" s="359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</row>
    <row r="14" spans="1:65" s="362" customFormat="1" ht="9" customHeight="1">
      <c r="A14" s="847" t="s">
        <v>307</v>
      </c>
      <c r="B14" s="847"/>
      <c r="C14" s="847"/>
      <c r="D14" s="847"/>
      <c r="E14" s="847"/>
      <c r="F14" s="847"/>
      <c r="G14" s="847"/>
      <c r="H14" s="847"/>
      <c r="I14" s="847"/>
      <c r="J14" s="847"/>
      <c r="K14" s="847"/>
      <c r="L14" s="115"/>
      <c r="M14" s="359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</row>
    <row r="15" spans="1:13" ht="9" customHeight="1">
      <c r="A15" s="112"/>
      <c r="B15" s="112"/>
      <c r="C15" s="112"/>
      <c r="D15" s="359"/>
      <c r="E15" s="359"/>
      <c r="F15" s="359"/>
      <c r="G15" s="359"/>
      <c r="H15" s="359"/>
      <c r="I15" s="359"/>
      <c r="J15" s="359"/>
      <c r="K15" s="359"/>
      <c r="L15" s="115"/>
      <c r="M15" s="359"/>
    </row>
    <row r="16" spans="1:22" ht="9" customHeight="1">
      <c r="A16" s="360">
        <v>1997</v>
      </c>
      <c r="B16" s="115">
        <v>1689</v>
      </c>
      <c r="C16" s="115">
        <v>1658</v>
      </c>
      <c r="D16" s="115">
        <v>1533</v>
      </c>
      <c r="E16" s="363">
        <v>179</v>
      </c>
      <c r="F16" s="492">
        <v>5059</v>
      </c>
      <c r="H16" s="115">
        <v>1467</v>
      </c>
      <c r="I16" s="115">
        <v>1384</v>
      </c>
      <c r="J16" s="115">
        <v>1264</v>
      </c>
      <c r="K16" s="494">
        <v>4115</v>
      </c>
      <c r="L16" s="115"/>
      <c r="M16" s="359"/>
      <c r="S16" s="115"/>
      <c r="U16" s="115"/>
      <c r="V16" s="115"/>
    </row>
    <row r="17" spans="1:22" ht="9" customHeight="1">
      <c r="A17" s="360">
        <v>1998</v>
      </c>
      <c r="B17" s="115">
        <v>1726</v>
      </c>
      <c r="C17" s="115">
        <v>1693</v>
      </c>
      <c r="D17" s="115">
        <v>1591</v>
      </c>
      <c r="E17" s="363">
        <v>181</v>
      </c>
      <c r="F17" s="492">
        <f>B17+C17+D17+E17</f>
        <v>5191</v>
      </c>
      <c r="H17" s="115">
        <v>1457</v>
      </c>
      <c r="I17" s="115">
        <v>1370</v>
      </c>
      <c r="J17" s="115">
        <v>1259</v>
      </c>
      <c r="K17" s="494">
        <v>4086</v>
      </c>
      <c r="L17" s="115"/>
      <c r="M17" s="359"/>
      <c r="S17" s="115"/>
      <c r="U17" s="115"/>
      <c r="V17" s="115"/>
    </row>
    <row r="18" spans="1:22" ht="9" customHeight="1">
      <c r="A18" s="412" t="s">
        <v>316</v>
      </c>
      <c r="B18" s="413">
        <v>1863</v>
      </c>
      <c r="C18" s="413">
        <v>1817</v>
      </c>
      <c r="D18" s="413">
        <v>1736</v>
      </c>
      <c r="E18" s="414">
        <v>195</v>
      </c>
      <c r="F18" s="493">
        <v>5611</v>
      </c>
      <c r="H18" s="385">
        <v>1453</v>
      </c>
      <c r="I18" s="115">
        <v>1371</v>
      </c>
      <c r="J18" s="115">
        <v>1257</v>
      </c>
      <c r="K18" s="494">
        <f>SUM(H18:J18)</f>
        <v>4081</v>
      </c>
      <c r="L18" s="115"/>
      <c r="M18" s="359"/>
      <c r="S18" s="115"/>
      <c r="U18" s="115"/>
      <c r="V18" s="115"/>
    </row>
    <row r="19" spans="1:22" ht="9" customHeight="1">
      <c r="A19" s="412" t="s">
        <v>328</v>
      </c>
      <c r="B19" s="413">
        <v>1899</v>
      </c>
      <c r="C19" s="413">
        <v>1854</v>
      </c>
      <c r="D19" s="413">
        <v>1790</v>
      </c>
      <c r="E19" s="414">
        <f>119+76</f>
        <v>195</v>
      </c>
      <c r="F19" s="493">
        <f>B19+C19+D19+E19</f>
        <v>5738</v>
      </c>
      <c r="H19" s="385">
        <v>1669</v>
      </c>
      <c r="I19" s="115">
        <v>1577</v>
      </c>
      <c r="J19" s="115">
        <v>1450</v>
      </c>
      <c r="K19" s="494">
        <v>4696</v>
      </c>
      <c r="L19" s="115"/>
      <c r="M19" s="359"/>
      <c r="S19" s="115"/>
      <c r="U19" s="115"/>
      <c r="V19" s="115"/>
    </row>
    <row r="20" spans="1:22" ht="9" customHeight="1">
      <c r="A20" s="412" t="s">
        <v>327</v>
      </c>
      <c r="B20" s="413">
        <v>1918</v>
      </c>
      <c r="C20" s="413">
        <v>1875</v>
      </c>
      <c r="D20" s="413">
        <v>1814</v>
      </c>
      <c r="E20" s="414">
        <v>198</v>
      </c>
      <c r="F20" s="493">
        <f>B20+C20+D20+E20</f>
        <v>5805</v>
      </c>
      <c r="H20" s="385">
        <v>1673</v>
      </c>
      <c r="I20" s="115">
        <v>1580</v>
      </c>
      <c r="J20" s="115">
        <v>1458</v>
      </c>
      <c r="K20" s="494">
        <v>4711</v>
      </c>
      <c r="L20" s="115"/>
      <c r="M20" s="359"/>
      <c r="S20" s="115"/>
      <c r="U20" s="115"/>
      <c r="V20" s="115"/>
    </row>
    <row r="21" spans="1:65" s="362" customFormat="1" ht="9" customHeight="1">
      <c r="A21" s="364"/>
      <c r="B21" s="113"/>
      <c r="C21" s="113"/>
      <c r="D21" s="113"/>
      <c r="E21" s="113"/>
      <c r="F21" s="364"/>
      <c r="G21" s="113"/>
      <c r="H21" s="364"/>
      <c r="I21" s="364"/>
      <c r="J21" s="364"/>
      <c r="K21" s="364"/>
      <c r="L21" s="115"/>
      <c r="M21" s="359"/>
      <c r="N21" s="359"/>
      <c r="O21" s="359"/>
      <c r="P21" s="359"/>
      <c r="Q21" s="359"/>
      <c r="R21" s="361"/>
      <c r="S21" s="115"/>
      <c r="T21" s="361"/>
      <c r="U21" s="115"/>
      <c r="V21" s="115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</row>
    <row r="22" spans="1:22" s="112" customFormat="1" ht="9" customHeight="1">
      <c r="A22" s="365"/>
      <c r="B22" s="366"/>
      <c r="C22" s="366"/>
      <c r="I22" s="367"/>
      <c r="J22" s="368"/>
      <c r="L22" s="367"/>
      <c r="S22" s="359"/>
      <c r="U22" s="359"/>
      <c r="V22" s="359"/>
    </row>
    <row r="23" spans="1:12" s="112" customFormat="1" ht="9" customHeight="1">
      <c r="A23" s="656" t="s">
        <v>389</v>
      </c>
      <c r="B23" s="366"/>
      <c r="C23" s="366"/>
      <c r="D23" s="369"/>
      <c r="E23" s="370"/>
      <c r="F23" s="370"/>
      <c r="G23" s="370"/>
      <c r="H23" s="370"/>
      <c r="I23" s="370"/>
      <c r="J23" s="370"/>
      <c r="K23" s="370"/>
      <c r="L23" s="370"/>
    </row>
    <row r="24" spans="1:12" s="112" customFormat="1" ht="9" customHeight="1">
      <c r="A24" s="655" t="s">
        <v>354</v>
      </c>
      <c r="B24" s="370"/>
      <c r="C24" s="370"/>
      <c r="D24" s="371"/>
      <c r="E24" s="370"/>
      <c r="F24" s="370"/>
      <c r="G24" s="370"/>
      <c r="H24" s="370"/>
      <c r="I24" s="370"/>
      <c r="J24" s="370"/>
      <c r="K24" s="370"/>
      <c r="L24" s="370"/>
    </row>
    <row r="25" spans="2:12" s="112" customFormat="1" ht="9" customHeight="1">
      <c r="B25" s="372"/>
      <c r="C25" s="372"/>
      <c r="D25" s="373"/>
      <c r="E25" s="370"/>
      <c r="F25" s="370"/>
      <c r="G25" s="370"/>
      <c r="H25" s="370"/>
      <c r="I25" s="370"/>
      <c r="J25" s="370"/>
      <c r="K25" s="370"/>
      <c r="L25" s="370"/>
    </row>
    <row r="26" spans="1:12" s="112" customFormat="1" ht="9" customHeight="1">
      <c r="A26" s="360" t="s">
        <v>356</v>
      </c>
      <c r="B26" s="372"/>
      <c r="C26" s="372"/>
      <c r="D26" s="373"/>
      <c r="E26" s="370"/>
      <c r="F26" s="370"/>
      <c r="G26" s="370"/>
      <c r="H26" s="370"/>
      <c r="I26" s="370"/>
      <c r="J26" s="370"/>
      <c r="K26" s="370"/>
      <c r="L26" s="370"/>
    </row>
    <row r="27" spans="1:12" s="112" customFormat="1" ht="9" customHeight="1">
      <c r="A27" s="360" t="s">
        <v>357</v>
      </c>
      <c r="B27" s="372"/>
      <c r="C27" s="372"/>
      <c r="D27" s="373"/>
      <c r="E27" s="370"/>
      <c r="F27" s="370"/>
      <c r="G27" s="370"/>
      <c r="H27" s="370"/>
      <c r="I27" s="370"/>
      <c r="J27" s="370"/>
      <c r="K27" s="370"/>
      <c r="L27" s="370"/>
    </row>
    <row r="28" spans="1:12" s="112" customFormat="1" ht="9" customHeight="1">
      <c r="A28" s="360"/>
      <c r="B28" s="372"/>
      <c r="C28" s="372"/>
      <c r="D28" s="373"/>
      <c r="E28" s="370"/>
      <c r="F28" s="370"/>
      <c r="G28" s="370"/>
      <c r="H28" s="370"/>
      <c r="I28" s="370"/>
      <c r="J28" s="370"/>
      <c r="K28" s="370"/>
      <c r="L28" s="370"/>
    </row>
    <row r="29" spans="1:12" s="112" customFormat="1" ht="9" customHeight="1">
      <c r="A29" s="360"/>
      <c r="B29" s="372"/>
      <c r="C29" s="372"/>
      <c r="D29" s="373"/>
      <c r="E29" s="370"/>
      <c r="F29" s="370"/>
      <c r="G29" s="370"/>
      <c r="H29" s="370"/>
      <c r="I29" s="370"/>
      <c r="J29" s="370"/>
      <c r="K29" s="370"/>
      <c r="L29" s="370"/>
    </row>
    <row r="30" spans="1:12" s="112" customFormat="1" ht="9" customHeight="1">
      <c r="A30" s="360"/>
      <c r="B30" s="370"/>
      <c r="C30" s="370"/>
      <c r="D30" s="374"/>
      <c r="E30" s="370"/>
      <c r="F30" s="370"/>
      <c r="G30" s="370"/>
      <c r="H30" s="370"/>
      <c r="I30" s="370"/>
      <c r="J30" s="370"/>
      <c r="K30" s="370"/>
      <c r="L30" s="370"/>
    </row>
    <row r="31" s="112" customFormat="1" ht="9" customHeight="1"/>
    <row r="32" s="112" customFormat="1" ht="12.75"/>
  </sheetData>
  <mergeCells count="5">
    <mergeCell ref="A3:A4"/>
    <mergeCell ref="A6:K6"/>
    <mergeCell ref="A14:K14"/>
    <mergeCell ref="B3:F3"/>
    <mergeCell ref="H3:K3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&amp;C&amp;"Arial,Normale"&amp;10 194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7"/>
  <dimension ref="A1:Q131"/>
  <sheetViews>
    <sheetView showGridLines="0" workbookViewId="0" topLeftCell="A46">
      <selection activeCell="A70" sqref="A70"/>
    </sheetView>
  </sheetViews>
  <sheetFormatPr defaultColWidth="9.59765625" defaultRowHeight="10.5"/>
  <cols>
    <col min="1" max="1" width="50.3984375" style="116" customWidth="1"/>
    <col min="2" max="5" width="17.796875" style="95" customWidth="1"/>
    <col min="6" max="6" width="18.796875" style="93" customWidth="1"/>
    <col min="7" max="12" width="9.59765625" style="93" customWidth="1"/>
    <col min="13" max="13" width="11.3984375" style="93" customWidth="1"/>
    <col min="14" max="16384" width="9.59765625" style="93" customWidth="1"/>
  </cols>
  <sheetData>
    <row r="1" spans="1:5" ht="12" customHeight="1">
      <c r="A1" s="774" t="s">
        <v>314</v>
      </c>
      <c r="B1" s="92"/>
      <c r="C1" s="92"/>
      <c r="D1" s="92"/>
      <c r="E1" s="117" t="s">
        <v>2</v>
      </c>
    </row>
    <row r="2" spans="1:5" ht="12" customHeight="1">
      <c r="A2" s="117"/>
      <c r="B2" s="92"/>
      <c r="C2" s="92"/>
      <c r="D2" s="92"/>
      <c r="E2" s="117"/>
    </row>
    <row r="3" spans="1:5" ht="9" customHeight="1">
      <c r="A3" s="117"/>
      <c r="B3" s="92"/>
      <c r="C3" s="92"/>
      <c r="D3" s="92"/>
      <c r="E3" s="92"/>
    </row>
    <row r="4" spans="1:5" ht="12" customHeight="1">
      <c r="A4" s="657" t="s">
        <v>256</v>
      </c>
      <c r="B4" s="819" t="s">
        <v>217</v>
      </c>
      <c r="C4" s="819"/>
      <c r="D4" s="819"/>
      <c r="E4" s="819"/>
    </row>
    <row r="5" spans="1:5" s="94" customFormat="1" ht="12" customHeight="1">
      <c r="A5" s="658" t="s">
        <v>367</v>
      </c>
      <c r="B5" s="625" t="s">
        <v>390</v>
      </c>
      <c r="C5" s="625" t="s">
        <v>391</v>
      </c>
      <c r="D5" s="625" t="s">
        <v>392</v>
      </c>
      <c r="E5" s="625" t="s">
        <v>130</v>
      </c>
    </row>
    <row r="6" ht="6.75" customHeight="1"/>
    <row r="7" spans="1:5" s="96" customFormat="1" ht="8.25" customHeight="1">
      <c r="A7" s="818" t="s">
        <v>387</v>
      </c>
      <c r="B7" s="818"/>
      <c r="C7" s="818"/>
      <c r="D7" s="818"/>
      <c r="E7" s="818"/>
    </row>
    <row r="8" spans="1:5" s="96" customFormat="1" ht="6.75" customHeight="1">
      <c r="A8" s="118"/>
      <c r="B8" s="114"/>
      <c r="C8" s="114"/>
      <c r="D8" s="114"/>
      <c r="E8" s="114"/>
    </row>
    <row r="9" spans="1:13" s="100" customFormat="1" ht="9" customHeight="1">
      <c r="A9" s="119" t="s">
        <v>131</v>
      </c>
      <c r="B9" s="97">
        <v>8760</v>
      </c>
      <c r="C9" s="9">
        <v>8760</v>
      </c>
      <c r="D9" s="9">
        <v>8486</v>
      </c>
      <c r="E9" s="97">
        <v>26006</v>
      </c>
      <c r="F9" s="98"/>
      <c r="G9" s="98"/>
      <c r="H9" s="98"/>
      <c r="I9" s="98"/>
      <c r="J9" s="9"/>
      <c r="K9" s="97"/>
      <c r="M9" s="101"/>
    </row>
    <row r="10" spans="1:13" s="14" customFormat="1" ht="9" customHeight="1">
      <c r="A10" s="792" t="s">
        <v>397</v>
      </c>
      <c r="B10" s="407">
        <v>5815</v>
      </c>
      <c r="C10" s="407">
        <v>6273</v>
      </c>
      <c r="D10" s="407">
        <v>4470</v>
      </c>
      <c r="E10" s="407">
        <v>16558</v>
      </c>
      <c r="F10" s="107"/>
      <c r="G10" s="99"/>
      <c r="H10" s="97"/>
      <c r="I10" s="9"/>
      <c r="J10" s="9"/>
      <c r="K10" s="97"/>
      <c r="M10" s="101"/>
    </row>
    <row r="11" spans="1:13" s="96" customFormat="1" ht="9" customHeight="1">
      <c r="A11" s="802" t="s">
        <v>132</v>
      </c>
      <c r="B11" s="102">
        <v>24</v>
      </c>
      <c r="C11" s="10">
        <v>22</v>
      </c>
      <c r="D11" s="10">
        <v>54</v>
      </c>
      <c r="E11" s="102">
        <v>100</v>
      </c>
      <c r="F11" s="98"/>
      <c r="G11" s="99"/>
      <c r="H11" s="102"/>
      <c r="I11" s="10"/>
      <c r="J11" s="10"/>
      <c r="K11" s="102"/>
      <c r="M11" s="101"/>
    </row>
    <row r="12" spans="1:13" s="96" customFormat="1" ht="9" customHeight="1">
      <c r="A12" s="802" t="s">
        <v>133</v>
      </c>
      <c r="B12" s="102">
        <v>0</v>
      </c>
      <c r="C12" s="10">
        <v>59</v>
      </c>
      <c r="D12" s="10">
        <v>0</v>
      </c>
      <c r="E12" s="102">
        <v>59</v>
      </c>
      <c r="F12" s="98"/>
      <c r="G12" s="99"/>
      <c r="H12" s="102"/>
      <c r="I12" s="10"/>
      <c r="J12" s="10"/>
      <c r="K12" s="102"/>
      <c r="M12" s="101"/>
    </row>
    <row r="13" spans="1:13" s="96" customFormat="1" ht="9" customHeight="1">
      <c r="A13" s="802" t="s">
        <v>134</v>
      </c>
      <c r="B13" s="102">
        <v>1460</v>
      </c>
      <c r="C13" s="10">
        <v>1837</v>
      </c>
      <c r="D13" s="10">
        <v>365</v>
      </c>
      <c r="E13" s="102">
        <v>3662</v>
      </c>
      <c r="F13" s="98"/>
      <c r="G13" s="99"/>
      <c r="H13" s="102"/>
      <c r="I13" s="10"/>
      <c r="J13" s="10"/>
      <c r="K13" s="102"/>
      <c r="M13" s="101"/>
    </row>
    <row r="14" spans="1:13" s="96" customFormat="1" ht="9" customHeight="1">
      <c r="A14" s="802" t="s">
        <v>135</v>
      </c>
      <c r="B14" s="102">
        <v>860</v>
      </c>
      <c r="C14" s="10">
        <v>347</v>
      </c>
      <c r="D14" s="10">
        <v>981</v>
      </c>
      <c r="E14" s="102">
        <v>2188</v>
      </c>
      <c r="F14" s="98"/>
      <c r="G14" s="99"/>
      <c r="H14" s="102"/>
      <c r="I14" s="10"/>
      <c r="J14" s="10"/>
      <c r="K14" s="102"/>
      <c r="M14" s="101"/>
    </row>
    <row r="15" spans="1:13" s="96" customFormat="1" ht="9" customHeight="1">
      <c r="A15" s="802" t="s">
        <v>136</v>
      </c>
      <c r="B15" s="102">
        <v>73</v>
      </c>
      <c r="C15" s="10">
        <v>934</v>
      </c>
      <c r="D15" s="10">
        <v>187</v>
      </c>
      <c r="E15" s="102">
        <v>1194</v>
      </c>
      <c r="F15" s="98"/>
      <c r="G15" s="99"/>
      <c r="H15" s="102"/>
      <c r="I15" s="10"/>
      <c r="J15" s="10"/>
      <c r="K15" s="102"/>
      <c r="M15" s="101"/>
    </row>
    <row r="16" spans="1:13" s="96" customFormat="1" ht="9" customHeight="1">
      <c r="A16" s="802" t="s">
        <v>137</v>
      </c>
      <c r="B16" s="102">
        <v>1622</v>
      </c>
      <c r="C16" s="10">
        <v>1300</v>
      </c>
      <c r="D16" s="10">
        <v>1216</v>
      </c>
      <c r="E16" s="102">
        <v>4138</v>
      </c>
      <c r="F16" s="97"/>
      <c r="G16" s="99"/>
      <c r="H16" s="102"/>
      <c r="I16" s="10"/>
      <c r="J16" s="10"/>
      <c r="K16" s="102"/>
      <c r="M16" s="101"/>
    </row>
    <row r="17" spans="1:13" s="96" customFormat="1" ht="9" customHeight="1">
      <c r="A17" s="802" t="s">
        <v>138</v>
      </c>
      <c r="B17" s="102">
        <v>274</v>
      </c>
      <c r="C17" s="10">
        <v>498</v>
      </c>
      <c r="D17" s="10">
        <v>1032</v>
      </c>
      <c r="E17" s="102">
        <v>1804</v>
      </c>
      <c r="F17" s="97"/>
      <c r="G17" s="99"/>
      <c r="H17" s="102"/>
      <c r="I17" s="10"/>
      <c r="J17" s="10"/>
      <c r="K17" s="102"/>
      <c r="M17" s="101"/>
    </row>
    <row r="18" spans="1:13" s="96" customFormat="1" ht="9" customHeight="1">
      <c r="A18" s="802" t="s">
        <v>139</v>
      </c>
      <c r="B18" s="102">
        <v>1502</v>
      </c>
      <c r="C18" s="10">
        <v>1276</v>
      </c>
      <c r="D18" s="10">
        <v>635</v>
      </c>
      <c r="E18" s="102">
        <v>3413</v>
      </c>
      <c r="F18" s="102"/>
      <c r="G18" s="99"/>
      <c r="H18" s="102"/>
      <c r="I18" s="10"/>
      <c r="J18" s="10"/>
      <c r="K18" s="102"/>
      <c r="M18" s="101"/>
    </row>
    <row r="19" spans="1:13" s="100" customFormat="1" ht="9" customHeight="1">
      <c r="A19" s="792" t="s">
        <v>140</v>
      </c>
      <c r="B19" s="97">
        <v>13</v>
      </c>
      <c r="C19" s="9">
        <v>112</v>
      </c>
      <c r="D19" s="9">
        <v>11</v>
      </c>
      <c r="E19" s="97">
        <v>136</v>
      </c>
      <c r="F19" s="97"/>
      <c r="G19" s="99"/>
      <c r="H19" s="97"/>
      <c r="I19" s="9"/>
      <c r="J19" s="9"/>
      <c r="K19" s="97"/>
      <c r="M19" s="101"/>
    </row>
    <row r="20" spans="1:13" s="96" customFormat="1" ht="9" customHeight="1">
      <c r="A20" s="802" t="s">
        <v>141</v>
      </c>
      <c r="B20" s="102">
        <v>4</v>
      </c>
      <c r="C20" s="10">
        <v>0</v>
      </c>
      <c r="D20" s="10">
        <v>0</v>
      </c>
      <c r="E20" s="102">
        <v>4</v>
      </c>
      <c r="F20" s="102"/>
      <c r="G20" s="99"/>
      <c r="H20" s="102"/>
      <c r="I20" s="10"/>
      <c r="J20" s="10"/>
      <c r="K20" s="102"/>
      <c r="M20" s="101"/>
    </row>
    <row r="21" spans="1:13" s="96" customFormat="1" ht="9" customHeight="1">
      <c r="A21" s="802" t="s">
        <v>142</v>
      </c>
      <c r="B21" s="102">
        <v>9</v>
      </c>
      <c r="C21" s="10">
        <v>112</v>
      </c>
      <c r="D21" s="10">
        <v>11</v>
      </c>
      <c r="E21" s="102">
        <v>132</v>
      </c>
      <c r="F21" s="102"/>
      <c r="G21" s="99"/>
      <c r="H21" s="102"/>
      <c r="I21" s="10"/>
      <c r="J21" s="10"/>
      <c r="K21" s="102"/>
      <c r="M21" s="101"/>
    </row>
    <row r="22" spans="1:13" s="100" customFormat="1" ht="9" customHeight="1">
      <c r="A22" s="792" t="s">
        <v>143</v>
      </c>
      <c r="B22" s="97">
        <v>2017</v>
      </c>
      <c r="C22" s="9">
        <v>1630</v>
      </c>
      <c r="D22" s="9">
        <v>3515</v>
      </c>
      <c r="E22" s="97">
        <v>7162</v>
      </c>
      <c r="F22" s="97"/>
      <c r="G22" s="99"/>
      <c r="H22" s="97"/>
      <c r="I22" s="9"/>
      <c r="J22" s="9"/>
      <c r="K22" s="97"/>
      <c r="M22" s="101"/>
    </row>
    <row r="23" spans="1:13" s="96" customFormat="1" ht="9" customHeight="1">
      <c r="A23" s="802" t="s">
        <v>144</v>
      </c>
      <c r="B23" s="102">
        <v>1149</v>
      </c>
      <c r="C23" s="10">
        <v>731</v>
      </c>
      <c r="D23" s="10">
        <v>1348</v>
      </c>
      <c r="E23" s="102">
        <v>3228</v>
      </c>
      <c r="F23" s="102"/>
      <c r="G23" s="99"/>
      <c r="H23" s="102"/>
      <c r="I23" s="10"/>
      <c r="J23" s="10"/>
      <c r="K23" s="102"/>
      <c r="M23" s="101"/>
    </row>
    <row r="24" spans="1:13" s="96" customFormat="1" ht="9" customHeight="1">
      <c r="A24" s="802" t="s">
        <v>145</v>
      </c>
      <c r="B24" s="102">
        <v>49</v>
      </c>
      <c r="C24" s="10">
        <v>59</v>
      </c>
      <c r="D24" s="10">
        <v>423</v>
      </c>
      <c r="E24" s="102">
        <v>531</v>
      </c>
      <c r="F24" s="102"/>
      <c r="G24" s="99"/>
      <c r="H24" s="102"/>
      <c r="I24" s="10"/>
      <c r="J24" s="10"/>
      <c r="K24" s="102"/>
      <c r="M24" s="101"/>
    </row>
    <row r="25" spans="1:13" s="96" customFormat="1" ht="9" customHeight="1">
      <c r="A25" s="802" t="s">
        <v>146</v>
      </c>
      <c r="B25" s="102">
        <v>42</v>
      </c>
      <c r="C25" s="10">
        <v>1</v>
      </c>
      <c r="D25" s="10">
        <v>0</v>
      </c>
      <c r="E25" s="102">
        <v>43</v>
      </c>
      <c r="F25" s="102"/>
      <c r="G25" s="99"/>
      <c r="H25" s="102"/>
      <c r="I25" s="10"/>
      <c r="J25" s="10"/>
      <c r="K25" s="102"/>
      <c r="M25" s="101"/>
    </row>
    <row r="26" spans="1:13" s="96" customFormat="1" ht="9" customHeight="1">
      <c r="A26" s="802" t="s">
        <v>147</v>
      </c>
      <c r="B26" s="102">
        <v>442</v>
      </c>
      <c r="C26" s="10">
        <v>332</v>
      </c>
      <c r="D26" s="10">
        <v>1006</v>
      </c>
      <c r="E26" s="102">
        <v>1780</v>
      </c>
      <c r="F26" s="97"/>
      <c r="G26" s="99"/>
      <c r="H26" s="102"/>
      <c r="I26" s="10"/>
      <c r="J26" s="10"/>
      <c r="K26" s="102"/>
      <c r="M26" s="101"/>
    </row>
    <row r="27" spans="1:13" s="96" customFormat="1" ht="9" customHeight="1">
      <c r="A27" s="802" t="s">
        <v>148</v>
      </c>
      <c r="B27" s="102">
        <v>89</v>
      </c>
      <c r="C27" s="10">
        <v>67</v>
      </c>
      <c r="D27" s="10">
        <v>9</v>
      </c>
      <c r="E27" s="102">
        <v>165</v>
      </c>
      <c r="F27" s="102"/>
      <c r="G27" s="99"/>
      <c r="H27" s="102"/>
      <c r="I27" s="10"/>
      <c r="J27" s="10"/>
      <c r="K27" s="102"/>
      <c r="M27" s="101"/>
    </row>
    <row r="28" spans="1:13" s="96" customFormat="1" ht="9" customHeight="1">
      <c r="A28" s="802" t="s">
        <v>149</v>
      </c>
      <c r="B28" s="102">
        <v>71</v>
      </c>
      <c r="C28" s="10">
        <v>64</v>
      </c>
      <c r="D28" s="10">
        <v>29</v>
      </c>
      <c r="E28" s="102">
        <v>164</v>
      </c>
      <c r="F28" s="102"/>
      <c r="G28" s="99"/>
      <c r="H28" s="102"/>
      <c r="I28" s="10"/>
      <c r="J28" s="10"/>
      <c r="K28" s="102"/>
      <c r="M28" s="101"/>
    </row>
    <row r="29" spans="1:13" s="96" customFormat="1" ht="9" customHeight="1">
      <c r="A29" s="802" t="s">
        <v>150</v>
      </c>
      <c r="B29" s="102">
        <v>175</v>
      </c>
      <c r="C29" s="10">
        <v>376</v>
      </c>
      <c r="D29" s="10">
        <v>700</v>
      </c>
      <c r="E29" s="102">
        <v>1251</v>
      </c>
      <c r="F29" s="97"/>
      <c r="G29" s="99"/>
      <c r="H29" s="102"/>
      <c r="I29" s="10"/>
      <c r="J29" s="10"/>
      <c r="K29" s="102"/>
      <c r="M29" s="101"/>
    </row>
    <row r="30" spans="1:13" s="100" customFormat="1" ht="9" customHeight="1">
      <c r="A30" s="792" t="s">
        <v>151</v>
      </c>
      <c r="B30" s="97">
        <v>29</v>
      </c>
      <c r="C30" s="9">
        <v>34</v>
      </c>
      <c r="D30" s="9">
        <v>20</v>
      </c>
      <c r="E30" s="97">
        <v>83</v>
      </c>
      <c r="F30" s="97"/>
      <c r="G30" s="99"/>
      <c r="H30" s="97"/>
      <c r="I30" s="9"/>
      <c r="J30" s="9"/>
      <c r="K30" s="97"/>
      <c r="M30" s="101"/>
    </row>
    <row r="31" spans="1:13" s="96" customFormat="1" ht="9" customHeight="1">
      <c r="A31" s="802" t="s">
        <v>152</v>
      </c>
      <c r="B31" s="102">
        <v>13</v>
      </c>
      <c r="C31" s="10">
        <v>19</v>
      </c>
      <c r="D31" s="10">
        <v>20</v>
      </c>
      <c r="E31" s="102">
        <v>52</v>
      </c>
      <c r="F31" s="102"/>
      <c r="G31" s="99"/>
      <c r="H31" s="102"/>
      <c r="I31" s="10"/>
      <c r="J31" s="10"/>
      <c r="K31" s="102"/>
      <c r="M31" s="101"/>
    </row>
    <row r="32" spans="1:13" s="2" customFormat="1" ht="9" customHeight="1">
      <c r="A32" s="802" t="s">
        <v>153</v>
      </c>
      <c r="B32" s="102">
        <v>16</v>
      </c>
      <c r="C32" s="10">
        <v>15</v>
      </c>
      <c r="D32" s="10">
        <v>0</v>
      </c>
      <c r="E32" s="102">
        <v>31</v>
      </c>
      <c r="F32" s="102"/>
      <c r="G32" s="99"/>
      <c r="H32" s="102"/>
      <c r="I32" s="10"/>
      <c r="J32" s="10"/>
      <c r="K32" s="102"/>
      <c r="M32" s="101"/>
    </row>
    <row r="33" spans="1:13" s="96" customFormat="1" ht="9" customHeight="1">
      <c r="A33" s="792" t="s">
        <v>300</v>
      </c>
      <c r="B33" s="97">
        <f>480+406</f>
        <v>886</v>
      </c>
      <c r="C33" s="9">
        <f>375+336</f>
        <v>711</v>
      </c>
      <c r="D33" s="9">
        <f>291+179</f>
        <v>470</v>
      </c>
      <c r="E33" s="97">
        <f>1146+921</f>
        <v>2067</v>
      </c>
      <c r="F33" s="12"/>
      <c r="G33" s="99"/>
      <c r="H33" s="97"/>
      <c r="I33" s="9"/>
      <c r="J33" s="9"/>
      <c r="K33" s="97"/>
      <c r="M33" s="101"/>
    </row>
    <row r="34" spans="1:13" s="96" customFormat="1" ht="9" customHeight="1">
      <c r="A34" s="119" t="s">
        <v>311</v>
      </c>
      <c r="B34" s="386">
        <v>0</v>
      </c>
      <c r="C34" s="387">
        <v>0</v>
      </c>
      <c r="D34" s="500">
        <v>5699</v>
      </c>
      <c r="E34" s="500">
        <v>5699</v>
      </c>
      <c r="F34" s="102"/>
      <c r="G34" s="99"/>
      <c r="H34" s="97"/>
      <c r="I34" s="9"/>
      <c r="J34" s="9"/>
      <c r="K34" s="97"/>
      <c r="M34" s="101"/>
    </row>
    <row r="35" spans="1:13" s="96" customFormat="1" ht="9" customHeight="1">
      <c r="A35" s="119" t="s">
        <v>329</v>
      </c>
      <c r="B35" s="386">
        <v>0</v>
      </c>
      <c r="C35" s="387">
        <v>0</v>
      </c>
      <c r="D35" s="500">
        <v>1095</v>
      </c>
      <c r="E35" s="500">
        <v>1095</v>
      </c>
      <c r="F35" s="102"/>
      <c r="G35" s="99"/>
      <c r="H35" s="97"/>
      <c r="I35" s="9"/>
      <c r="J35" s="9"/>
      <c r="K35" s="97"/>
      <c r="M35" s="101"/>
    </row>
    <row r="36" spans="1:7" s="96" customFormat="1" ht="6.75" customHeight="1">
      <c r="A36" s="118"/>
      <c r="B36" s="12"/>
      <c r="C36" s="12"/>
      <c r="D36" s="12"/>
      <c r="E36" s="12"/>
      <c r="F36" s="102"/>
      <c r="G36" s="103"/>
    </row>
    <row r="37" spans="1:6" s="96" customFormat="1" ht="8.25" customHeight="1">
      <c r="A37" s="820" t="s">
        <v>155</v>
      </c>
      <c r="B37" s="820"/>
      <c r="C37" s="820"/>
      <c r="D37" s="820"/>
      <c r="E37" s="820"/>
      <c r="F37" s="102"/>
    </row>
    <row r="38" spans="1:7" s="96" customFormat="1" ht="6.75" customHeight="1">
      <c r="A38" s="118"/>
      <c r="B38" s="12"/>
      <c r="C38" s="12"/>
      <c r="D38" s="11"/>
      <c r="E38" s="12"/>
      <c r="F38" s="97"/>
      <c r="G38" s="103"/>
    </row>
    <row r="39" spans="1:6" s="96" customFormat="1" ht="9" customHeight="1">
      <c r="A39" s="120" t="s">
        <v>131</v>
      </c>
      <c r="B39" s="13">
        <f>B9/E9*100</f>
        <v>33.68453433822964</v>
      </c>
      <c r="C39" s="13">
        <f>100*C9/E9</f>
        <v>33.68453433822964</v>
      </c>
      <c r="D39" s="13">
        <f>100*D9/E9</f>
        <v>32.63093132354072</v>
      </c>
      <c r="E39" s="13">
        <v>100</v>
      </c>
      <c r="F39" s="97"/>
    </row>
    <row r="40" spans="1:8" s="96" customFormat="1" ht="9" customHeight="1">
      <c r="A40" s="792" t="s">
        <v>156</v>
      </c>
      <c r="B40" s="13">
        <f aca="true" t="shared" si="0" ref="B40:B63">B10/E10*100</f>
        <v>35.11897572170552</v>
      </c>
      <c r="C40" s="13">
        <f aca="true" t="shared" si="1" ref="C40:C63">100*C10/E10</f>
        <v>37.885010266940455</v>
      </c>
      <c r="D40" s="13">
        <f aca="true" t="shared" si="2" ref="D40:D63">100*D10/E10</f>
        <v>26.996014011354028</v>
      </c>
      <c r="E40" s="15">
        <v>100</v>
      </c>
      <c r="F40" s="97"/>
      <c r="G40" s="103"/>
      <c r="H40" s="96" t="s">
        <v>2</v>
      </c>
    </row>
    <row r="41" spans="1:6" s="96" customFormat="1" ht="9" customHeight="1">
      <c r="A41" s="802" t="s">
        <v>132</v>
      </c>
      <c r="B41" s="15">
        <f t="shared" si="0"/>
        <v>24</v>
      </c>
      <c r="C41" s="15">
        <f t="shared" si="1"/>
        <v>22</v>
      </c>
      <c r="D41" s="15">
        <f t="shared" si="2"/>
        <v>54</v>
      </c>
      <c r="E41" s="15">
        <v>100</v>
      </c>
      <c r="F41" s="97"/>
    </row>
    <row r="42" spans="1:7" s="96" customFormat="1" ht="9" customHeight="1">
      <c r="A42" s="802" t="s">
        <v>133</v>
      </c>
      <c r="B42" s="15">
        <f t="shared" si="0"/>
        <v>0</v>
      </c>
      <c r="C42" s="15">
        <f t="shared" si="1"/>
        <v>100</v>
      </c>
      <c r="D42" s="15">
        <f t="shared" si="2"/>
        <v>0</v>
      </c>
      <c r="E42" s="15">
        <v>100</v>
      </c>
      <c r="F42" s="97"/>
      <c r="G42" s="103"/>
    </row>
    <row r="43" spans="1:5" s="96" customFormat="1" ht="9" customHeight="1">
      <c r="A43" s="802" t="s">
        <v>134</v>
      </c>
      <c r="B43" s="15">
        <f t="shared" si="0"/>
        <v>39.86892408519934</v>
      </c>
      <c r="C43" s="15">
        <f t="shared" si="1"/>
        <v>50.16384489350082</v>
      </c>
      <c r="D43" s="15">
        <f t="shared" si="2"/>
        <v>9.967231021299837</v>
      </c>
      <c r="E43" s="15">
        <v>100</v>
      </c>
    </row>
    <row r="44" spans="1:5" s="96" customFormat="1" ht="9" customHeight="1">
      <c r="A44" s="802" t="s">
        <v>135</v>
      </c>
      <c r="B44" s="15">
        <f t="shared" si="0"/>
        <v>39.30530164533821</v>
      </c>
      <c r="C44" s="15">
        <f t="shared" si="1"/>
        <v>15.859232175502742</v>
      </c>
      <c r="D44" s="15">
        <f t="shared" si="2"/>
        <v>44.83546617915905</v>
      </c>
      <c r="E44" s="15">
        <v>100</v>
      </c>
    </row>
    <row r="45" spans="1:5" s="96" customFormat="1" ht="9" customHeight="1">
      <c r="A45" s="802" t="s">
        <v>136</v>
      </c>
      <c r="B45" s="15">
        <f t="shared" si="0"/>
        <v>6.113902847571189</v>
      </c>
      <c r="C45" s="15">
        <f t="shared" si="1"/>
        <v>78.22445561139028</v>
      </c>
      <c r="D45" s="15">
        <f t="shared" si="2"/>
        <v>15.661641541038525</v>
      </c>
      <c r="E45" s="15">
        <v>100</v>
      </c>
    </row>
    <row r="46" spans="1:5" s="96" customFormat="1" ht="9" customHeight="1">
      <c r="A46" s="802" t="s">
        <v>137</v>
      </c>
      <c r="B46" s="15">
        <f t="shared" si="0"/>
        <v>39.19768003866602</v>
      </c>
      <c r="C46" s="15">
        <f t="shared" si="1"/>
        <v>31.416143064282263</v>
      </c>
      <c r="D46" s="15">
        <f t="shared" si="2"/>
        <v>29.386176897051715</v>
      </c>
      <c r="E46" s="15">
        <v>100</v>
      </c>
    </row>
    <row r="47" spans="1:5" s="96" customFormat="1" ht="9" customHeight="1">
      <c r="A47" s="802" t="s">
        <v>138</v>
      </c>
      <c r="B47" s="15">
        <f t="shared" si="0"/>
        <v>15.188470066518848</v>
      </c>
      <c r="C47" s="15">
        <f t="shared" si="1"/>
        <v>27.605321507760532</v>
      </c>
      <c r="D47" s="15">
        <f t="shared" si="2"/>
        <v>57.20620842572062</v>
      </c>
      <c r="E47" s="15">
        <v>100</v>
      </c>
    </row>
    <row r="48" spans="1:5" s="96" customFormat="1" ht="9" customHeight="1">
      <c r="A48" s="802" t="s">
        <v>139</v>
      </c>
      <c r="B48" s="15">
        <f t="shared" si="0"/>
        <v>44.00820392616466</v>
      </c>
      <c r="C48" s="15">
        <f t="shared" si="1"/>
        <v>37.386463521828304</v>
      </c>
      <c r="D48" s="15">
        <f t="shared" si="2"/>
        <v>18.60533255200703</v>
      </c>
      <c r="E48" s="15">
        <v>100</v>
      </c>
    </row>
    <row r="49" spans="1:5" s="96" customFormat="1" ht="9" customHeight="1">
      <c r="A49" s="792" t="s">
        <v>140</v>
      </c>
      <c r="B49" s="13">
        <f t="shared" si="0"/>
        <v>9.558823529411764</v>
      </c>
      <c r="C49" s="13">
        <f t="shared" si="1"/>
        <v>82.3529411764706</v>
      </c>
      <c r="D49" s="13">
        <f t="shared" si="2"/>
        <v>8.088235294117647</v>
      </c>
      <c r="E49" s="13">
        <v>100</v>
      </c>
    </row>
    <row r="50" spans="1:5" s="96" customFormat="1" ht="9" customHeight="1">
      <c r="A50" s="802" t="s">
        <v>141</v>
      </c>
      <c r="B50" s="15">
        <f t="shared" si="0"/>
        <v>100</v>
      </c>
      <c r="C50" s="15">
        <f t="shared" si="1"/>
        <v>0</v>
      </c>
      <c r="D50" s="15">
        <f t="shared" si="2"/>
        <v>0</v>
      </c>
      <c r="E50" s="13">
        <v>0</v>
      </c>
    </row>
    <row r="51" spans="1:5" s="96" customFormat="1" ht="9" customHeight="1">
      <c r="A51" s="802" t="s">
        <v>142</v>
      </c>
      <c r="B51" s="15">
        <f t="shared" si="0"/>
        <v>6.8181818181818175</v>
      </c>
      <c r="C51" s="15">
        <f t="shared" si="1"/>
        <v>84.84848484848484</v>
      </c>
      <c r="D51" s="15">
        <f t="shared" si="2"/>
        <v>8.333333333333334</v>
      </c>
      <c r="E51" s="15">
        <v>100</v>
      </c>
    </row>
    <row r="52" spans="1:5" s="96" customFormat="1" ht="9" customHeight="1">
      <c r="A52" s="792" t="s">
        <v>143</v>
      </c>
      <c r="B52" s="13">
        <f t="shared" si="0"/>
        <v>28.162524434515497</v>
      </c>
      <c r="C52" s="13">
        <f t="shared" si="1"/>
        <v>22.75900586428372</v>
      </c>
      <c r="D52" s="13">
        <f t="shared" si="2"/>
        <v>49.07846970120078</v>
      </c>
      <c r="E52" s="15">
        <v>100</v>
      </c>
    </row>
    <row r="53" spans="1:5" s="96" customFormat="1" ht="9" customHeight="1">
      <c r="A53" s="802" t="s">
        <v>144</v>
      </c>
      <c r="B53" s="15">
        <f t="shared" si="0"/>
        <v>35.594795539033456</v>
      </c>
      <c r="C53" s="15">
        <f t="shared" si="1"/>
        <v>22.6456009913259</v>
      </c>
      <c r="D53" s="15">
        <f t="shared" si="2"/>
        <v>41.759603469640645</v>
      </c>
      <c r="E53" s="13">
        <v>100</v>
      </c>
    </row>
    <row r="54" spans="1:5" s="96" customFormat="1" ht="9" customHeight="1">
      <c r="A54" s="802" t="s">
        <v>145</v>
      </c>
      <c r="B54" s="15">
        <f t="shared" si="0"/>
        <v>9.227871939736348</v>
      </c>
      <c r="C54" s="15">
        <f t="shared" si="1"/>
        <v>11.11111111111111</v>
      </c>
      <c r="D54" s="15">
        <f t="shared" si="2"/>
        <v>79.66101694915254</v>
      </c>
      <c r="E54" s="15">
        <v>100</v>
      </c>
    </row>
    <row r="55" spans="1:7" s="96" customFormat="1" ht="9" customHeight="1">
      <c r="A55" s="802" t="s">
        <v>146</v>
      </c>
      <c r="B55" s="15">
        <f t="shared" si="0"/>
        <v>97.67441860465115</v>
      </c>
      <c r="C55" s="15">
        <f t="shared" si="1"/>
        <v>2.3255813953488373</v>
      </c>
      <c r="D55" s="15">
        <f t="shared" si="2"/>
        <v>0</v>
      </c>
      <c r="E55" s="15">
        <v>100</v>
      </c>
      <c r="G55" s="96" t="s">
        <v>2</v>
      </c>
    </row>
    <row r="56" spans="1:5" s="96" customFormat="1" ht="9" customHeight="1">
      <c r="A56" s="802" t="s">
        <v>147</v>
      </c>
      <c r="B56" s="15">
        <f t="shared" si="0"/>
        <v>24.831460674157306</v>
      </c>
      <c r="C56" s="15">
        <f t="shared" si="1"/>
        <v>18.651685393258425</v>
      </c>
      <c r="D56" s="15">
        <f t="shared" si="2"/>
        <v>56.51685393258427</v>
      </c>
      <c r="E56" s="15">
        <v>100</v>
      </c>
    </row>
    <row r="57" spans="1:5" s="96" customFormat="1" ht="9" customHeight="1">
      <c r="A57" s="802" t="s">
        <v>148</v>
      </c>
      <c r="B57" s="15">
        <f t="shared" si="0"/>
        <v>53.939393939393945</v>
      </c>
      <c r="C57" s="15">
        <f t="shared" si="1"/>
        <v>40.60606060606061</v>
      </c>
      <c r="D57" s="15">
        <f t="shared" si="2"/>
        <v>5.454545454545454</v>
      </c>
      <c r="E57" s="15">
        <v>100</v>
      </c>
    </row>
    <row r="58" spans="1:5" s="96" customFormat="1" ht="9" customHeight="1">
      <c r="A58" s="802" t="s">
        <v>149</v>
      </c>
      <c r="B58" s="15">
        <f t="shared" si="0"/>
        <v>43.292682926829265</v>
      </c>
      <c r="C58" s="15">
        <f t="shared" si="1"/>
        <v>39.02439024390244</v>
      </c>
      <c r="D58" s="15">
        <f t="shared" si="2"/>
        <v>17.682926829268293</v>
      </c>
      <c r="E58" s="15">
        <v>100</v>
      </c>
    </row>
    <row r="59" spans="1:5" s="96" customFormat="1" ht="9" customHeight="1">
      <c r="A59" s="802" t="s">
        <v>150</v>
      </c>
      <c r="B59" s="15">
        <f t="shared" si="0"/>
        <v>13.988808952837731</v>
      </c>
      <c r="C59" s="15">
        <f t="shared" si="1"/>
        <v>30.05595523581135</v>
      </c>
      <c r="D59" s="15">
        <f t="shared" si="2"/>
        <v>55.95523581135092</v>
      </c>
      <c r="E59" s="15">
        <v>100</v>
      </c>
    </row>
    <row r="60" spans="1:5" s="96" customFormat="1" ht="9" customHeight="1">
      <c r="A60" s="792" t="s">
        <v>151</v>
      </c>
      <c r="B60" s="13">
        <f t="shared" si="0"/>
        <v>34.93975903614458</v>
      </c>
      <c r="C60" s="13">
        <f t="shared" si="1"/>
        <v>40.963855421686745</v>
      </c>
      <c r="D60" s="13">
        <f t="shared" si="2"/>
        <v>24.096385542168676</v>
      </c>
      <c r="E60" s="13">
        <v>100</v>
      </c>
    </row>
    <row r="61" spans="1:5" s="96" customFormat="1" ht="9" customHeight="1">
      <c r="A61" s="802" t="s">
        <v>152</v>
      </c>
      <c r="B61" s="15">
        <f t="shared" si="0"/>
        <v>25</v>
      </c>
      <c r="C61" s="15">
        <f t="shared" si="1"/>
        <v>36.53846153846154</v>
      </c>
      <c r="D61" s="15">
        <f t="shared" si="2"/>
        <v>38.46153846153846</v>
      </c>
      <c r="E61" s="15">
        <v>100</v>
      </c>
    </row>
    <row r="62" spans="1:5" s="96" customFormat="1" ht="9" customHeight="1">
      <c r="A62" s="802" t="s">
        <v>153</v>
      </c>
      <c r="B62" s="15">
        <f t="shared" si="0"/>
        <v>51.61290322580645</v>
      </c>
      <c r="C62" s="15">
        <f t="shared" si="1"/>
        <v>48.38709677419355</v>
      </c>
      <c r="D62" s="15">
        <f t="shared" si="2"/>
        <v>0</v>
      </c>
      <c r="E62" s="15">
        <v>100</v>
      </c>
    </row>
    <row r="63" spans="1:5" s="96" customFormat="1" ht="9" customHeight="1">
      <c r="A63" s="792" t="s">
        <v>300</v>
      </c>
      <c r="B63" s="13">
        <f t="shared" si="0"/>
        <v>42.8640541848089</v>
      </c>
      <c r="C63" s="13">
        <f t="shared" si="1"/>
        <v>34.39767779390421</v>
      </c>
      <c r="D63" s="13">
        <f t="shared" si="2"/>
        <v>22.73826802128689</v>
      </c>
      <c r="E63" s="13">
        <v>100</v>
      </c>
    </row>
    <row r="64" spans="1:5" s="96" customFormat="1" ht="9" customHeight="1">
      <c r="A64" s="791" t="s">
        <v>157</v>
      </c>
      <c r="B64" s="549">
        <v>0</v>
      </c>
      <c r="C64" s="549">
        <v>0</v>
      </c>
      <c r="D64" s="549">
        <v>100</v>
      </c>
      <c r="E64" s="549">
        <v>100</v>
      </c>
    </row>
    <row r="65" spans="1:5" s="96" customFormat="1" ht="9" customHeight="1">
      <c r="A65" s="791" t="s">
        <v>330</v>
      </c>
      <c r="B65" s="549">
        <v>0</v>
      </c>
      <c r="C65" s="549">
        <v>0</v>
      </c>
      <c r="D65" s="549">
        <v>100</v>
      </c>
      <c r="E65" s="549">
        <v>100</v>
      </c>
    </row>
    <row r="66" spans="1:5" s="96" customFormat="1" ht="9" customHeight="1">
      <c r="A66" s="351"/>
      <c r="B66" s="550"/>
      <c r="C66" s="550"/>
      <c r="D66" s="550"/>
      <c r="E66" s="550"/>
    </row>
    <row r="67" spans="1:5" s="96" customFormat="1" ht="9" customHeight="1">
      <c r="A67" s="807"/>
      <c r="B67" s="808"/>
      <c r="C67" s="808"/>
      <c r="D67" s="808"/>
      <c r="E67" s="808"/>
    </row>
    <row r="68" spans="1:5" s="96" customFormat="1" ht="9" customHeight="1">
      <c r="A68" s="807"/>
      <c r="B68" s="808"/>
      <c r="C68" s="808"/>
      <c r="D68" s="808"/>
      <c r="E68" s="808"/>
    </row>
    <row r="69" spans="1:5" ht="12" customHeight="1">
      <c r="A69" s="774" t="s">
        <v>380</v>
      </c>
      <c r="B69" s="92"/>
      <c r="C69" s="92"/>
      <c r="D69" s="92"/>
      <c r="E69" s="92"/>
    </row>
    <row r="70" spans="2:5" ht="12" customHeight="1">
      <c r="B70" s="92"/>
      <c r="C70" s="92"/>
      <c r="D70" s="92"/>
      <c r="E70" s="92"/>
    </row>
    <row r="71" spans="1:5" ht="9" customHeight="1">
      <c r="A71" s="93"/>
      <c r="B71" s="92"/>
      <c r="C71" s="92"/>
      <c r="D71" s="92"/>
      <c r="E71" s="92"/>
    </row>
    <row r="72" spans="1:5" ht="12" customHeight="1">
      <c r="A72" s="657" t="s">
        <v>256</v>
      </c>
      <c r="B72" s="819" t="s">
        <v>217</v>
      </c>
      <c r="C72" s="819"/>
      <c r="D72" s="819"/>
      <c r="E72" s="819"/>
    </row>
    <row r="73" spans="1:5" s="94" customFormat="1" ht="12" customHeight="1">
      <c r="A73" s="658" t="s">
        <v>219</v>
      </c>
      <c r="B73" s="625" t="s">
        <v>390</v>
      </c>
      <c r="C73" s="625" t="s">
        <v>391</v>
      </c>
      <c r="D73" s="625" t="s">
        <v>392</v>
      </c>
      <c r="E73" s="625" t="s">
        <v>130</v>
      </c>
    </row>
    <row r="74" spans="1:5" ht="9" customHeight="1">
      <c r="A74" s="117" t="s">
        <v>267</v>
      </c>
      <c r="B74" s="104"/>
      <c r="C74" s="104"/>
      <c r="D74" s="104"/>
      <c r="E74" s="104"/>
    </row>
    <row r="75" spans="1:8" ht="9" customHeight="1">
      <c r="A75" s="818" t="s">
        <v>155</v>
      </c>
      <c r="B75" s="818"/>
      <c r="C75" s="818"/>
      <c r="D75" s="818"/>
      <c r="E75" s="818"/>
      <c r="F75" s="105"/>
      <c r="G75" s="105"/>
      <c r="H75" s="105"/>
    </row>
    <row r="76" spans="2:5" ht="9" customHeight="1">
      <c r="B76" s="121"/>
      <c r="C76" s="121"/>
      <c r="D76" s="122"/>
      <c r="E76" s="122"/>
    </row>
    <row r="77" spans="1:17" ht="9" customHeight="1">
      <c r="A77" s="350" t="s">
        <v>331</v>
      </c>
      <c r="B77" s="13">
        <v>100</v>
      </c>
      <c r="C77" s="13">
        <v>100</v>
      </c>
      <c r="D77" s="13">
        <f>100*D9/D$9</f>
        <v>100</v>
      </c>
      <c r="E77" s="13">
        <f>100*E9/E$9</f>
        <v>100</v>
      </c>
      <c r="F77" s="97"/>
      <c r="G77" s="9"/>
      <c r="H77" s="9"/>
      <c r="I77" s="97"/>
      <c r="J77" s="106"/>
      <c r="K77" s="106"/>
      <c r="L77" s="106"/>
      <c r="M77" s="106"/>
      <c r="N77" s="13"/>
      <c r="O77" s="13"/>
      <c r="P77" s="13"/>
      <c r="Q77" s="13"/>
    </row>
    <row r="78" spans="1:17" ht="9" customHeight="1">
      <c r="A78" s="350" t="s">
        <v>156</v>
      </c>
      <c r="B78" s="13">
        <v>66.4</v>
      </c>
      <c r="C78" s="13">
        <v>71.6</v>
      </c>
      <c r="D78" s="13">
        <f aca="true" t="shared" si="3" ref="D78:E101">100*D10/D$9</f>
        <v>52.674994107942496</v>
      </c>
      <c r="E78" s="13">
        <f t="shared" si="3"/>
        <v>63.669922325617165</v>
      </c>
      <c r="F78" s="97"/>
      <c r="G78" s="9"/>
      <c r="H78" s="9"/>
      <c r="I78" s="97"/>
      <c r="J78" s="106"/>
      <c r="K78" s="106"/>
      <c r="L78" s="106"/>
      <c r="M78" s="106"/>
      <c r="N78" s="13"/>
      <c r="O78" s="13"/>
      <c r="P78" s="13"/>
      <c r="Q78" s="13"/>
    </row>
    <row r="79" spans="1:17" ht="9" customHeight="1">
      <c r="A79" s="803" t="s">
        <v>132</v>
      </c>
      <c r="B79" s="15">
        <v>0.3</v>
      </c>
      <c r="C79" s="15">
        <v>0.3</v>
      </c>
      <c r="D79" s="15">
        <f t="shared" si="3"/>
        <v>0.6363422106999764</v>
      </c>
      <c r="E79" s="15">
        <f t="shared" si="3"/>
        <v>0.3845266476966854</v>
      </c>
      <c r="F79" s="102"/>
      <c r="G79" s="10"/>
      <c r="H79" s="10"/>
      <c r="I79" s="102"/>
      <c r="J79" s="106"/>
      <c r="K79" s="106"/>
      <c r="L79" s="106"/>
      <c r="M79" s="106"/>
      <c r="N79" s="15"/>
      <c r="O79" s="15"/>
      <c r="P79" s="15"/>
      <c r="Q79" s="15"/>
    </row>
    <row r="80" spans="1:17" ht="9" customHeight="1">
      <c r="A80" s="803" t="s">
        <v>133</v>
      </c>
      <c r="B80" s="15">
        <v>0</v>
      </c>
      <c r="C80" s="15">
        <v>0.7</v>
      </c>
      <c r="D80" s="15">
        <f t="shared" si="3"/>
        <v>0</v>
      </c>
      <c r="E80" s="15">
        <f t="shared" si="3"/>
        <v>0.22687072214104437</v>
      </c>
      <c r="F80" s="102"/>
      <c r="G80" s="10"/>
      <c r="H80" s="10"/>
      <c r="I80" s="102"/>
      <c r="J80" s="106"/>
      <c r="K80" s="106"/>
      <c r="L80" s="106"/>
      <c r="M80" s="106"/>
      <c r="N80" s="15"/>
      <c r="O80" s="15"/>
      <c r="P80" s="12"/>
      <c r="Q80" s="15"/>
    </row>
    <row r="81" spans="1:17" ht="9" customHeight="1">
      <c r="A81" s="803" t="s">
        <v>134</v>
      </c>
      <c r="B81" s="15">
        <v>16.7</v>
      </c>
      <c r="C81" s="15">
        <v>21</v>
      </c>
      <c r="D81" s="15">
        <f t="shared" si="3"/>
        <v>4.301201979731323</v>
      </c>
      <c r="E81" s="15">
        <f t="shared" si="3"/>
        <v>14.08136583865262</v>
      </c>
      <c r="F81" s="102"/>
      <c r="G81" s="10"/>
      <c r="H81" s="10"/>
      <c r="I81" s="102"/>
      <c r="J81" s="106"/>
      <c r="K81" s="106"/>
      <c r="L81" s="106"/>
      <c r="M81" s="106"/>
      <c r="N81" s="15"/>
      <c r="O81" s="15"/>
      <c r="P81" s="15"/>
      <c r="Q81" s="15"/>
    </row>
    <row r="82" spans="1:17" ht="9" customHeight="1">
      <c r="A82" s="803" t="s">
        <v>135</v>
      </c>
      <c r="B82" s="15">
        <v>9.8</v>
      </c>
      <c r="C82" s="15">
        <v>4</v>
      </c>
      <c r="D82" s="15">
        <f t="shared" si="3"/>
        <v>11.56021682771624</v>
      </c>
      <c r="E82" s="15">
        <f t="shared" si="3"/>
        <v>8.413443051603476</v>
      </c>
      <c r="F82" s="102"/>
      <c r="G82" s="10"/>
      <c r="H82" s="10"/>
      <c r="I82" s="102"/>
      <c r="J82" s="106"/>
      <c r="K82" s="106"/>
      <c r="L82" s="106"/>
      <c r="M82" s="106"/>
      <c r="N82" s="15"/>
      <c r="O82" s="15"/>
      <c r="P82" s="15"/>
      <c r="Q82" s="15"/>
    </row>
    <row r="83" spans="1:17" ht="9" customHeight="1">
      <c r="A83" s="803" t="s">
        <v>136</v>
      </c>
      <c r="B83" s="15">
        <v>0.8</v>
      </c>
      <c r="C83" s="15">
        <v>10.7</v>
      </c>
      <c r="D83" s="15">
        <f t="shared" si="3"/>
        <v>2.2036295074239924</v>
      </c>
      <c r="E83" s="15">
        <f t="shared" si="3"/>
        <v>4.591248173498424</v>
      </c>
      <c r="F83" s="102"/>
      <c r="G83" s="10"/>
      <c r="H83" s="10"/>
      <c r="I83" s="102"/>
      <c r="J83" s="106"/>
      <c r="K83" s="106"/>
      <c r="L83" s="106"/>
      <c r="M83" s="106"/>
      <c r="N83" s="15"/>
      <c r="O83" s="15"/>
      <c r="P83" s="15"/>
      <c r="Q83" s="15"/>
    </row>
    <row r="84" spans="1:17" ht="9" customHeight="1">
      <c r="A84" s="803" t="s">
        <v>137</v>
      </c>
      <c r="B84" s="15">
        <v>18.5</v>
      </c>
      <c r="C84" s="15">
        <v>14.8</v>
      </c>
      <c r="D84" s="15">
        <f t="shared" si="3"/>
        <v>14.329483855762433</v>
      </c>
      <c r="E84" s="15">
        <f t="shared" si="3"/>
        <v>15.911712681688842</v>
      </c>
      <c r="F84" s="102"/>
      <c r="G84" s="10"/>
      <c r="H84" s="10"/>
      <c r="I84" s="102"/>
      <c r="J84" s="106"/>
      <c r="K84" s="106"/>
      <c r="L84" s="106"/>
      <c r="M84" s="106"/>
      <c r="N84" s="15"/>
      <c r="O84" s="15"/>
      <c r="P84" s="15"/>
      <c r="Q84" s="15"/>
    </row>
    <row r="85" spans="1:17" ht="9" customHeight="1">
      <c r="A85" s="803" t="s">
        <v>138</v>
      </c>
      <c r="B85" s="15">
        <v>3.1</v>
      </c>
      <c r="C85" s="15">
        <v>5.7</v>
      </c>
      <c r="D85" s="15">
        <f t="shared" si="3"/>
        <v>12.161206693377327</v>
      </c>
      <c r="E85" s="15">
        <f t="shared" si="3"/>
        <v>6.936860724448204</v>
      </c>
      <c r="F85" s="102"/>
      <c r="G85" s="10"/>
      <c r="H85" s="10"/>
      <c r="I85" s="102"/>
      <c r="J85" s="106"/>
      <c r="K85" s="106"/>
      <c r="L85" s="106"/>
      <c r="M85" s="106"/>
      <c r="N85" s="15"/>
      <c r="O85" s="15"/>
      <c r="P85" s="15"/>
      <c r="Q85" s="15"/>
    </row>
    <row r="86" spans="1:17" ht="9" customHeight="1">
      <c r="A86" s="803" t="s">
        <v>139</v>
      </c>
      <c r="B86" s="15">
        <v>17.1</v>
      </c>
      <c r="C86" s="15">
        <v>14.6</v>
      </c>
      <c r="D86" s="15">
        <f t="shared" si="3"/>
        <v>7.482913033231204</v>
      </c>
      <c r="E86" s="15">
        <f t="shared" si="3"/>
        <v>13.123894485887872</v>
      </c>
      <c r="F86" s="102"/>
      <c r="G86" s="10"/>
      <c r="H86" s="10"/>
      <c r="I86" s="102"/>
      <c r="J86" s="106"/>
      <c r="K86" s="106"/>
      <c r="L86" s="106"/>
      <c r="M86" s="106"/>
      <c r="N86" s="15"/>
      <c r="O86" s="15"/>
      <c r="P86" s="15"/>
      <c r="Q86" s="15"/>
    </row>
    <row r="87" spans="1:17" ht="9" customHeight="1">
      <c r="A87" s="350" t="s">
        <v>140</v>
      </c>
      <c r="B87" s="13">
        <v>0.1</v>
      </c>
      <c r="C87" s="13">
        <v>1.3</v>
      </c>
      <c r="D87" s="13">
        <f t="shared" si="3"/>
        <v>0.1296252651425878</v>
      </c>
      <c r="E87" s="13">
        <f t="shared" si="3"/>
        <v>0.5229562408674922</v>
      </c>
      <c r="F87" s="97"/>
      <c r="G87" s="9"/>
      <c r="H87" s="9"/>
      <c r="I87" s="97"/>
      <c r="J87" s="106"/>
      <c r="K87" s="106"/>
      <c r="L87" s="106"/>
      <c r="M87" s="106"/>
      <c r="N87" s="13"/>
      <c r="O87" s="13"/>
      <c r="P87" s="13"/>
      <c r="Q87" s="13"/>
    </row>
    <row r="88" spans="1:17" ht="9" customHeight="1">
      <c r="A88" s="803" t="s">
        <v>141</v>
      </c>
      <c r="B88" s="15">
        <v>0</v>
      </c>
      <c r="C88" s="15">
        <v>0</v>
      </c>
      <c r="D88" s="15">
        <f t="shared" si="3"/>
        <v>0</v>
      </c>
      <c r="E88" s="15">
        <f t="shared" si="3"/>
        <v>0.015381065907867416</v>
      </c>
      <c r="F88" s="102"/>
      <c r="G88" s="10"/>
      <c r="H88" s="10"/>
      <c r="I88" s="102"/>
      <c r="J88" s="106"/>
      <c r="K88" s="106"/>
      <c r="L88" s="106"/>
      <c r="M88" s="106"/>
      <c r="N88" s="12"/>
      <c r="O88" s="15"/>
      <c r="P88" s="15"/>
      <c r="Q88" s="12"/>
    </row>
    <row r="89" spans="1:17" ht="9" customHeight="1">
      <c r="A89" s="803" t="s">
        <v>142</v>
      </c>
      <c r="B89" s="15">
        <v>0.1</v>
      </c>
      <c r="C89" s="15">
        <v>1.3</v>
      </c>
      <c r="D89" s="15">
        <f t="shared" si="3"/>
        <v>0.1296252651425878</v>
      </c>
      <c r="E89" s="15">
        <f t="shared" si="3"/>
        <v>0.5075751749596247</v>
      </c>
      <c r="F89" s="102"/>
      <c r="G89" s="10"/>
      <c r="H89" s="10"/>
      <c r="I89" s="102"/>
      <c r="J89" s="106"/>
      <c r="K89" s="106"/>
      <c r="L89" s="106"/>
      <c r="M89" s="106"/>
      <c r="N89" s="15"/>
      <c r="O89" s="15"/>
      <c r="P89" s="15"/>
      <c r="Q89" s="15"/>
    </row>
    <row r="90" spans="1:17" ht="9" customHeight="1">
      <c r="A90" s="350" t="s">
        <v>143</v>
      </c>
      <c r="B90" s="13">
        <v>23</v>
      </c>
      <c r="C90" s="13">
        <v>18.6</v>
      </c>
      <c r="D90" s="13">
        <f t="shared" si="3"/>
        <v>41.42116427056328</v>
      </c>
      <c r="E90" s="13">
        <f t="shared" si="3"/>
        <v>27.539798508036608</v>
      </c>
      <c r="F90" s="97"/>
      <c r="G90" s="9"/>
      <c r="H90" s="9"/>
      <c r="I90" s="97"/>
      <c r="J90" s="106"/>
      <c r="K90" s="106"/>
      <c r="L90" s="106"/>
      <c r="M90" s="106"/>
      <c r="N90" s="13"/>
      <c r="O90" s="13"/>
      <c r="P90" s="13"/>
      <c r="Q90" s="13"/>
    </row>
    <row r="91" spans="1:17" ht="9" customHeight="1">
      <c r="A91" s="803" t="s">
        <v>144</v>
      </c>
      <c r="B91" s="15">
        <v>13.1</v>
      </c>
      <c r="C91" s="15">
        <v>8.3</v>
      </c>
      <c r="D91" s="15">
        <f t="shared" si="3"/>
        <v>15.884987037473486</v>
      </c>
      <c r="E91" s="15">
        <f t="shared" si="3"/>
        <v>12.412520187649005</v>
      </c>
      <c r="F91" s="102"/>
      <c r="G91" s="10"/>
      <c r="H91" s="10"/>
      <c r="I91" s="102"/>
      <c r="J91" s="106"/>
      <c r="K91" s="106"/>
      <c r="L91" s="106"/>
      <c r="M91" s="106"/>
      <c r="N91" s="15"/>
      <c r="O91" s="15"/>
      <c r="P91" s="15"/>
      <c r="Q91" s="15"/>
    </row>
    <row r="92" spans="1:17" ht="9" customHeight="1">
      <c r="A92" s="803" t="s">
        <v>145</v>
      </c>
      <c r="B92" s="15">
        <v>0.6</v>
      </c>
      <c r="C92" s="15">
        <v>0.7</v>
      </c>
      <c r="D92" s="15">
        <f t="shared" si="3"/>
        <v>4.984680650483149</v>
      </c>
      <c r="E92" s="15">
        <f t="shared" si="3"/>
        <v>2.0418364992693996</v>
      </c>
      <c r="F92" s="102"/>
      <c r="G92" s="10"/>
      <c r="H92" s="10"/>
      <c r="I92" s="102"/>
      <c r="J92" s="106"/>
      <c r="K92" s="106"/>
      <c r="L92" s="106"/>
      <c r="M92" s="106"/>
      <c r="N92" s="15"/>
      <c r="O92" s="15"/>
      <c r="P92" s="15"/>
      <c r="Q92" s="15"/>
    </row>
    <row r="93" spans="1:17" ht="9" customHeight="1">
      <c r="A93" s="803" t="s">
        <v>146</v>
      </c>
      <c r="B93" s="15">
        <v>0.5</v>
      </c>
      <c r="C93" s="15">
        <v>0</v>
      </c>
      <c r="D93" s="15">
        <f t="shared" si="3"/>
        <v>0</v>
      </c>
      <c r="E93" s="15">
        <f t="shared" si="3"/>
        <v>0.16534645850957472</v>
      </c>
      <c r="F93" s="102"/>
      <c r="G93" s="10"/>
      <c r="H93" s="10"/>
      <c r="I93" s="102"/>
      <c r="J93" s="106"/>
      <c r="K93" s="106"/>
      <c r="L93" s="106"/>
      <c r="M93" s="106"/>
      <c r="N93" s="15"/>
      <c r="O93" s="15"/>
      <c r="P93" s="12"/>
      <c r="Q93" s="15"/>
    </row>
    <row r="94" spans="1:17" ht="9" customHeight="1">
      <c r="A94" s="803" t="s">
        <v>147</v>
      </c>
      <c r="B94" s="15">
        <v>5</v>
      </c>
      <c r="C94" s="15">
        <v>3.8</v>
      </c>
      <c r="D94" s="15">
        <f t="shared" si="3"/>
        <v>11.854819703040302</v>
      </c>
      <c r="E94" s="15">
        <f t="shared" si="3"/>
        <v>6.8445743290009995</v>
      </c>
      <c r="F94" s="102"/>
      <c r="G94" s="10"/>
      <c r="H94" s="10"/>
      <c r="I94" s="102"/>
      <c r="J94" s="106"/>
      <c r="K94" s="106"/>
      <c r="L94" s="106"/>
      <c r="M94" s="106"/>
      <c r="N94" s="15"/>
      <c r="O94" s="15"/>
      <c r="P94" s="15"/>
      <c r="Q94" s="15"/>
    </row>
    <row r="95" spans="1:17" ht="9" customHeight="1">
      <c r="A95" s="803" t="s">
        <v>148</v>
      </c>
      <c r="B95" s="15">
        <v>1</v>
      </c>
      <c r="C95" s="15">
        <v>0.8</v>
      </c>
      <c r="D95" s="15">
        <f t="shared" si="3"/>
        <v>0.10605703511666274</v>
      </c>
      <c r="E95" s="15">
        <f t="shared" si="3"/>
        <v>0.6344689686995308</v>
      </c>
      <c r="F95" s="102"/>
      <c r="G95" s="10"/>
      <c r="H95" s="10"/>
      <c r="I95" s="102"/>
      <c r="J95" s="106"/>
      <c r="K95" s="106"/>
      <c r="L95" s="106"/>
      <c r="M95" s="106"/>
      <c r="N95" s="15"/>
      <c r="O95" s="15"/>
      <c r="P95" s="15"/>
      <c r="Q95" s="15"/>
    </row>
    <row r="96" spans="1:17" ht="9" customHeight="1">
      <c r="A96" s="803" t="s">
        <v>149</v>
      </c>
      <c r="B96" s="15">
        <v>0.8424408014571949</v>
      </c>
      <c r="C96" s="15">
        <v>0.7</v>
      </c>
      <c r="D96" s="15">
        <f t="shared" si="3"/>
        <v>0.3417393353759133</v>
      </c>
      <c r="E96" s="15">
        <f t="shared" si="3"/>
        <v>0.630623702222564</v>
      </c>
      <c r="F96" s="102"/>
      <c r="G96" s="10"/>
      <c r="H96" s="10"/>
      <c r="I96" s="102"/>
      <c r="J96" s="106"/>
      <c r="K96" s="106"/>
      <c r="L96" s="106"/>
      <c r="M96" s="106"/>
      <c r="N96" s="15"/>
      <c r="O96" s="15"/>
      <c r="P96" s="15"/>
      <c r="Q96" s="15"/>
    </row>
    <row r="97" spans="1:17" ht="9" customHeight="1">
      <c r="A97" s="803" t="s">
        <v>150</v>
      </c>
      <c r="B97" s="15">
        <v>2</v>
      </c>
      <c r="C97" s="15">
        <v>4.3</v>
      </c>
      <c r="D97" s="15">
        <f t="shared" si="3"/>
        <v>8.248880509073768</v>
      </c>
      <c r="E97" s="15">
        <f t="shared" si="3"/>
        <v>4.810428362685534</v>
      </c>
      <c r="F97" s="102"/>
      <c r="G97" s="10"/>
      <c r="H97" s="10"/>
      <c r="I97" s="102"/>
      <c r="J97" s="106"/>
      <c r="K97" s="106"/>
      <c r="L97" s="106"/>
      <c r="M97" s="106"/>
      <c r="N97" s="15"/>
      <c r="O97" s="15"/>
      <c r="P97" s="15"/>
      <c r="Q97" s="15"/>
    </row>
    <row r="98" spans="1:17" ht="9" customHeight="1">
      <c r="A98" s="350" t="s">
        <v>151</v>
      </c>
      <c r="B98" s="13">
        <v>0.3</v>
      </c>
      <c r="C98" s="13">
        <v>0.4</v>
      </c>
      <c r="D98" s="13">
        <f t="shared" si="3"/>
        <v>0.23568230025925052</v>
      </c>
      <c r="E98" s="13">
        <f t="shared" si="3"/>
        <v>0.3191571175882489</v>
      </c>
      <c r="F98" s="97"/>
      <c r="G98" s="9"/>
      <c r="H98" s="9"/>
      <c r="I98" s="97"/>
      <c r="J98" s="106"/>
      <c r="K98" s="106"/>
      <c r="L98" s="106"/>
      <c r="M98" s="106"/>
      <c r="N98" s="13"/>
      <c r="O98" s="13"/>
      <c r="P98" s="13"/>
      <c r="Q98" s="13"/>
    </row>
    <row r="99" spans="1:17" ht="9" customHeight="1">
      <c r="A99" s="803" t="s">
        <v>152</v>
      </c>
      <c r="B99" s="15">
        <v>0.1</v>
      </c>
      <c r="C99" s="15">
        <v>0.2</v>
      </c>
      <c r="D99" s="15">
        <f t="shared" si="3"/>
        <v>0.23568230025925052</v>
      </c>
      <c r="E99" s="15">
        <f t="shared" si="3"/>
        <v>0.1999538568022764</v>
      </c>
      <c r="F99" s="102"/>
      <c r="G99" s="10"/>
      <c r="H99" s="10"/>
      <c r="I99" s="102"/>
      <c r="J99" s="106"/>
      <c r="K99" s="106"/>
      <c r="L99" s="106"/>
      <c r="M99" s="106"/>
      <c r="N99" s="15"/>
      <c r="O99" s="15"/>
      <c r="P99" s="15"/>
      <c r="Q99" s="15"/>
    </row>
    <row r="100" spans="1:17" ht="9" customHeight="1">
      <c r="A100" s="803" t="s">
        <v>153</v>
      </c>
      <c r="B100" s="15">
        <v>0.2</v>
      </c>
      <c r="C100" s="15">
        <v>0.2</v>
      </c>
      <c r="D100" s="15">
        <f t="shared" si="3"/>
        <v>0</v>
      </c>
      <c r="E100" s="15">
        <f t="shared" si="3"/>
        <v>0.11920326078597247</v>
      </c>
      <c r="F100" s="102"/>
      <c r="G100" s="10"/>
      <c r="H100" s="10"/>
      <c r="I100" s="102"/>
      <c r="J100" s="106"/>
      <c r="K100" s="106"/>
      <c r="L100" s="106"/>
      <c r="M100" s="106"/>
      <c r="N100" s="15"/>
      <c r="O100" s="15"/>
      <c r="P100" s="15"/>
      <c r="Q100" s="12"/>
    </row>
    <row r="101" spans="1:17" ht="9" customHeight="1">
      <c r="A101" s="350" t="s">
        <v>300</v>
      </c>
      <c r="B101" s="13">
        <f>100*B33/B9</f>
        <v>10.114155251141552</v>
      </c>
      <c r="C101" s="13">
        <f>100*C33/C9</f>
        <v>8.116438356164384</v>
      </c>
      <c r="D101" s="13">
        <f t="shared" si="3"/>
        <v>5.538534056092387</v>
      </c>
      <c r="E101" s="13">
        <f t="shared" si="3"/>
        <v>7.948165807890486</v>
      </c>
      <c r="F101" s="97"/>
      <c r="G101" s="9"/>
      <c r="H101" s="9"/>
      <c r="I101" s="97"/>
      <c r="J101" s="106"/>
      <c r="K101" s="106"/>
      <c r="L101" s="106"/>
      <c r="M101" s="106"/>
      <c r="N101" s="13"/>
      <c r="O101" s="13"/>
      <c r="P101" s="13"/>
      <c r="Q101" s="13"/>
    </row>
    <row r="102" spans="1:17" ht="9" customHeight="1">
      <c r="A102" s="350" t="s">
        <v>311</v>
      </c>
      <c r="B102" s="551" t="s">
        <v>333</v>
      </c>
      <c r="C102" s="551" t="s">
        <v>333</v>
      </c>
      <c r="D102" s="551" t="s">
        <v>333</v>
      </c>
      <c r="E102" s="551" t="s">
        <v>333</v>
      </c>
      <c r="F102" s="97"/>
      <c r="G102" s="9"/>
      <c r="H102" s="9"/>
      <c r="I102" s="97"/>
      <c r="J102" s="106"/>
      <c r="K102" s="106"/>
      <c r="L102" s="106"/>
      <c r="M102" s="106"/>
      <c r="N102" s="13"/>
      <c r="O102" s="13"/>
      <c r="P102" s="13"/>
      <c r="Q102" s="13"/>
    </row>
    <row r="103" spans="1:17" ht="9" customHeight="1">
      <c r="A103" s="350" t="s">
        <v>332</v>
      </c>
      <c r="B103" s="551" t="s">
        <v>333</v>
      </c>
      <c r="C103" s="551" t="s">
        <v>333</v>
      </c>
      <c r="D103" s="551" t="s">
        <v>333</v>
      </c>
      <c r="E103" s="551" t="s">
        <v>333</v>
      </c>
      <c r="F103" s="97"/>
      <c r="G103" s="9"/>
      <c r="H103" s="9"/>
      <c r="I103" s="97"/>
      <c r="J103" s="106"/>
      <c r="K103" s="106"/>
      <c r="L103" s="106"/>
      <c r="M103" s="106"/>
      <c r="N103" s="13"/>
      <c r="O103" s="13"/>
      <c r="P103" s="13"/>
      <c r="Q103" s="13"/>
    </row>
    <row r="104" spans="1:17" ht="9" customHeight="1">
      <c r="A104" s="351"/>
      <c r="B104" s="550"/>
      <c r="C104" s="550"/>
      <c r="D104" s="552"/>
      <c r="E104" s="550"/>
      <c r="F104" s="97"/>
      <c r="G104" s="9"/>
      <c r="H104" s="9"/>
      <c r="I104" s="97"/>
      <c r="J104" s="106"/>
      <c r="K104" s="106"/>
      <c r="L104" s="106"/>
      <c r="M104" s="106"/>
      <c r="N104" s="13"/>
      <c r="O104" s="13"/>
      <c r="P104" s="13"/>
      <c r="Q104" s="13"/>
    </row>
    <row r="105" spans="2:12" ht="9" customHeight="1">
      <c r="B105" s="106"/>
      <c r="C105" s="106"/>
      <c r="D105" s="106"/>
      <c r="E105" s="106"/>
      <c r="F105" s="12"/>
      <c r="G105" s="12"/>
      <c r="H105" s="12"/>
      <c r="I105" s="12"/>
      <c r="J105" s="95"/>
      <c r="K105" s="95"/>
      <c r="L105" s="95"/>
    </row>
    <row r="106" spans="2:5" ht="9" customHeight="1">
      <c r="B106" s="106"/>
      <c r="C106" s="106"/>
      <c r="D106" s="106"/>
      <c r="E106" s="106"/>
    </row>
    <row r="107" spans="2:5" ht="9" customHeight="1">
      <c r="B107" s="106"/>
      <c r="C107" s="106"/>
      <c r="D107" s="106"/>
      <c r="E107" s="106"/>
    </row>
    <row r="108" spans="2:5" ht="9" customHeight="1">
      <c r="B108" s="106"/>
      <c r="C108" s="106"/>
      <c r="D108" s="106"/>
      <c r="E108" s="106"/>
    </row>
    <row r="109" spans="2:5" ht="9" customHeight="1">
      <c r="B109" s="106"/>
      <c r="C109" s="106"/>
      <c r="D109" s="106"/>
      <c r="E109" s="106"/>
    </row>
    <row r="110" spans="1:5" ht="9" customHeight="1">
      <c r="A110" s="96" t="s">
        <v>268</v>
      </c>
      <c r="B110" s="106"/>
      <c r="C110" s="106"/>
      <c r="D110" s="106"/>
      <c r="E110" s="106"/>
    </row>
    <row r="111" spans="1:5" ht="9" customHeight="1">
      <c r="A111" s="388"/>
      <c r="B111" s="106"/>
      <c r="D111" s="106"/>
      <c r="E111" s="106"/>
    </row>
    <row r="112" spans="1:5" ht="9" customHeight="1">
      <c r="A112" s="96"/>
      <c r="B112" s="106"/>
      <c r="D112" s="106"/>
      <c r="E112" s="106"/>
    </row>
    <row r="113" spans="1:5" ht="9" customHeight="1">
      <c r="A113" s="118"/>
      <c r="B113" s="106"/>
      <c r="D113" s="106"/>
      <c r="E113" s="106"/>
    </row>
    <row r="114" spans="1:5" ht="12.75">
      <c r="A114" s="118" t="s">
        <v>2</v>
      </c>
      <c r="B114" s="106"/>
      <c r="C114" s="106"/>
      <c r="D114" s="106"/>
      <c r="E114" s="106"/>
    </row>
    <row r="115" spans="1:5" ht="12.75">
      <c r="A115" s="118"/>
      <c r="B115" s="106"/>
      <c r="C115" s="106"/>
      <c r="D115" s="106"/>
      <c r="E115" s="106"/>
    </row>
    <row r="116" spans="2:5" ht="12.75">
      <c r="B116" s="106"/>
      <c r="C116" s="106"/>
      <c r="D116" s="106"/>
      <c r="E116" s="106"/>
    </row>
    <row r="117" spans="2:5" ht="12.75">
      <c r="B117" s="106"/>
      <c r="C117" s="106"/>
      <c r="D117" s="106"/>
      <c r="E117" s="106"/>
    </row>
    <row r="118" spans="2:5" ht="12.75">
      <c r="B118" s="106"/>
      <c r="C118" s="106"/>
      <c r="D118" s="106"/>
      <c r="E118" s="106"/>
    </row>
    <row r="119" spans="2:5" ht="12.75">
      <c r="B119" s="106"/>
      <c r="C119" s="106"/>
      <c r="D119" s="106"/>
      <c r="E119" s="106"/>
    </row>
    <row r="120" spans="2:5" ht="12.75">
      <c r="B120" s="106"/>
      <c r="C120" s="106"/>
      <c r="D120" s="106"/>
      <c r="E120" s="106"/>
    </row>
    <row r="121" spans="2:5" ht="12.75">
      <c r="B121" s="106"/>
      <c r="C121" s="106"/>
      <c r="D121" s="106"/>
      <c r="E121" s="106"/>
    </row>
    <row r="122" spans="2:5" ht="12.75">
      <c r="B122" s="106"/>
      <c r="C122" s="106"/>
      <c r="D122" s="106"/>
      <c r="E122" s="106"/>
    </row>
    <row r="123" spans="2:5" ht="12.75">
      <c r="B123" s="106"/>
      <c r="C123" s="106"/>
      <c r="D123" s="106"/>
      <c r="E123" s="106"/>
    </row>
    <row r="124" spans="2:5" ht="12.75">
      <c r="B124" s="106"/>
      <c r="C124" s="106"/>
      <c r="D124" s="106"/>
      <c r="E124" s="106"/>
    </row>
    <row r="125" spans="2:5" ht="12.75">
      <c r="B125" s="106"/>
      <c r="C125" s="106"/>
      <c r="D125" s="106"/>
      <c r="E125" s="106"/>
    </row>
    <row r="126" spans="2:5" ht="12.75">
      <c r="B126" s="106"/>
      <c r="C126" s="106"/>
      <c r="D126" s="106"/>
      <c r="E126" s="106"/>
    </row>
    <row r="127" spans="2:5" ht="12.75">
      <c r="B127" s="106"/>
      <c r="C127" s="106"/>
      <c r="D127" s="106"/>
      <c r="E127" s="106"/>
    </row>
    <row r="128" spans="2:5" ht="12.75">
      <c r="B128" s="106"/>
      <c r="C128" s="106"/>
      <c r="D128" s="106"/>
      <c r="E128" s="106"/>
    </row>
    <row r="129" spans="2:5" ht="12.75">
      <c r="B129" s="106"/>
      <c r="C129" s="106"/>
      <c r="D129" s="106"/>
      <c r="E129" s="106"/>
    </row>
    <row r="130" spans="2:5" ht="12.75">
      <c r="B130" s="106"/>
      <c r="C130" s="106"/>
      <c r="D130" s="106"/>
      <c r="E130" s="106"/>
    </row>
    <row r="131" spans="2:5" ht="12.75">
      <c r="B131" s="106"/>
      <c r="C131" s="106"/>
      <c r="D131" s="106"/>
      <c r="E131" s="106"/>
    </row>
  </sheetData>
  <mergeCells count="5">
    <mergeCell ref="A75:E75"/>
    <mergeCell ref="B4:E4"/>
    <mergeCell ref="A7:E7"/>
    <mergeCell ref="A37:E37"/>
    <mergeCell ref="B72:E72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scale="90" r:id="rId2"/>
  <headerFooter alignWithMargins="0">
    <oddFooter>&amp;C&amp;"Arial,Normale"&amp;11  196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8"/>
  <dimension ref="A1:U46"/>
  <sheetViews>
    <sheetView showGridLines="0" workbookViewId="0" topLeftCell="A1">
      <selection activeCell="N10" sqref="N10"/>
    </sheetView>
  </sheetViews>
  <sheetFormatPr defaultColWidth="9.59765625" defaultRowHeight="10.5"/>
  <cols>
    <col min="1" max="1" width="35.59765625" style="127" customWidth="1"/>
    <col min="2" max="2" width="8.3984375" style="82" customWidth="1"/>
    <col min="3" max="3" width="10.19921875" style="82" customWidth="1"/>
    <col min="4" max="4" width="1" style="82" customWidth="1"/>
    <col min="5" max="5" width="9.3984375" style="82" customWidth="1"/>
    <col min="6" max="6" width="11" style="82" customWidth="1"/>
    <col min="7" max="7" width="1" style="82" customWidth="1"/>
    <col min="8" max="8" width="9.19921875" style="82" customWidth="1"/>
    <col min="9" max="9" width="11.3984375" style="82" customWidth="1"/>
    <col min="10" max="10" width="1" style="82" customWidth="1"/>
    <col min="11" max="11" width="9.796875" style="82" customWidth="1"/>
    <col min="12" max="12" width="11.3984375" style="82" customWidth="1"/>
    <col min="13" max="13" width="12.19921875" style="82" customWidth="1"/>
    <col min="14" max="16384" width="9.59765625" style="82" customWidth="1"/>
  </cols>
  <sheetData>
    <row r="1" spans="1:21" ht="12" customHeight="1">
      <c r="A1" s="128" t="s">
        <v>335</v>
      </c>
      <c r="U1" s="128"/>
    </row>
    <row r="2" spans="1:21" ht="12" customHeight="1">
      <c r="A2" s="128"/>
      <c r="U2" s="128"/>
    </row>
    <row r="3" ht="9" customHeight="1"/>
    <row r="4" spans="1:13" ht="12" customHeight="1">
      <c r="A4" s="591"/>
      <c r="B4" s="812" t="s">
        <v>390</v>
      </c>
      <c r="C4" s="812"/>
      <c r="D4" s="592"/>
      <c r="E4" s="812" t="s">
        <v>391</v>
      </c>
      <c r="F4" s="812"/>
      <c r="G4" s="592"/>
      <c r="H4" s="812" t="s">
        <v>392</v>
      </c>
      <c r="I4" s="812"/>
      <c r="J4" s="592"/>
      <c r="K4" s="812" t="s">
        <v>130</v>
      </c>
      <c r="L4" s="812"/>
      <c r="M4" s="83"/>
    </row>
    <row r="5" spans="1:13" ht="12" customHeight="1">
      <c r="A5" s="659" t="s">
        <v>220</v>
      </c>
      <c r="B5" s="813" t="s">
        <v>415</v>
      </c>
      <c r="C5" s="813" t="s">
        <v>358</v>
      </c>
      <c r="D5" s="593"/>
      <c r="E5" s="813" t="s">
        <v>415</v>
      </c>
      <c r="F5" s="813" t="s">
        <v>358</v>
      </c>
      <c r="G5" s="593"/>
      <c r="H5" s="813" t="s">
        <v>415</v>
      </c>
      <c r="I5" s="813" t="s">
        <v>358</v>
      </c>
      <c r="J5" s="593"/>
      <c r="K5" s="813" t="s">
        <v>415</v>
      </c>
      <c r="L5" s="813" t="s">
        <v>358</v>
      </c>
      <c r="M5" s="83"/>
    </row>
    <row r="6" spans="1:13" ht="12" customHeight="1">
      <c r="A6" s="659" t="s">
        <v>218</v>
      </c>
      <c r="B6" s="831"/>
      <c r="C6" s="831"/>
      <c r="D6" s="593"/>
      <c r="E6" s="831"/>
      <c r="F6" s="831"/>
      <c r="G6" s="593"/>
      <c r="H6" s="831"/>
      <c r="I6" s="831"/>
      <c r="J6" s="593"/>
      <c r="K6" s="831"/>
      <c r="L6" s="831"/>
      <c r="M6" s="83"/>
    </row>
    <row r="7" spans="1:13" ht="12" customHeight="1">
      <c r="A7" s="132"/>
      <c r="B7" s="832"/>
      <c r="C7" s="832"/>
      <c r="D7" s="594"/>
      <c r="E7" s="832"/>
      <c r="F7" s="832"/>
      <c r="G7" s="594"/>
      <c r="H7" s="832"/>
      <c r="I7" s="832"/>
      <c r="J7" s="594"/>
      <c r="K7" s="832"/>
      <c r="L7" s="832"/>
      <c r="M7" s="83"/>
    </row>
    <row r="8" spans="9:10" ht="9" customHeight="1">
      <c r="I8" s="84"/>
      <c r="J8" s="84"/>
    </row>
    <row r="9" spans="1:12" s="83" customFormat="1" ht="9" customHeight="1">
      <c r="A9" s="811" t="s">
        <v>312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</row>
    <row r="10" spans="1:12" s="83" customFormat="1" ht="9" customHeight="1">
      <c r="A10" s="641"/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</row>
    <row r="11" spans="1:12" s="83" customFormat="1" ht="9" customHeight="1">
      <c r="A11" s="354" t="s">
        <v>349</v>
      </c>
      <c r="B11" s="86">
        <v>7933</v>
      </c>
      <c r="C11" s="90">
        <f aca="true" t="shared" si="0" ref="C11:C16">B11/$B$11*100</f>
        <v>100</v>
      </c>
      <c r="D11" s="389"/>
      <c r="E11" s="86">
        <v>8051</v>
      </c>
      <c r="F11" s="90">
        <f aca="true" t="shared" si="1" ref="F11:F16">E11/$E$11*100</f>
        <v>100</v>
      </c>
      <c r="G11" s="389"/>
      <c r="H11" s="86">
        <v>8040</v>
      </c>
      <c r="I11" s="90">
        <f aca="true" t="shared" si="2" ref="I11:I16">H11/$H$11*100</f>
        <v>100</v>
      </c>
      <c r="J11" s="389"/>
      <c r="K11" s="86">
        <v>24024</v>
      </c>
      <c r="L11" s="90">
        <f aca="true" t="shared" si="3" ref="L11:L16">K11/$K$11*100</f>
        <v>100</v>
      </c>
    </row>
    <row r="12" spans="1:12" s="460" customFormat="1" ht="9" customHeight="1">
      <c r="A12" s="354" t="s">
        <v>393</v>
      </c>
      <c r="B12" s="86">
        <v>5795</v>
      </c>
      <c r="C12" s="90">
        <f t="shared" si="0"/>
        <v>73.04928778520106</v>
      </c>
      <c r="D12" s="390"/>
      <c r="E12" s="86">
        <v>5558</v>
      </c>
      <c r="F12" s="90">
        <f t="shared" si="1"/>
        <v>69.03490249658427</v>
      </c>
      <c r="G12" s="390"/>
      <c r="H12" s="86">
        <v>5613</v>
      </c>
      <c r="I12" s="90">
        <f t="shared" si="2"/>
        <v>69.8134328358209</v>
      </c>
      <c r="J12" s="390"/>
      <c r="K12" s="86">
        <v>16966</v>
      </c>
      <c r="L12" s="90">
        <f t="shared" si="3"/>
        <v>70.62104562104562</v>
      </c>
    </row>
    <row r="13" spans="1:13" s="571" customFormat="1" ht="9" customHeight="1">
      <c r="A13" s="799" t="s">
        <v>395</v>
      </c>
      <c r="B13" s="800">
        <v>4742</v>
      </c>
      <c r="C13" s="89">
        <f t="shared" si="0"/>
        <v>59.775620824404385</v>
      </c>
      <c r="D13" s="85"/>
      <c r="E13" s="800">
        <v>3403</v>
      </c>
      <c r="F13" s="89">
        <f t="shared" si="1"/>
        <v>42.2680412371134</v>
      </c>
      <c r="G13" s="85"/>
      <c r="H13" s="800">
        <v>4584</v>
      </c>
      <c r="I13" s="89">
        <f t="shared" si="2"/>
        <v>57.01492537313433</v>
      </c>
      <c r="J13" s="85"/>
      <c r="K13" s="800">
        <v>12729</v>
      </c>
      <c r="L13" s="89">
        <f t="shared" si="3"/>
        <v>52.984515484515484</v>
      </c>
      <c r="M13" s="570"/>
    </row>
    <row r="14" spans="1:13" s="571" customFormat="1" ht="9" customHeight="1">
      <c r="A14" s="799" t="s">
        <v>161</v>
      </c>
      <c r="B14" s="85">
        <v>264</v>
      </c>
      <c r="C14" s="89">
        <f t="shared" si="0"/>
        <v>3.327870918946174</v>
      </c>
      <c r="D14" s="85"/>
      <c r="E14" s="85">
        <v>72</v>
      </c>
      <c r="F14" s="89">
        <f t="shared" si="1"/>
        <v>0.8942988448639921</v>
      </c>
      <c r="G14" s="85"/>
      <c r="H14" s="85">
        <v>206</v>
      </c>
      <c r="I14" s="89">
        <f t="shared" si="2"/>
        <v>2.562189054726368</v>
      </c>
      <c r="J14" s="85"/>
      <c r="K14" s="85">
        <v>542</v>
      </c>
      <c r="L14" s="89">
        <f t="shared" si="3"/>
        <v>2.256077256077256</v>
      </c>
      <c r="M14" s="570"/>
    </row>
    <row r="15" spans="1:13" s="571" customFormat="1" ht="9" customHeight="1">
      <c r="A15" s="799" t="s">
        <v>396</v>
      </c>
      <c r="B15" s="800">
        <v>789</v>
      </c>
      <c r="C15" s="89">
        <f t="shared" si="0"/>
        <v>9.945796041850498</v>
      </c>
      <c r="D15" s="85"/>
      <c r="E15" s="800">
        <v>2083</v>
      </c>
      <c r="F15" s="89">
        <f t="shared" si="1"/>
        <v>25.872562414606882</v>
      </c>
      <c r="G15" s="85"/>
      <c r="H15" s="85">
        <v>823</v>
      </c>
      <c r="I15" s="89">
        <f t="shared" si="2"/>
        <v>10.236318407960198</v>
      </c>
      <c r="J15" s="85"/>
      <c r="K15" s="800">
        <v>3695</v>
      </c>
      <c r="L15" s="89">
        <f t="shared" si="3"/>
        <v>15.38045288045288</v>
      </c>
      <c r="M15" s="570"/>
    </row>
    <row r="16" spans="1:13" s="460" customFormat="1" ht="9" customHeight="1">
      <c r="A16" s="354" t="s">
        <v>394</v>
      </c>
      <c r="B16" s="86">
        <v>2138</v>
      </c>
      <c r="C16" s="90">
        <f t="shared" si="0"/>
        <v>26.950712214798937</v>
      </c>
      <c r="D16" s="390"/>
      <c r="E16" s="86">
        <v>2493</v>
      </c>
      <c r="F16" s="90">
        <f t="shared" si="1"/>
        <v>30.965097503415723</v>
      </c>
      <c r="G16" s="390"/>
      <c r="H16" s="86">
        <v>2427</v>
      </c>
      <c r="I16" s="90">
        <f t="shared" si="2"/>
        <v>30.186567164179106</v>
      </c>
      <c r="J16" s="390"/>
      <c r="K16" s="86">
        <v>7058</v>
      </c>
      <c r="L16" s="90">
        <f t="shared" si="3"/>
        <v>29.37895437895438</v>
      </c>
      <c r="M16" s="572"/>
    </row>
    <row r="17" spans="1:13" ht="9" customHeight="1">
      <c r="A17" s="354" t="s">
        <v>343</v>
      </c>
      <c r="B17" s="390">
        <v>851</v>
      </c>
      <c r="C17" s="566"/>
      <c r="D17" s="390"/>
      <c r="E17" s="390">
        <v>733</v>
      </c>
      <c r="F17" s="90"/>
      <c r="G17" s="390"/>
      <c r="H17" s="390">
        <v>469</v>
      </c>
      <c r="I17" s="90"/>
      <c r="J17" s="390"/>
      <c r="K17" s="86">
        <v>2053</v>
      </c>
      <c r="L17" s="89"/>
      <c r="M17" s="1"/>
    </row>
    <row r="18" spans="1:13" ht="9" customHeight="1">
      <c r="A18" s="354"/>
      <c r="B18" s="390"/>
      <c r="C18" s="566"/>
      <c r="D18" s="390"/>
      <c r="E18" s="390"/>
      <c r="F18" s="90"/>
      <c r="G18" s="390"/>
      <c r="H18" s="390"/>
      <c r="I18" s="90"/>
      <c r="J18" s="390"/>
      <c r="K18" s="86"/>
      <c r="L18" s="89"/>
      <c r="M18" s="1"/>
    </row>
    <row r="19" spans="1:13" ht="9" customHeight="1">
      <c r="A19" s="354" t="s">
        <v>344</v>
      </c>
      <c r="B19" s="86">
        <v>8784</v>
      </c>
      <c r="C19" s="391"/>
      <c r="D19" s="390"/>
      <c r="E19" s="86">
        <v>8784</v>
      </c>
      <c r="F19" s="390"/>
      <c r="G19" s="390"/>
      <c r="H19" s="86">
        <v>8509</v>
      </c>
      <c r="I19" s="390"/>
      <c r="J19" s="390"/>
      <c r="K19" s="86">
        <v>26077</v>
      </c>
      <c r="L19" s="390"/>
      <c r="M19" s="565"/>
    </row>
    <row r="20" spans="1:13" ht="9" customHeight="1">
      <c r="A20" s="130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"/>
    </row>
    <row r="21" spans="1:13" s="83" customFormat="1" ht="9" customHeight="1">
      <c r="A21" s="811" t="s">
        <v>326</v>
      </c>
      <c r="B21" s="811"/>
      <c r="C21" s="811"/>
      <c r="D21" s="811"/>
      <c r="E21" s="811"/>
      <c r="F21" s="811"/>
      <c r="G21" s="811"/>
      <c r="H21" s="811"/>
      <c r="I21" s="811"/>
      <c r="J21" s="811"/>
      <c r="K21" s="811"/>
      <c r="L21" s="811"/>
      <c r="M21" s="83" t="s">
        <v>2</v>
      </c>
    </row>
    <row r="22" spans="1:12" s="83" customFormat="1" ht="9" customHeight="1">
      <c r="A22" s="641"/>
      <c r="B22" s="641"/>
      <c r="C22" s="641"/>
      <c r="D22" s="641"/>
      <c r="E22" s="641"/>
      <c r="F22" s="641"/>
      <c r="G22" s="641"/>
      <c r="H22" s="641"/>
      <c r="I22" s="641"/>
      <c r="J22" s="641"/>
      <c r="K22" s="641"/>
      <c r="L22" s="641"/>
    </row>
    <row r="23" spans="1:12" s="83" customFormat="1" ht="9" customHeight="1">
      <c r="A23" s="354" t="s">
        <v>350</v>
      </c>
      <c r="B23" s="407">
        <v>7874</v>
      </c>
      <c r="C23" s="459">
        <f aca="true" t="shared" si="4" ref="C23:C28">100*B23/$B$23</f>
        <v>100</v>
      </c>
      <c r="D23" s="407"/>
      <c r="E23" s="407">
        <v>8049</v>
      </c>
      <c r="F23" s="459">
        <f aca="true" t="shared" si="5" ref="F23:F28">100*E23/$E$23</f>
        <v>100</v>
      </c>
      <c r="G23" s="407"/>
      <c r="H23" s="407">
        <v>8016</v>
      </c>
      <c r="I23" s="459">
        <f aca="true" t="shared" si="6" ref="I23:I28">100*H23/$H$23</f>
        <v>100</v>
      </c>
      <c r="J23" s="407"/>
      <c r="K23" s="407">
        <v>23939</v>
      </c>
      <c r="L23" s="459">
        <f aca="true" t="shared" si="7" ref="L23:L28">100*K23/$K$23</f>
        <v>100</v>
      </c>
    </row>
    <row r="24" spans="1:13" s="460" customFormat="1" ht="9" customHeight="1">
      <c r="A24" s="354" t="s">
        <v>393</v>
      </c>
      <c r="B24" s="407">
        <v>5928</v>
      </c>
      <c r="C24" s="459">
        <f t="shared" si="4"/>
        <v>75.28575057150114</v>
      </c>
      <c r="D24" s="407"/>
      <c r="E24" s="407">
        <v>5291</v>
      </c>
      <c r="F24" s="459">
        <f t="shared" si="5"/>
        <v>65.73487389737856</v>
      </c>
      <c r="G24" s="407"/>
      <c r="H24" s="407">
        <v>5995</v>
      </c>
      <c r="I24" s="459">
        <f t="shared" si="6"/>
        <v>74.7879241516966</v>
      </c>
      <c r="J24" s="407"/>
      <c r="K24" s="407">
        <v>17214</v>
      </c>
      <c r="L24" s="459">
        <f t="shared" si="7"/>
        <v>71.90776557082584</v>
      </c>
      <c r="M24" s="572"/>
    </row>
    <row r="25" spans="1:14" s="571" customFormat="1" ht="9" customHeight="1">
      <c r="A25" s="801" t="s">
        <v>395</v>
      </c>
      <c r="B25" s="404">
        <v>4593</v>
      </c>
      <c r="C25" s="458">
        <f t="shared" si="4"/>
        <v>58.33121666243333</v>
      </c>
      <c r="D25" s="404"/>
      <c r="E25" s="404">
        <v>3313</v>
      </c>
      <c r="F25" s="458">
        <f t="shared" si="5"/>
        <v>41.16039259535346</v>
      </c>
      <c r="G25" s="404"/>
      <c r="H25" s="404">
        <v>4292</v>
      </c>
      <c r="I25" s="458">
        <f t="shared" si="6"/>
        <v>53.54291417165668</v>
      </c>
      <c r="J25" s="404"/>
      <c r="K25" s="404">
        <v>12198</v>
      </c>
      <c r="L25" s="458">
        <f t="shared" si="7"/>
        <v>50.95450937800242</v>
      </c>
      <c r="M25" s="567"/>
      <c r="N25" s="568"/>
    </row>
    <row r="26" spans="1:14" s="571" customFormat="1" ht="9" customHeight="1">
      <c r="A26" s="801" t="s">
        <v>161</v>
      </c>
      <c r="B26" s="404">
        <v>467</v>
      </c>
      <c r="C26" s="458">
        <f t="shared" si="4"/>
        <v>5.9309118618237235</v>
      </c>
      <c r="D26" s="404"/>
      <c r="E26" s="404">
        <v>80</v>
      </c>
      <c r="F26" s="458">
        <f t="shared" si="5"/>
        <v>0.9939122872406511</v>
      </c>
      <c r="G26" s="404"/>
      <c r="H26" s="404">
        <v>228</v>
      </c>
      <c r="I26" s="458">
        <f t="shared" si="6"/>
        <v>2.844311377245509</v>
      </c>
      <c r="J26" s="404"/>
      <c r="K26" s="404">
        <v>775</v>
      </c>
      <c r="L26" s="458">
        <f t="shared" si="7"/>
        <v>3.237395045741259</v>
      </c>
      <c r="M26" s="569"/>
      <c r="N26" s="568"/>
    </row>
    <row r="27" spans="1:14" s="571" customFormat="1" ht="9" customHeight="1">
      <c r="A27" s="801" t="s">
        <v>396</v>
      </c>
      <c r="B27" s="404">
        <v>868</v>
      </c>
      <c r="C27" s="458">
        <f t="shared" si="4"/>
        <v>11.023622047244094</v>
      </c>
      <c r="D27" s="404"/>
      <c r="E27" s="404">
        <v>1898</v>
      </c>
      <c r="F27" s="458">
        <f t="shared" si="5"/>
        <v>23.580569014784444</v>
      </c>
      <c r="G27" s="404"/>
      <c r="H27" s="404">
        <v>1475</v>
      </c>
      <c r="I27" s="458">
        <f t="shared" si="6"/>
        <v>18.40069860279441</v>
      </c>
      <c r="J27" s="404"/>
      <c r="K27" s="404">
        <v>4241</v>
      </c>
      <c r="L27" s="458">
        <f t="shared" si="7"/>
        <v>17.715861147082165</v>
      </c>
      <c r="M27" s="567"/>
      <c r="N27" s="568"/>
    </row>
    <row r="28" spans="1:14" s="460" customFormat="1" ht="9" customHeight="1">
      <c r="A28" s="354" t="s">
        <v>394</v>
      </c>
      <c r="B28" s="407">
        <v>1946</v>
      </c>
      <c r="C28" s="459">
        <f t="shared" si="4"/>
        <v>24.714249428498857</v>
      </c>
      <c r="D28" s="407"/>
      <c r="E28" s="407">
        <v>2758</v>
      </c>
      <c r="F28" s="459">
        <f t="shared" si="5"/>
        <v>34.265126102621444</v>
      </c>
      <c r="G28" s="407"/>
      <c r="H28" s="407">
        <v>2021</v>
      </c>
      <c r="I28" s="459">
        <f t="shared" si="6"/>
        <v>25.212075848303392</v>
      </c>
      <c r="J28" s="407"/>
      <c r="K28" s="407">
        <v>6725</v>
      </c>
      <c r="L28" s="459">
        <f t="shared" si="7"/>
        <v>28.09223442917415</v>
      </c>
      <c r="M28" s="86"/>
      <c r="N28" s="90"/>
    </row>
    <row r="29" spans="1:14" s="460" customFormat="1" ht="9" customHeight="1">
      <c r="A29" s="354" t="s">
        <v>343</v>
      </c>
      <c r="B29" s="407">
        <v>886</v>
      </c>
      <c r="C29" s="407"/>
      <c r="D29" s="407"/>
      <c r="E29" s="407">
        <v>711</v>
      </c>
      <c r="F29" s="407"/>
      <c r="G29" s="407"/>
      <c r="H29" s="407">
        <v>470</v>
      </c>
      <c r="I29" s="407"/>
      <c r="J29" s="407"/>
      <c r="K29" s="407">
        <v>2067</v>
      </c>
      <c r="L29" s="407"/>
      <c r="M29" s="86"/>
      <c r="N29" s="90"/>
    </row>
    <row r="30" spans="1:14" s="460" customFormat="1" ht="9" customHeight="1">
      <c r="A30" s="354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86"/>
      <c r="N30" s="90"/>
    </row>
    <row r="31" spans="1:14" s="460" customFormat="1" ht="9" customHeight="1">
      <c r="A31" s="354" t="s">
        <v>344</v>
      </c>
      <c r="B31" s="407">
        <v>8760</v>
      </c>
      <c r="C31" s="407"/>
      <c r="D31" s="407"/>
      <c r="E31" s="407">
        <v>8760</v>
      </c>
      <c r="F31" s="407"/>
      <c r="G31" s="407"/>
      <c r="H31" s="407">
        <v>8486</v>
      </c>
      <c r="I31" s="407"/>
      <c r="J31" s="407"/>
      <c r="K31" s="407">
        <v>26006</v>
      </c>
      <c r="L31" s="407"/>
      <c r="M31" s="86"/>
      <c r="N31" s="90"/>
    </row>
    <row r="32" spans="1:13" ht="9" customHeight="1">
      <c r="A32" s="132"/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"/>
    </row>
    <row r="33" spans="1:13" s="477" customFormat="1" ht="9" customHeight="1">
      <c r="A33" s="473"/>
      <c r="B33" s="474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6"/>
    </row>
    <row r="34" spans="1:13" s="477" customFormat="1" ht="9" customHeight="1">
      <c r="A34" s="478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</row>
    <row r="35" spans="1:13" s="477" customFormat="1" ht="9" customHeight="1">
      <c r="A35" s="660" t="s">
        <v>359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</row>
    <row r="36" spans="1:13" s="477" customFormat="1" ht="9" customHeight="1">
      <c r="A36" s="660" t="s">
        <v>356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</row>
    <row r="37" spans="1:13" s="477" customFormat="1" ht="9" customHeight="1">
      <c r="A37" s="478"/>
      <c r="B37" s="476"/>
      <c r="C37" s="476"/>
      <c r="D37" s="476"/>
      <c r="E37" s="479"/>
      <c r="F37" s="476"/>
      <c r="G37" s="476"/>
      <c r="H37" s="476"/>
      <c r="I37" s="476"/>
      <c r="J37" s="476"/>
      <c r="K37" s="476"/>
      <c r="L37" s="476"/>
      <c r="M37" s="476"/>
    </row>
    <row r="38" spans="1:13" s="477" customFormat="1" ht="9" customHeight="1">
      <c r="A38" s="476" t="s">
        <v>2</v>
      </c>
      <c r="B38" s="480"/>
      <c r="C38" s="476"/>
      <c r="D38" s="476"/>
      <c r="E38" s="480"/>
      <c r="F38" s="476"/>
      <c r="G38" s="476"/>
      <c r="H38" s="480"/>
      <c r="I38" s="476"/>
      <c r="J38" s="476"/>
      <c r="K38" s="476"/>
      <c r="L38" s="480"/>
      <c r="M38" s="476"/>
    </row>
    <row r="39" spans="1:13" ht="9" customHeight="1">
      <c r="A39" s="1"/>
      <c r="B39" s="89"/>
      <c r="C39" s="1"/>
      <c r="D39" s="1"/>
      <c r="E39" s="89"/>
      <c r="F39" s="1"/>
      <c r="G39" s="1"/>
      <c r="H39" s="89"/>
      <c r="I39" s="1"/>
      <c r="J39" s="1"/>
      <c r="K39" s="1"/>
      <c r="L39" s="89"/>
      <c r="M39" s="1"/>
    </row>
    <row r="40" spans="1:13" ht="9" customHeight="1">
      <c r="A40" s="1"/>
      <c r="B40" s="89"/>
      <c r="C40" s="1"/>
      <c r="D40" s="1"/>
      <c r="E40" s="89"/>
      <c r="F40" s="1"/>
      <c r="G40" s="1"/>
      <c r="H40" s="89"/>
      <c r="I40" s="1"/>
      <c r="J40" s="1"/>
      <c r="K40" s="1"/>
      <c r="L40" s="89"/>
      <c r="M40" s="1"/>
    </row>
    <row r="41" spans="1:13" ht="9" customHeight="1">
      <c r="A41" s="129"/>
      <c r="B41" s="90"/>
      <c r="C41" s="1"/>
      <c r="D41" s="1"/>
      <c r="E41" s="90"/>
      <c r="F41" s="1"/>
      <c r="G41" s="1"/>
      <c r="H41" s="90"/>
      <c r="I41" s="1"/>
      <c r="J41" s="1"/>
      <c r="K41" s="1"/>
      <c r="L41" s="90"/>
      <c r="M41" s="1"/>
    </row>
    <row r="42" spans="1:12" ht="12.75">
      <c r="A42" s="129"/>
      <c r="B42" s="89"/>
      <c r="E42" s="89"/>
      <c r="H42" s="89"/>
      <c r="L42" s="89"/>
    </row>
    <row r="43" spans="2:12" ht="12.75">
      <c r="B43" s="90"/>
      <c r="E43" s="90"/>
      <c r="H43" s="90"/>
      <c r="L43" s="90"/>
    </row>
    <row r="44" ht="12.75">
      <c r="B44" s="85"/>
    </row>
    <row r="45" ht="12.75">
      <c r="B45" s="90"/>
    </row>
    <row r="46" ht="12.75">
      <c r="B46" s="91"/>
    </row>
  </sheetData>
  <mergeCells count="14">
    <mergeCell ref="C5:C7"/>
    <mergeCell ref="F5:F7"/>
    <mergeCell ref="I5:I7"/>
    <mergeCell ref="L5:L7"/>
    <mergeCell ref="A9:L9"/>
    <mergeCell ref="A21:L21"/>
    <mergeCell ref="B4:C4"/>
    <mergeCell ref="E4:F4"/>
    <mergeCell ref="H4:I4"/>
    <mergeCell ref="K4:L4"/>
    <mergeCell ref="B5:B7"/>
    <mergeCell ref="E5:E7"/>
    <mergeCell ref="H5:H7"/>
    <mergeCell ref="K5:K7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 197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9"/>
  <dimension ref="A1:CB138"/>
  <sheetViews>
    <sheetView showGridLines="0" workbookViewId="0" topLeftCell="A1">
      <selection activeCell="V14" sqref="V14"/>
    </sheetView>
  </sheetViews>
  <sheetFormatPr defaultColWidth="9.59765625" defaultRowHeight="10.5"/>
  <cols>
    <col min="1" max="1" width="18.3984375" style="135" customWidth="1"/>
    <col min="2" max="5" width="7" style="78" customWidth="1"/>
    <col min="6" max="6" width="0.796875" style="78" customWidth="1"/>
    <col min="7" max="10" width="7" style="78" customWidth="1"/>
    <col min="11" max="11" width="0.796875" style="78" customWidth="1"/>
    <col min="12" max="14" width="7" style="78" customWidth="1"/>
    <col min="15" max="15" width="7.19921875" style="78" customWidth="1"/>
    <col min="16" max="16" width="0.796875" style="78" customWidth="1"/>
    <col min="17" max="19" width="7" style="78" customWidth="1"/>
    <col min="20" max="20" width="8.19921875" style="78" customWidth="1"/>
    <col min="21" max="80" width="9.59765625" style="138" customWidth="1"/>
    <col min="81" max="16384" width="9.59765625" style="78" customWidth="1"/>
  </cols>
  <sheetData>
    <row r="1" spans="1:21" ht="12" customHeight="1">
      <c r="A1" s="775" t="s">
        <v>368</v>
      </c>
      <c r="U1" s="136"/>
    </row>
    <row r="2" spans="5:21" ht="12">
      <c r="E2" s="79"/>
      <c r="U2" s="136" t="s">
        <v>264</v>
      </c>
    </row>
    <row r="3" ht="9" customHeight="1"/>
    <row r="4" spans="1:80" s="80" customFormat="1" ht="12" customHeight="1">
      <c r="A4" s="816" t="s">
        <v>253</v>
      </c>
      <c r="B4" s="595" t="s">
        <v>221</v>
      </c>
      <c r="C4" s="596"/>
      <c r="D4" s="596"/>
      <c r="E4" s="596"/>
      <c r="F4" s="597"/>
      <c r="G4" s="595" t="s">
        <v>161</v>
      </c>
      <c r="H4" s="596"/>
      <c r="I4" s="596"/>
      <c r="J4" s="596"/>
      <c r="K4" s="597"/>
      <c r="L4" s="595" t="s">
        <v>222</v>
      </c>
      <c r="M4" s="596"/>
      <c r="N4" s="596"/>
      <c r="O4" s="596"/>
      <c r="P4" s="597"/>
      <c r="Q4" s="595" t="s">
        <v>130</v>
      </c>
      <c r="R4" s="596"/>
      <c r="S4" s="596"/>
      <c r="T4" s="596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</row>
    <row r="5" spans="1:80" s="80" customFormat="1" ht="12" customHeight="1">
      <c r="A5" s="848"/>
      <c r="B5" s="815" t="s">
        <v>390</v>
      </c>
      <c r="C5" s="815" t="s">
        <v>391</v>
      </c>
      <c r="D5" s="815" t="s">
        <v>402</v>
      </c>
      <c r="E5" s="815" t="s">
        <v>416</v>
      </c>
      <c r="F5" s="598"/>
      <c r="G5" s="815" t="s">
        <v>390</v>
      </c>
      <c r="H5" s="815" t="s">
        <v>391</v>
      </c>
      <c r="I5" s="815" t="s">
        <v>402</v>
      </c>
      <c r="J5" s="815" t="s">
        <v>416</v>
      </c>
      <c r="K5" s="626"/>
      <c r="L5" s="815" t="s">
        <v>390</v>
      </c>
      <c r="M5" s="815" t="s">
        <v>391</v>
      </c>
      <c r="N5" s="815" t="s">
        <v>402</v>
      </c>
      <c r="O5" s="815" t="s">
        <v>416</v>
      </c>
      <c r="P5" s="626"/>
      <c r="Q5" s="815" t="s">
        <v>390</v>
      </c>
      <c r="R5" s="815" t="s">
        <v>391</v>
      </c>
      <c r="S5" s="815" t="s">
        <v>402</v>
      </c>
      <c r="T5" s="815" t="s">
        <v>416</v>
      </c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</row>
    <row r="6" spans="1:80" s="80" customFormat="1" ht="12" customHeight="1">
      <c r="A6" s="849"/>
      <c r="B6" s="832"/>
      <c r="C6" s="832"/>
      <c r="D6" s="832"/>
      <c r="E6" s="832"/>
      <c r="F6" s="599"/>
      <c r="G6" s="832"/>
      <c r="H6" s="832"/>
      <c r="I6" s="832"/>
      <c r="J6" s="832"/>
      <c r="K6" s="627"/>
      <c r="L6" s="832"/>
      <c r="M6" s="832"/>
      <c r="N6" s="832"/>
      <c r="O6" s="832"/>
      <c r="P6" s="627"/>
      <c r="Q6" s="832"/>
      <c r="R6" s="832"/>
      <c r="S6" s="832"/>
      <c r="T6" s="832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</row>
    <row r="7" ht="9" customHeight="1"/>
    <row r="8" spans="1:20" ht="9" customHeight="1">
      <c r="A8" s="851" t="s">
        <v>312</v>
      </c>
      <c r="B8" s="851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</row>
    <row r="9" spans="1:20" ht="9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</row>
    <row r="10" spans="1:20" ht="9" customHeight="1">
      <c r="A10" s="851" t="s">
        <v>387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</row>
    <row r="11" ht="9" customHeight="1"/>
    <row r="12" ht="9" customHeight="1">
      <c r="A12" s="814" t="s">
        <v>257</v>
      </c>
    </row>
    <row r="13" spans="1:20" ht="9" customHeight="1">
      <c r="A13" s="814"/>
      <c r="B13" s="402">
        <v>16</v>
      </c>
      <c r="C13" s="402">
        <v>16</v>
      </c>
      <c r="D13" s="402">
        <v>50</v>
      </c>
      <c r="E13" s="402">
        <v>82</v>
      </c>
      <c r="F13" s="402"/>
      <c r="G13" s="402">
        <v>0</v>
      </c>
      <c r="H13" s="402" t="s">
        <v>154</v>
      </c>
      <c r="I13" s="402">
        <v>0</v>
      </c>
      <c r="J13" s="402">
        <v>0</v>
      </c>
      <c r="K13" s="402"/>
      <c r="L13" s="402">
        <v>10</v>
      </c>
      <c r="M13" s="402">
        <v>7</v>
      </c>
      <c r="N13" s="402">
        <v>0</v>
      </c>
      <c r="O13" s="402">
        <v>17</v>
      </c>
      <c r="P13" s="402"/>
      <c r="Q13" s="402">
        <v>26</v>
      </c>
      <c r="R13" s="402">
        <v>23</v>
      </c>
      <c r="S13" s="402">
        <v>50</v>
      </c>
      <c r="T13" s="402">
        <v>99</v>
      </c>
    </row>
    <row r="14" spans="1:20" ht="9" customHeight="1">
      <c r="A14" s="662" t="s">
        <v>133</v>
      </c>
      <c r="B14" s="402">
        <v>0</v>
      </c>
      <c r="C14" s="402">
        <v>24</v>
      </c>
      <c r="D14" s="402">
        <v>0</v>
      </c>
      <c r="E14" s="402">
        <v>24</v>
      </c>
      <c r="F14" s="402"/>
      <c r="G14" s="402" t="s">
        <v>154</v>
      </c>
      <c r="H14" s="402" t="s">
        <v>154</v>
      </c>
      <c r="I14" s="402" t="s">
        <v>154</v>
      </c>
      <c r="J14" s="402" t="s">
        <v>154</v>
      </c>
      <c r="K14" s="402"/>
      <c r="L14" s="402" t="s">
        <v>154</v>
      </c>
      <c r="M14" s="402">
        <v>28</v>
      </c>
      <c r="N14" s="402" t="s">
        <v>154</v>
      </c>
      <c r="O14" s="402">
        <v>28</v>
      </c>
      <c r="P14" s="402"/>
      <c r="Q14" s="402">
        <v>0</v>
      </c>
      <c r="R14" s="402">
        <v>52</v>
      </c>
      <c r="S14" s="402" t="s">
        <v>154</v>
      </c>
      <c r="T14" s="402">
        <v>52</v>
      </c>
    </row>
    <row r="15" ht="9" customHeight="1">
      <c r="A15" s="814" t="s">
        <v>258</v>
      </c>
    </row>
    <row r="16" spans="1:20" ht="9" customHeight="1">
      <c r="A16" s="814"/>
      <c r="B16" s="402">
        <v>8</v>
      </c>
      <c r="C16" s="402">
        <v>1</v>
      </c>
      <c r="D16" s="402">
        <v>3</v>
      </c>
      <c r="E16" s="402">
        <v>12</v>
      </c>
      <c r="F16" s="402"/>
      <c r="G16" s="402">
        <v>173</v>
      </c>
      <c r="H16" s="402">
        <v>57</v>
      </c>
      <c r="I16" s="402">
        <v>5</v>
      </c>
      <c r="J16" s="402">
        <v>235</v>
      </c>
      <c r="K16" s="402"/>
      <c r="L16" s="402">
        <v>425</v>
      </c>
      <c r="M16" s="402">
        <v>825</v>
      </c>
      <c r="N16" s="402">
        <v>193</v>
      </c>
      <c r="O16" s="402">
        <v>1443</v>
      </c>
      <c r="P16" s="402"/>
      <c r="Q16" s="402">
        <v>606</v>
      </c>
      <c r="R16" s="402">
        <v>883</v>
      </c>
      <c r="S16" s="402">
        <v>201</v>
      </c>
      <c r="T16" s="402">
        <v>1690</v>
      </c>
    </row>
    <row r="17" spans="1:20" ht="9" customHeight="1">
      <c r="A17" s="662" t="s">
        <v>135</v>
      </c>
      <c r="B17" s="402" t="s">
        <v>154</v>
      </c>
      <c r="C17" s="402" t="s">
        <v>154</v>
      </c>
      <c r="D17" s="402">
        <v>0</v>
      </c>
      <c r="E17" s="402" t="s">
        <v>154</v>
      </c>
      <c r="F17" s="402"/>
      <c r="G17" s="402">
        <v>0</v>
      </c>
      <c r="H17" s="402">
        <v>0</v>
      </c>
      <c r="I17" s="402">
        <v>0</v>
      </c>
      <c r="J17" s="402">
        <v>0</v>
      </c>
      <c r="K17" s="402"/>
      <c r="L17" s="402">
        <v>232</v>
      </c>
      <c r="M17" s="402">
        <v>214</v>
      </c>
      <c r="N17" s="402">
        <v>329</v>
      </c>
      <c r="O17" s="402">
        <v>775</v>
      </c>
      <c r="P17" s="402"/>
      <c r="Q17" s="402">
        <v>232</v>
      </c>
      <c r="R17" s="402">
        <v>214</v>
      </c>
      <c r="S17" s="402">
        <v>329</v>
      </c>
      <c r="T17" s="402">
        <v>775</v>
      </c>
    </row>
    <row r="18" spans="1:20" ht="9" customHeight="1">
      <c r="A18" s="662" t="s">
        <v>259</v>
      </c>
      <c r="B18" s="402">
        <v>0</v>
      </c>
      <c r="C18" s="402" t="s">
        <v>154</v>
      </c>
      <c r="D18" s="402">
        <v>1</v>
      </c>
      <c r="E18" s="402">
        <v>1</v>
      </c>
      <c r="F18" s="402"/>
      <c r="G18" s="402">
        <v>3</v>
      </c>
      <c r="H18" s="402">
        <v>7</v>
      </c>
      <c r="I18" s="402">
        <v>4</v>
      </c>
      <c r="J18" s="402">
        <v>14</v>
      </c>
      <c r="K18" s="402"/>
      <c r="L18" s="402">
        <v>62</v>
      </c>
      <c r="M18" s="402">
        <v>161</v>
      </c>
      <c r="N18" s="402">
        <v>64</v>
      </c>
      <c r="O18" s="402">
        <v>287</v>
      </c>
      <c r="P18" s="402"/>
      <c r="Q18" s="402">
        <v>65</v>
      </c>
      <c r="R18" s="402">
        <v>168</v>
      </c>
      <c r="S18" s="402">
        <v>69</v>
      </c>
      <c r="T18" s="402">
        <v>302</v>
      </c>
    </row>
    <row r="19" spans="1:20" ht="9" customHeight="1">
      <c r="A19" s="662" t="s">
        <v>304</v>
      </c>
      <c r="B19" s="402">
        <v>1569</v>
      </c>
      <c r="C19" s="402">
        <v>858</v>
      </c>
      <c r="D19" s="402">
        <v>1054</v>
      </c>
      <c r="E19" s="402">
        <v>3481</v>
      </c>
      <c r="F19" s="402"/>
      <c r="G19" s="402">
        <v>82</v>
      </c>
      <c r="H19" s="402">
        <v>10</v>
      </c>
      <c r="I19" s="402">
        <v>54</v>
      </c>
      <c r="J19" s="402">
        <v>146</v>
      </c>
      <c r="K19" s="402"/>
      <c r="L19" s="402">
        <v>23</v>
      </c>
      <c r="M19" s="402">
        <v>43</v>
      </c>
      <c r="N19" s="402">
        <v>26</v>
      </c>
      <c r="O19" s="402">
        <v>92</v>
      </c>
      <c r="P19" s="402"/>
      <c r="Q19" s="402">
        <v>1674</v>
      </c>
      <c r="R19" s="402">
        <v>911</v>
      </c>
      <c r="S19" s="402">
        <v>1134</v>
      </c>
      <c r="T19" s="402">
        <v>3719</v>
      </c>
    </row>
    <row r="20" spans="1:20" ht="9" customHeight="1">
      <c r="A20" s="662" t="s">
        <v>305</v>
      </c>
      <c r="B20" s="402">
        <v>130</v>
      </c>
      <c r="C20" s="402">
        <v>223</v>
      </c>
      <c r="D20" s="402">
        <v>385</v>
      </c>
      <c r="E20" s="402">
        <v>738</v>
      </c>
      <c r="F20" s="402"/>
      <c r="G20" s="402">
        <v>4</v>
      </c>
      <c r="H20" s="402">
        <v>0</v>
      </c>
      <c r="I20" s="402">
        <v>109</v>
      </c>
      <c r="J20" s="402">
        <v>113</v>
      </c>
      <c r="K20" s="402"/>
      <c r="L20" s="402">
        <v>30</v>
      </c>
      <c r="M20" s="402">
        <v>29</v>
      </c>
      <c r="N20" s="402">
        <v>183</v>
      </c>
      <c r="O20" s="402">
        <v>242</v>
      </c>
      <c r="P20" s="402"/>
      <c r="Q20" s="402">
        <v>164</v>
      </c>
      <c r="R20" s="402">
        <v>252</v>
      </c>
      <c r="S20" s="402">
        <v>677</v>
      </c>
      <c r="T20" s="402">
        <v>1093</v>
      </c>
    </row>
    <row r="21" spans="1:20" ht="9" customHeight="1">
      <c r="A21" s="664" t="s">
        <v>313</v>
      </c>
      <c r="B21" s="402">
        <v>977</v>
      </c>
      <c r="C21" s="402">
        <v>675</v>
      </c>
      <c r="D21" s="402">
        <v>292</v>
      </c>
      <c r="E21" s="402">
        <v>1944</v>
      </c>
      <c r="F21" s="402"/>
      <c r="G21" s="402">
        <v>1</v>
      </c>
      <c r="H21" s="402" t="s">
        <v>154</v>
      </c>
      <c r="I21" s="402">
        <v>34</v>
      </c>
      <c r="J21" s="402">
        <v>35</v>
      </c>
      <c r="K21" s="402"/>
      <c r="L21" s="402">
        <v>5</v>
      </c>
      <c r="M21" s="402">
        <v>485</v>
      </c>
      <c r="N21" s="402">
        <v>3</v>
      </c>
      <c r="O21" s="402">
        <v>493</v>
      </c>
      <c r="P21" s="402"/>
      <c r="Q21" s="402">
        <v>983</v>
      </c>
      <c r="R21" s="402">
        <v>1160</v>
      </c>
      <c r="S21" s="402">
        <v>329</v>
      </c>
      <c r="T21" s="402">
        <v>2472</v>
      </c>
    </row>
    <row r="22" spans="1:80" s="79" customFormat="1" ht="9" customHeight="1">
      <c r="A22" s="665" t="s">
        <v>130</v>
      </c>
      <c r="B22" s="666">
        <v>2700</v>
      </c>
      <c r="C22" s="666">
        <v>1797</v>
      </c>
      <c r="D22" s="666">
        <v>1785</v>
      </c>
      <c r="E22" s="666">
        <v>6282</v>
      </c>
      <c r="F22" s="666"/>
      <c r="G22" s="666">
        <v>263</v>
      </c>
      <c r="H22" s="666">
        <v>74</v>
      </c>
      <c r="I22" s="666">
        <v>206</v>
      </c>
      <c r="J22" s="666">
        <v>543</v>
      </c>
      <c r="K22" s="666"/>
      <c r="L22" s="666">
        <v>787</v>
      </c>
      <c r="M22" s="666">
        <v>1792</v>
      </c>
      <c r="N22" s="666">
        <v>798</v>
      </c>
      <c r="O22" s="666">
        <v>3377</v>
      </c>
      <c r="P22" s="666"/>
      <c r="Q22" s="666">
        <v>3750</v>
      </c>
      <c r="R22" s="666">
        <v>3663</v>
      </c>
      <c r="S22" s="666">
        <v>2789</v>
      </c>
      <c r="T22" s="666">
        <v>10202</v>
      </c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</row>
    <row r="23" spans="1:20" ht="9" customHeight="1">
      <c r="A23" s="662"/>
      <c r="B23" s="667"/>
      <c r="C23" s="667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</row>
    <row r="24" spans="1:20" ht="9" customHeight="1">
      <c r="A24" s="850" t="s">
        <v>155</v>
      </c>
      <c r="B24" s="850"/>
      <c r="C24" s="850"/>
      <c r="D24" s="850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  <c r="R24" s="850"/>
      <c r="S24" s="850"/>
      <c r="T24" s="850"/>
    </row>
    <row r="25" spans="1:20" ht="9" customHeight="1">
      <c r="A25" s="669"/>
      <c r="B25" s="668"/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</row>
    <row r="26" ht="9" customHeight="1">
      <c r="A26" s="814" t="s">
        <v>257</v>
      </c>
    </row>
    <row r="27" spans="1:20" ht="9" customHeight="1">
      <c r="A27" s="814"/>
      <c r="B27" s="670">
        <v>0.5925925925925926</v>
      </c>
      <c r="C27" s="670">
        <v>0.8903728436282693</v>
      </c>
      <c r="D27" s="670">
        <v>2.8011204481792715</v>
      </c>
      <c r="E27" s="670">
        <v>1.3053167780961477</v>
      </c>
      <c r="F27" s="671"/>
      <c r="G27" s="670">
        <v>0</v>
      </c>
      <c r="H27" s="402">
        <v>0</v>
      </c>
      <c r="I27" s="670">
        <v>0</v>
      </c>
      <c r="J27" s="670">
        <v>0</v>
      </c>
      <c r="K27" s="671"/>
      <c r="L27" s="670">
        <v>1.2706480304955527</v>
      </c>
      <c r="M27" s="670">
        <v>0.390625</v>
      </c>
      <c r="N27" s="670">
        <v>0</v>
      </c>
      <c r="O27" s="670">
        <v>0.5034053893988747</v>
      </c>
      <c r="P27" s="671"/>
      <c r="Q27" s="670">
        <v>0.6933333333333334</v>
      </c>
      <c r="R27" s="670">
        <v>0.627900627900628</v>
      </c>
      <c r="S27" s="670">
        <v>1.7927572606669058</v>
      </c>
      <c r="T27" s="670">
        <v>0.9703979611840815</v>
      </c>
    </row>
    <row r="28" spans="1:20" ht="9" customHeight="1">
      <c r="A28" s="662" t="s">
        <v>133</v>
      </c>
      <c r="B28" s="670">
        <v>0</v>
      </c>
      <c r="C28" s="670">
        <v>1.335559265442404</v>
      </c>
      <c r="D28" s="670">
        <v>0</v>
      </c>
      <c r="E28" s="670">
        <v>0.38204393505253104</v>
      </c>
      <c r="F28" s="671"/>
      <c r="G28" s="670">
        <v>0</v>
      </c>
      <c r="H28" s="402">
        <v>0</v>
      </c>
      <c r="I28" s="670">
        <v>0</v>
      </c>
      <c r="J28" s="670">
        <v>0</v>
      </c>
      <c r="K28" s="671"/>
      <c r="L28" s="670">
        <v>0</v>
      </c>
      <c r="M28" s="670">
        <v>1.5625</v>
      </c>
      <c r="N28" s="670">
        <v>0</v>
      </c>
      <c r="O28" s="670">
        <v>0.829138288421676</v>
      </c>
      <c r="P28" s="671"/>
      <c r="Q28" s="670">
        <v>0</v>
      </c>
      <c r="R28" s="670">
        <v>1.4196014196014195</v>
      </c>
      <c r="S28" s="670">
        <v>0</v>
      </c>
      <c r="T28" s="670">
        <v>0.5097039796118408</v>
      </c>
    </row>
    <row r="29" ht="9" customHeight="1">
      <c r="A29" s="814" t="s">
        <v>258</v>
      </c>
    </row>
    <row r="30" spans="1:20" ht="9" customHeight="1">
      <c r="A30" s="814"/>
      <c r="B30" s="670">
        <v>0.2962962962962963</v>
      </c>
      <c r="C30" s="670">
        <v>0.05564830272676683</v>
      </c>
      <c r="D30" s="670">
        <v>0.16806722689075632</v>
      </c>
      <c r="E30" s="670">
        <v>0.19102196752626552</v>
      </c>
      <c r="F30" s="671"/>
      <c r="G30" s="670">
        <v>65.77946768060836</v>
      </c>
      <c r="H30" s="672">
        <v>77.02702702702703</v>
      </c>
      <c r="I30" s="670">
        <v>2.4271844660194173</v>
      </c>
      <c r="J30" s="670">
        <v>43.278084714548804</v>
      </c>
      <c r="K30" s="671"/>
      <c r="L30" s="670">
        <v>54.00254129606099</v>
      </c>
      <c r="M30" s="670">
        <v>46.03794642857143</v>
      </c>
      <c r="N30" s="670">
        <v>24.18546365914787</v>
      </c>
      <c r="O30" s="670">
        <v>42.73023393544566</v>
      </c>
      <c r="P30" s="671"/>
      <c r="Q30" s="670">
        <v>16.16</v>
      </c>
      <c r="R30" s="670">
        <v>24.105924105924107</v>
      </c>
      <c r="S30" s="670">
        <v>7.206884187880961</v>
      </c>
      <c r="T30" s="670">
        <v>16.565379337384826</v>
      </c>
    </row>
    <row r="31" spans="1:20" ht="9" customHeight="1">
      <c r="A31" s="662" t="s">
        <v>135</v>
      </c>
      <c r="B31" s="670">
        <v>0</v>
      </c>
      <c r="C31" s="670">
        <v>0</v>
      </c>
      <c r="D31" s="670">
        <v>0</v>
      </c>
      <c r="E31" s="670">
        <v>0</v>
      </c>
      <c r="F31" s="671"/>
      <c r="G31" s="670">
        <v>0</v>
      </c>
      <c r="H31" s="402">
        <v>0</v>
      </c>
      <c r="I31" s="670">
        <v>0</v>
      </c>
      <c r="J31" s="670">
        <v>0</v>
      </c>
      <c r="K31" s="671"/>
      <c r="L31" s="670">
        <v>29.479034307496825</v>
      </c>
      <c r="M31" s="670">
        <v>11.941964285714286</v>
      </c>
      <c r="N31" s="670">
        <v>41.228070175438596</v>
      </c>
      <c r="O31" s="670">
        <v>22.94936334024282</v>
      </c>
      <c r="P31" s="671"/>
      <c r="Q31" s="670">
        <v>6.1866666666666665</v>
      </c>
      <c r="R31" s="670">
        <v>5.842205842205842</v>
      </c>
      <c r="S31" s="670">
        <v>11.79634277518824</v>
      </c>
      <c r="T31" s="670">
        <v>7.596549696138013</v>
      </c>
    </row>
    <row r="32" spans="1:20" ht="9" customHeight="1">
      <c r="A32" s="662" t="s">
        <v>259</v>
      </c>
      <c r="B32" s="670">
        <v>0</v>
      </c>
      <c r="C32" s="670">
        <v>0</v>
      </c>
      <c r="D32" s="670">
        <v>0.056022408963585436</v>
      </c>
      <c r="E32" s="670">
        <v>0.01591849729385546</v>
      </c>
      <c r="F32" s="671"/>
      <c r="G32" s="670">
        <v>1.1406844106463878</v>
      </c>
      <c r="H32" s="672">
        <v>9.45945945945946</v>
      </c>
      <c r="I32" s="670">
        <v>1.941747572815534</v>
      </c>
      <c r="J32" s="670">
        <v>2.578268876611418</v>
      </c>
      <c r="K32" s="671"/>
      <c r="L32" s="670">
        <v>7.878017789072427</v>
      </c>
      <c r="M32" s="670">
        <v>8.984375</v>
      </c>
      <c r="N32" s="670">
        <v>8.020050125313283</v>
      </c>
      <c r="O32" s="670">
        <v>8.49866745632218</v>
      </c>
      <c r="P32" s="671"/>
      <c r="Q32" s="670">
        <v>1.7333333333333334</v>
      </c>
      <c r="R32" s="670">
        <v>4.586404586404586</v>
      </c>
      <c r="S32" s="670">
        <v>2.47400501972033</v>
      </c>
      <c r="T32" s="670">
        <v>2.9602038815918448</v>
      </c>
    </row>
    <row r="33" spans="1:20" ht="9" customHeight="1">
      <c r="A33" s="662" t="s">
        <v>304</v>
      </c>
      <c r="B33" s="670">
        <v>58.111111111111114</v>
      </c>
      <c r="C33" s="670">
        <v>47.74624373956594</v>
      </c>
      <c r="D33" s="670">
        <v>59.04761904761905</v>
      </c>
      <c r="E33" s="670">
        <v>55.412289079910856</v>
      </c>
      <c r="F33" s="671"/>
      <c r="G33" s="670">
        <v>31.1787072243346</v>
      </c>
      <c r="H33" s="672">
        <v>13.513513513513514</v>
      </c>
      <c r="I33" s="670">
        <v>26.21359223300971</v>
      </c>
      <c r="J33" s="670">
        <v>26.887661141804788</v>
      </c>
      <c r="K33" s="671"/>
      <c r="L33" s="670">
        <v>2.9224904701397714</v>
      </c>
      <c r="M33" s="670">
        <v>2.3995535714285716</v>
      </c>
      <c r="N33" s="670">
        <v>3.2581453634085213</v>
      </c>
      <c r="O33" s="670">
        <v>2.7243115190997926</v>
      </c>
      <c r="P33" s="671"/>
      <c r="Q33" s="670">
        <v>44.64</v>
      </c>
      <c r="R33" s="670">
        <v>24.870324870324872</v>
      </c>
      <c r="S33" s="670">
        <v>40.65973467192542</v>
      </c>
      <c r="T33" s="670">
        <v>36.453636541854536</v>
      </c>
    </row>
    <row r="34" spans="1:20" ht="9" customHeight="1">
      <c r="A34" s="662" t="s">
        <v>305</v>
      </c>
      <c r="B34" s="670">
        <v>4.814814814814815</v>
      </c>
      <c r="C34" s="670">
        <v>12.409571508069003</v>
      </c>
      <c r="D34" s="670">
        <v>21.568627450980394</v>
      </c>
      <c r="E34" s="670">
        <v>11.74785100286533</v>
      </c>
      <c r="F34" s="671"/>
      <c r="G34" s="670">
        <v>1.520912547528517</v>
      </c>
      <c r="H34" s="402">
        <v>0</v>
      </c>
      <c r="I34" s="670">
        <v>52.9126213592233</v>
      </c>
      <c r="J34" s="670">
        <v>20.810313075506446</v>
      </c>
      <c r="K34" s="671"/>
      <c r="L34" s="670">
        <v>3.8119440914866582</v>
      </c>
      <c r="M34" s="670">
        <v>1.6183035714285714</v>
      </c>
      <c r="N34" s="670">
        <v>22.93233082706767</v>
      </c>
      <c r="O34" s="670">
        <v>7.166123778501628</v>
      </c>
      <c r="P34" s="671"/>
      <c r="Q34" s="670">
        <v>4.373333333333333</v>
      </c>
      <c r="R34" s="670">
        <v>6.87960687960688</v>
      </c>
      <c r="S34" s="670">
        <v>24.273933309429903</v>
      </c>
      <c r="T34" s="670">
        <v>10.713585571456576</v>
      </c>
    </row>
    <row r="35" spans="1:20" ht="9" customHeight="1">
      <c r="A35" s="662" t="s">
        <v>313</v>
      </c>
      <c r="B35" s="670">
        <v>36.18518518518518</v>
      </c>
      <c r="C35" s="670">
        <v>37.56260434056761</v>
      </c>
      <c r="D35" s="670">
        <v>16.358543417366946</v>
      </c>
      <c r="E35" s="670">
        <v>30.945558739255013</v>
      </c>
      <c r="F35" s="671"/>
      <c r="G35" s="670">
        <v>0.38022813688212925</v>
      </c>
      <c r="H35" s="402">
        <v>0</v>
      </c>
      <c r="I35" s="670">
        <v>16.50485436893204</v>
      </c>
      <c r="J35" s="670">
        <v>6.445672191528545</v>
      </c>
      <c r="K35" s="671"/>
      <c r="L35" s="670">
        <v>0.6353240152477764</v>
      </c>
      <c r="M35" s="670">
        <v>27.064732142857142</v>
      </c>
      <c r="N35" s="670">
        <v>0.37593984962406013</v>
      </c>
      <c r="O35" s="670">
        <v>14.598756292567368</v>
      </c>
      <c r="P35" s="671"/>
      <c r="Q35" s="670">
        <v>26.213333333333335</v>
      </c>
      <c r="R35" s="670">
        <v>31.668031668031666</v>
      </c>
      <c r="S35" s="670">
        <v>11.79634277518824</v>
      </c>
      <c r="T35" s="670">
        <v>24.23054303077828</v>
      </c>
    </row>
    <row r="36" spans="1:80" s="79" customFormat="1" ht="9" customHeight="1">
      <c r="A36" s="665" t="s">
        <v>130</v>
      </c>
      <c r="B36" s="673">
        <v>100</v>
      </c>
      <c r="C36" s="674">
        <v>100</v>
      </c>
      <c r="D36" s="674">
        <v>100</v>
      </c>
      <c r="E36" s="673">
        <v>100</v>
      </c>
      <c r="F36" s="674"/>
      <c r="G36" s="674">
        <v>100</v>
      </c>
      <c r="H36" s="674">
        <v>100</v>
      </c>
      <c r="I36" s="674">
        <v>100</v>
      </c>
      <c r="J36" s="674">
        <v>100</v>
      </c>
      <c r="K36" s="675"/>
      <c r="L36" s="674">
        <v>100</v>
      </c>
      <c r="M36" s="674">
        <v>100</v>
      </c>
      <c r="N36" s="674">
        <v>100</v>
      </c>
      <c r="O36" s="674">
        <v>100</v>
      </c>
      <c r="P36" s="674"/>
      <c r="Q36" s="674">
        <v>100</v>
      </c>
      <c r="R36" s="674">
        <v>100</v>
      </c>
      <c r="S36" s="674">
        <v>100</v>
      </c>
      <c r="T36" s="674">
        <v>100</v>
      </c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</row>
    <row r="37" spans="1:80" s="79" customFormat="1" ht="9" customHeight="1">
      <c r="A37" s="676"/>
      <c r="B37" s="677"/>
      <c r="C37" s="677"/>
      <c r="D37" s="677"/>
      <c r="E37" s="677"/>
      <c r="F37" s="677"/>
      <c r="G37" s="677"/>
      <c r="H37" s="677"/>
      <c r="I37" s="677"/>
      <c r="J37" s="677"/>
      <c r="K37" s="678"/>
      <c r="L37" s="677"/>
      <c r="M37" s="677"/>
      <c r="N37" s="677"/>
      <c r="O37" s="677"/>
      <c r="P37" s="677"/>
      <c r="Q37" s="677"/>
      <c r="R37" s="677"/>
      <c r="S37" s="677"/>
      <c r="T37" s="677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</row>
    <row r="38" spans="1:20" s="138" customFormat="1" ht="9" customHeight="1">
      <c r="A38" s="850" t="s">
        <v>326</v>
      </c>
      <c r="B38" s="850"/>
      <c r="C38" s="850"/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</row>
    <row r="39" spans="1:20" ht="9" customHeight="1">
      <c r="A39" s="669"/>
      <c r="B39" s="668"/>
      <c r="C39" s="668"/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</row>
    <row r="40" spans="1:20" ht="9" customHeight="1">
      <c r="A40" s="850" t="s">
        <v>387</v>
      </c>
      <c r="B40" s="850"/>
      <c r="C40" s="850"/>
      <c r="D40" s="850"/>
      <c r="E40" s="850"/>
      <c r="F40" s="850"/>
      <c r="G40" s="850"/>
      <c r="H40" s="850"/>
      <c r="I40" s="850"/>
      <c r="J40" s="850"/>
      <c r="K40" s="850"/>
      <c r="L40" s="850"/>
      <c r="M40" s="850"/>
      <c r="N40" s="850"/>
      <c r="O40" s="850"/>
      <c r="P40" s="850"/>
      <c r="Q40" s="850"/>
      <c r="R40" s="850"/>
      <c r="S40" s="850"/>
      <c r="T40" s="850"/>
    </row>
    <row r="41" spans="1:20" ht="9" customHeight="1">
      <c r="A41" s="669"/>
      <c r="B41" s="668"/>
      <c r="C41" s="668"/>
      <c r="D41" s="668"/>
      <c r="E41" s="668"/>
      <c r="F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</row>
    <row r="42" ht="9" customHeight="1">
      <c r="A42" s="814" t="s">
        <v>257</v>
      </c>
    </row>
    <row r="43" spans="1:20" ht="9" customHeight="1">
      <c r="A43" s="814"/>
      <c r="B43" s="648">
        <v>17</v>
      </c>
      <c r="C43" s="648">
        <v>4</v>
      </c>
      <c r="D43" s="648">
        <v>21</v>
      </c>
      <c r="E43" s="648">
        <v>42</v>
      </c>
      <c r="F43" s="648"/>
      <c r="G43" s="670">
        <v>0</v>
      </c>
      <c r="H43" s="670">
        <v>0</v>
      </c>
      <c r="I43" s="670">
        <v>0</v>
      </c>
      <c r="J43" s="670">
        <v>0</v>
      </c>
      <c r="K43" s="648"/>
      <c r="L43" s="648">
        <v>4</v>
      </c>
      <c r="M43" s="648">
        <v>17</v>
      </c>
      <c r="N43" s="648">
        <v>30</v>
      </c>
      <c r="O43" s="648">
        <v>51</v>
      </c>
      <c r="P43" s="648"/>
      <c r="Q43" s="648">
        <v>21</v>
      </c>
      <c r="R43" s="648">
        <v>21</v>
      </c>
      <c r="S43" s="648">
        <v>51</v>
      </c>
      <c r="T43" s="648">
        <v>93</v>
      </c>
    </row>
    <row r="44" spans="1:20" ht="9" customHeight="1">
      <c r="A44" s="669" t="s">
        <v>133</v>
      </c>
      <c r="B44" s="670">
        <v>0</v>
      </c>
      <c r="C44" s="648">
        <v>17</v>
      </c>
      <c r="D44" s="670">
        <v>0</v>
      </c>
      <c r="E44" s="648">
        <v>17</v>
      </c>
      <c r="F44" s="648"/>
      <c r="G44" s="670">
        <v>0</v>
      </c>
      <c r="H44" s="670">
        <v>0</v>
      </c>
      <c r="I44" s="670">
        <v>0</v>
      </c>
      <c r="J44" s="670">
        <v>0</v>
      </c>
      <c r="K44" s="670">
        <v>0</v>
      </c>
      <c r="L44" s="670">
        <v>0</v>
      </c>
      <c r="M44" s="648">
        <v>22</v>
      </c>
      <c r="N44" s="670">
        <v>0</v>
      </c>
      <c r="O44" s="648">
        <v>22</v>
      </c>
      <c r="P44" s="648"/>
      <c r="Q44" s="670">
        <v>0</v>
      </c>
      <c r="R44" s="648">
        <v>39</v>
      </c>
      <c r="S44" s="670">
        <v>0</v>
      </c>
      <c r="T44" s="648">
        <v>39</v>
      </c>
    </row>
    <row r="45" spans="1:20" ht="9" customHeight="1">
      <c r="A45" s="669" t="s">
        <v>258</v>
      </c>
      <c r="B45" s="670">
        <v>0</v>
      </c>
      <c r="C45" s="670">
        <v>0</v>
      </c>
      <c r="D45" s="648">
        <v>8</v>
      </c>
      <c r="E45" s="648">
        <v>8</v>
      </c>
      <c r="F45" s="648"/>
      <c r="G45" s="648">
        <v>168</v>
      </c>
      <c r="H45" s="648">
        <v>62</v>
      </c>
      <c r="I45" s="670">
        <v>0</v>
      </c>
      <c r="J45" s="648">
        <v>230</v>
      </c>
      <c r="K45" s="648"/>
      <c r="L45" s="648">
        <v>340</v>
      </c>
      <c r="M45" s="648">
        <v>696</v>
      </c>
      <c r="N45" s="648">
        <v>246</v>
      </c>
      <c r="O45" s="648">
        <v>1282</v>
      </c>
      <c r="P45" s="648"/>
      <c r="Q45" s="648">
        <v>508</v>
      </c>
      <c r="R45" s="648">
        <v>758</v>
      </c>
      <c r="S45" s="648">
        <v>254</v>
      </c>
      <c r="T45" s="648">
        <v>1520</v>
      </c>
    </row>
    <row r="46" spans="1:20" ht="9" customHeight="1">
      <c r="A46" s="669" t="s">
        <v>135</v>
      </c>
      <c r="B46" s="670">
        <v>0</v>
      </c>
      <c r="C46" s="670">
        <v>0</v>
      </c>
      <c r="D46" s="670">
        <v>0</v>
      </c>
      <c r="E46" s="670">
        <v>0</v>
      </c>
      <c r="F46" s="670">
        <v>0</v>
      </c>
      <c r="G46" s="670">
        <v>0</v>
      </c>
      <c r="H46" s="648">
        <v>2</v>
      </c>
      <c r="I46" s="648">
        <v>1</v>
      </c>
      <c r="J46" s="648">
        <v>3</v>
      </c>
      <c r="K46" s="648"/>
      <c r="L46" s="648">
        <v>330</v>
      </c>
      <c r="M46" s="648">
        <v>122</v>
      </c>
      <c r="N46" s="648">
        <v>389</v>
      </c>
      <c r="O46" s="648">
        <v>841</v>
      </c>
      <c r="P46" s="648"/>
      <c r="Q46" s="648">
        <v>330</v>
      </c>
      <c r="R46" s="648">
        <v>124</v>
      </c>
      <c r="S46" s="648">
        <v>390</v>
      </c>
      <c r="T46" s="648">
        <v>844</v>
      </c>
    </row>
    <row r="47" spans="1:20" ht="9" customHeight="1">
      <c r="A47" s="669" t="s">
        <v>136</v>
      </c>
      <c r="B47" s="670">
        <v>0</v>
      </c>
      <c r="C47" s="670">
        <v>0</v>
      </c>
      <c r="D47" s="670">
        <v>0</v>
      </c>
      <c r="E47" s="670">
        <v>0</v>
      </c>
      <c r="F47" s="648"/>
      <c r="G47" s="648">
        <v>8</v>
      </c>
      <c r="H47" s="648">
        <v>11</v>
      </c>
      <c r="I47" s="648">
        <v>1</v>
      </c>
      <c r="J47" s="648">
        <v>20</v>
      </c>
      <c r="K47" s="648"/>
      <c r="L47" s="648">
        <v>20</v>
      </c>
      <c r="M47" s="648">
        <v>286</v>
      </c>
      <c r="N47" s="648">
        <v>91</v>
      </c>
      <c r="O47" s="648">
        <v>397</v>
      </c>
      <c r="P47" s="648"/>
      <c r="Q47" s="648">
        <v>28</v>
      </c>
      <c r="R47" s="648">
        <v>297</v>
      </c>
      <c r="S47" s="648">
        <v>92</v>
      </c>
      <c r="T47" s="648">
        <v>417</v>
      </c>
    </row>
    <row r="48" spans="1:20" ht="9" customHeight="1">
      <c r="A48" s="662" t="s">
        <v>304</v>
      </c>
      <c r="B48" s="648">
        <v>1136</v>
      </c>
      <c r="C48" s="648">
        <v>1029</v>
      </c>
      <c r="D48" s="648">
        <v>1101</v>
      </c>
      <c r="E48" s="648">
        <v>3266</v>
      </c>
      <c r="F48" s="648"/>
      <c r="G48" s="648">
        <v>253</v>
      </c>
      <c r="H48" s="648">
        <v>5</v>
      </c>
      <c r="I48" s="648">
        <v>27</v>
      </c>
      <c r="J48" s="648">
        <v>285</v>
      </c>
      <c r="K48" s="648"/>
      <c r="L48" s="648">
        <v>27</v>
      </c>
      <c r="M48" s="648">
        <v>43</v>
      </c>
      <c r="N48" s="648">
        <v>38</v>
      </c>
      <c r="O48" s="648">
        <v>108</v>
      </c>
      <c r="P48" s="648"/>
      <c r="Q48" s="648">
        <v>1416</v>
      </c>
      <c r="R48" s="648">
        <v>1077</v>
      </c>
      <c r="S48" s="648">
        <v>1166</v>
      </c>
      <c r="T48" s="648">
        <v>3659</v>
      </c>
    </row>
    <row r="49" spans="1:20" ht="9" customHeight="1">
      <c r="A49" s="662" t="s">
        <v>305</v>
      </c>
      <c r="B49" s="648">
        <v>215</v>
      </c>
      <c r="C49" s="648">
        <v>321</v>
      </c>
      <c r="D49" s="648">
        <v>368</v>
      </c>
      <c r="E49" s="648">
        <v>904</v>
      </c>
      <c r="F49" s="648"/>
      <c r="G49" s="648">
        <v>4</v>
      </c>
      <c r="H49" s="648">
        <v>1</v>
      </c>
      <c r="I49" s="648">
        <v>130</v>
      </c>
      <c r="J49" s="648">
        <v>135</v>
      </c>
      <c r="K49" s="648"/>
      <c r="L49" s="648">
        <v>35</v>
      </c>
      <c r="M49" s="648">
        <v>66</v>
      </c>
      <c r="N49" s="648">
        <v>248</v>
      </c>
      <c r="O49" s="648">
        <v>349</v>
      </c>
      <c r="P49" s="648"/>
      <c r="Q49" s="648">
        <v>254</v>
      </c>
      <c r="R49" s="648">
        <v>388</v>
      </c>
      <c r="S49" s="648">
        <v>746</v>
      </c>
      <c r="T49" s="648">
        <v>1388</v>
      </c>
    </row>
    <row r="50" spans="1:20" ht="9" customHeight="1">
      <c r="A50" s="669" t="s">
        <v>313</v>
      </c>
      <c r="B50" s="648">
        <v>1423</v>
      </c>
      <c r="C50" s="648">
        <v>471</v>
      </c>
      <c r="D50" s="648">
        <v>408</v>
      </c>
      <c r="E50" s="648">
        <v>2302</v>
      </c>
      <c r="F50" s="648"/>
      <c r="G50" s="648">
        <v>34</v>
      </c>
      <c r="H50" s="670">
        <v>0</v>
      </c>
      <c r="I50" s="648">
        <v>42</v>
      </c>
      <c r="J50" s="648">
        <v>76</v>
      </c>
      <c r="K50" s="648"/>
      <c r="L50" s="648">
        <v>8</v>
      </c>
      <c r="M50" s="648">
        <v>540</v>
      </c>
      <c r="N50" s="648">
        <v>6</v>
      </c>
      <c r="O50" s="648">
        <v>554</v>
      </c>
      <c r="P50" s="648"/>
      <c r="Q50" s="648">
        <v>1465</v>
      </c>
      <c r="R50" s="648">
        <v>1011</v>
      </c>
      <c r="S50" s="648">
        <v>456</v>
      </c>
      <c r="T50" s="648">
        <v>2932</v>
      </c>
    </row>
    <row r="51" spans="1:80" s="79" customFormat="1" ht="9" customHeight="1">
      <c r="A51" s="679" t="s">
        <v>130</v>
      </c>
      <c r="B51" s="680">
        <v>2791</v>
      </c>
      <c r="C51" s="680">
        <v>1842</v>
      </c>
      <c r="D51" s="680">
        <v>1906</v>
      </c>
      <c r="E51" s="680">
        <v>6539</v>
      </c>
      <c r="F51" s="680"/>
      <c r="G51" s="680">
        <v>467</v>
      </c>
      <c r="H51" s="680">
        <v>81</v>
      </c>
      <c r="I51" s="680">
        <v>201</v>
      </c>
      <c r="J51" s="680">
        <v>749</v>
      </c>
      <c r="K51" s="680"/>
      <c r="L51" s="680">
        <v>764</v>
      </c>
      <c r="M51" s="680">
        <v>1792</v>
      </c>
      <c r="N51" s="680">
        <v>1048</v>
      </c>
      <c r="O51" s="680">
        <v>3604</v>
      </c>
      <c r="P51" s="680"/>
      <c r="Q51" s="680">
        <v>4022</v>
      </c>
      <c r="R51" s="680">
        <v>3715</v>
      </c>
      <c r="S51" s="680">
        <v>3155</v>
      </c>
      <c r="T51" s="680">
        <v>10892</v>
      </c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</row>
    <row r="52" spans="1:20" ht="9" customHeight="1">
      <c r="A52" s="669"/>
      <c r="B52" s="648"/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68"/>
    </row>
    <row r="53" spans="1:20" ht="9" customHeight="1">
      <c r="A53" s="681" t="s">
        <v>309</v>
      </c>
      <c r="B53" s="682"/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</row>
    <row r="54" spans="1:20" ht="9" customHeight="1">
      <c r="A54" s="669"/>
      <c r="B54" s="668"/>
      <c r="C54" s="668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</row>
    <row r="55" spans="1:22" ht="9" customHeight="1">
      <c r="A55" s="814" t="s">
        <v>257</v>
      </c>
      <c r="V55" s="461"/>
    </row>
    <row r="56" spans="1:22" ht="9" customHeight="1">
      <c r="A56" s="814"/>
      <c r="B56" s="683">
        <v>0.6091006807595843</v>
      </c>
      <c r="C56" s="683">
        <v>0.21715526601520088</v>
      </c>
      <c r="D56" s="683">
        <v>1.1017838405036726</v>
      </c>
      <c r="E56" s="683">
        <v>0.6423000458785747</v>
      </c>
      <c r="F56" s="683" t="e">
        <v>#DIV/0!</v>
      </c>
      <c r="G56" s="670">
        <v>0</v>
      </c>
      <c r="H56" s="670">
        <v>0</v>
      </c>
      <c r="I56" s="670">
        <v>0</v>
      </c>
      <c r="J56" s="670">
        <v>0</v>
      </c>
      <c r="K56" s="683" t="e">
        <v>#DIV/0!</v>
      </c>
      <c r="L56" s="683">
        <v>0.5235602094240838</v>
      </c>
      <c r="M56" s="683">
        <v>0.9486607142857143</v>
      </c>
      <c r="N56" s="683">
        <v>2.8625954198473282</v>
      </c>
      <c r="O56" s="683">
        <v>1.4150943396226414</v>
      </c>
      <c r="P56" s="683" t="e">
        <v>#DIV/0!</v>
      </c>
      <c r="Q56" s="683">
        <v>0.522128294380905</v>
      </c>
      <c r="R56" s="683">
        <v>0.5652759084791387</v>
      </c>
      <c r="S56" s="683">
        <v>1.6164817749603804</v>
      </c>
      <c r="T56" s="683">
        <v>0.8538376790304811</v>
      </c>
      <c r="V56" s="461"/>
    </row>
    <row r="57" spans="1:22" ht="9" customHeight="1">
      <c r="A57" s="669" t="s">
        <v>133</v>
      </c>
      <c r="B57" s="670">
        <v>0</v>
      </c>
      <c r="C57" s="683">
        <v>0.9229098805646037</v>
      </c>
      <c r="D57" s="670">
        <v>0</v>
      </c>
      <c r="E57" s="683">
        <v>0.25997858999847073</v>
      </c>
      <c r="F57" s="683" t="e">
        <v>#DIV/0!</v>
      </c>
      <c r="G57" s="670">
        <v>0</v>
      </c>
      <c r="H57" s="670">
        <v>0</v>
      </c>
      <c r="I57" s="670">
        <v>0</v>
      </c>
      <c r="J57" s="670">
        <v>0</v>
      </c>
      <c r="K57" s="670">
        <v>0</v>
      </c>
      <c r="L57" s="670">
        <v>0</v>
      </c>
      <c r="M57" s="683">
        <v>1.2276785714285714</v>
      </c>
      <c r="N57" s="670">
        <v>0</v>
      </c>
      <c r="O57" s="683">
        <v>0.6104328523862376</v>
      </c>
      <c r="P57" s="683" t="e">
        <v>#DIV/0!</v>
      </c>
      <c r="Q57" s="670">
        <v>0</v>
      </c>
      <c r="R57" s="683">
        <v>1.0497981157469718</v>
      </c>
      <c r="S57" s="670">
        <v>0</v>
      </c>
      <c r="T57" s="683">
        <v>0.35806096217407274</v>
      </c>
      <c r="V57" s="461"/>
    </row>
    <row r="58" spans="1:22" ht="9" customHeight="1">
      <c r="A58" s="669" t="s">
        <v>258</v>
      </c>
      <c r="B58" s="670">
        <v>0</v>
      </c>
      <c r="C58" s="670">
        <v>0</v>
      </c>
      <c r="D58" s="683">
        <v>0.4197271773347324</v>
      </c>
      <c r="E58" s="683">
        <v>0.12234286588163328</v>
      </c>
      <c r="F58" s="683" t="e">
        <v>#DIV/0!</v>
      </c>
      <c r="G58" s="683">
        <v>35.974304068522486</v>
      </c>
      <c r="H58" s="683">
        <v>76.54320987654322</v>
      </c>
      <c r="I58" s="670">
        <v>0</v>
      </c>
      <c r="J58" s="683">
        <v>30.707610146862482</v>
      </c>
      <c r="K58" s="683" t="e">
        <v>#DIV/0!</v>
      </c>
      <c r="L58" s="683">
        <v>44.50261780104712</v>
      </c>
      <c r="M58" s="683">
        <v>38.839285714285715</v>
      </c>
      <c r="N58" s="683">
        <v>23.47328244274809</v>
      </c>
      <c r="O58" s="683">
        <v>35.5715871254162</v>
      </c>
      <c r="P58" s="683" t="e">
        <v>#DIV/0!</v>
      </c>
      <c r="Q58" s="683">
        <v>12.630532073595226</v>
      </c>
      <c r="R58" s="683">
        <v>20.403768506056526</v>
      </c>
      <c r="S58" s="683">
        <v>8.050713153724248</v>
      </c>
      <c r="T58" s="683">
        <v>13.955196474476681</v>
      </c>
      <c r="V58" s="461"/>
    </row>
    <row r="59" spans="1:22" ht="9" customHeight="1">
      <c r="A59" s="669" t="s">
        <v>135</v>
      </c>
      <c r="B59" s="670">
        <v>0</v>
      </c>
      <c r="C59" s="670">
        <v>0</v>
      </c>
      <c r="D59" s="670">
        <v>0</v>
      </c>
      <c r="E59" s="670">
        <v>0</v>
      </c>
      <c r="F59" s="670">
        <v>0</v>
      </c>
      <c r="G59" s="670">
        <v>0</v>
      </c>
      <c r="H59" s="683">
        <v>2.4691358024691357</v>
      </c>
      <c r="I59" s="683">
        <v>0.4975124378109453</v>
      </c>
      <c r="J59" s="683">
        <v>0.40053404539385845</v>
      </c>
      <c r="K59" s="683" t="e">
        <v>#DIV/0!</v>
      </c>
      <c r="L59" s="683">
        <v>43.19371727748691</v>
      </c>
      <c r="M59" s="683">
        <v>6.808035714285714</v>
      </c>
      <c r="N59" s="683">
        <v>37.11832061068702</v>
      </c>
      <c r="O59" s="683">
        <v>23.335183129855714</v>
      </c>
      <c r="P59" s="683" t="e">
        <v>#DIV/0!</v>
      </c>
      <c r="Q59" s="683">
        <v>8.204873197414221</v>
      </c>
      <c r="R59" s="683">
        <v>3.3378196500672948</v>
      </c>
      <c r="S59" s="683">
        <v>12.361331220285262</v>
      </c>
      <c r="T59" s="683">
        <v>7.748806463459419</v>
      </c>
      <c r="V59" s="461"/>
    </row>
    <row r="60" spans="1:22" ht="9" customHeight="1">
      <c r="A60" s="669" t="s">
        <v>259</v>
      </c>
      <c r="B60" s="670">
        <v>0</v>
      </c>
      <c r="C60" s="670">
        <v>0</v>
      </c>
      <c r="D60" s="670">
        <v>0</v>
      </c>
      <c r="E60" s="670">
        <v>0</v>
      </c>
      <c r="F60" s="683" t="e">
        <v>#DIV/0!</v>
      </c>
      <c r="G60" s="683">
        <v>1.7130620985010707</v>
      </c>
      <c r="H60" s="683">
        <v>13.580246913580247</v>
      </c>
      <c r="I60" s="683">
        <v>0.4975124378109453</v>
      </c>
      <c r="J60" s="683">
        <v>2.67022696929239</v>
      </c>
      <c r="K60" s="683" t="e">
        <v>#DIV/0!</v>
      </c>
      <c r="L60" s="683">
        <v>2.6178010471204187</v>
      </c>
      <c r="M60" s="683">
        <v>15.959821428571429</v>
      </c>
      <c r="N60" s="683">
        <v>8.683206106870228</v>
      </c>
      <c r="O60" s="683">
        <v>11.015538290788013</v>
      </c>
      <c r="P60" s="683" t="e">
        <v>#DIV/0!</v>
      </c>
      <c r="Q60" s="683">
        <v>0.69617105917454</v>
      </c>
      <c r="R60" s="683">
        <v>7.994616419919247</v>
      </c>
      <c r="S60" s="683">
        <v>2.9160063391442157</v>
      </c>
      <c r="T60" s="683">
        <v>3.8284979801689314</v>
      </c>
      <c r="V60" s="461"/>
    </row>
    <row r="61" spans="1:22" ht="9" customHeight="1">
      <c r="A61" s="662" t="s">
        <v>304</v>
      </c>
      <c r="B61" s="683">
        <v>40.70225725546399</v>
      </c>
      <c r="C61" s="683">
        <v>55.86319218241042</v>
      </c>
      <c r="D61" s="683">
        <v>57.76495278069255</v>
      </c>
      <c r="E61" s="683">
        <v>49.94647499617678</v>
      </c>
      <c r="F61" s="683" t="e">
        <v>#DIV/0!</v>
      </c>
      <c r="G61" s="683">
        <v>54.17558886509636</v>
      </c>
      <c r="H61" s="683">
        <v>6.172839506172839</v>
      </c>
      <c r="I61" s="683">
        <v>13.432835820895523</v>
      </c>
      <c r="J61" s="683">
        <v>38.05073431241656</v>
      </c>
      <c r="K61" s="683" t="e">
        <v>#DIV/0!</v>
      </c>
      <c r="L61" s="683">
        <v>3.5340314136125652</v>
      </c>
      <c r="M61" s="683">
        <v>2.3995535714285716</v>
      </c>
      <c r="N61" s="683">
        <v>3.6259541984732824</v>
      </c>
      <c r="O61" s="683">
        <v>2.9966703662597114</v>
      </c>
      <c r="P61" s="683" t="e">
        <v>#DIV/0!</v>
      </c>
      <c r="Q61" s="683">
        <v>35.206364992541026</v>
      </c>
      <c r="R61" s="683">
        <v>28.99057873485868</v>
      </c>
      <c r="S61" s="683">
        <v>36.95721077654517</v>
      </c>
      <c r="T61" s="683">
        <v>33.59346309217774</v>
      </c>
      <c r="V61" s="461"/>
    </row>
    <row r="62" spans="1:22" ht="9" customHeight="1">
      <c r="A62" s="662" t="s">
        <v>305</v>
      </c>
      <c r="B62" s="683">
        <v>7.703332139018273</v>
      </c>
      <c r="C62" s="683">
        <v>17.42671009771987</v>
      </c>
      <c r="D62" s="683">
        <v>19.307450157397692</v>
      </c>
      <c r="E62" s="683">
        <v>13.82474384462456</v>
      </c>
      <c r="F62" s="683" t="e">
        <v>#DIV/0!</v>
      </c>
      <c r="G62" s="683">
        <v>0.8565310492505354</v>
      </c>
      <c r="H62" s="683">
        <v>1.2345679012345678</v>
      </c>
      <c r="I62" s="683">
        <v>64.67661691542288</v>
      </c>
      <c r="J62" s="683">
        <v>18.024032042723633</v>
      </c>
      <c r="K62" s="683" t="e">
        <v>#DIV/0!</v>
      </c>
      <c r="L62" s="683">
        <v>4.5811518324607325</v>
      </c>
      <c r="M62" s="683">
        <v>3.6830357142857144</v>
      </c>
      <c r="N62" s="683">
        <v>23.66412213740458</v>
      </c>
      <c r="O62" s="683">
        <v>9.683684794672587</v>
      </c>
      <c r="P62" s="683" t="e">
        <v>#DIV/0!</v>
      </c>
      <c r="Q62" s="683">
        <v>6.315266036797613</v>
      </c>
      <c r="R62" s="683">
        <v>10.44414535666218</v>
      </c>
      <c r="S62" s="683">
        <v>23.64500792393027</v>
      </c>
      <c r="T62" s="683">
        <v>12.743297833272127</v>
      </c>
      <c r="V62" s="461"/>
    </row>
    <row r="63" spans="1:22" ht="9" customHeight="1">
      <c r="A63" s="669" t="s">
        <v>313</v>
      </c>
      <c r="B63" s="683">
        <v>50.98530992475815</v>
      </c>
      <c r="C63" s="683">
        <v>25.570032573289904</v>
      </c>
      <c r="D63" s="683">
        <v>21.406086044071355</v>
      </c>
      <c r="E63" s="683">
        <v>35.20415965743997</v>
      </c>
      <c r="F63" s="683" t="e">
        <v>#DIV/0!</v>
      </c>
      <c r="G63" s="683">
        <v>7.28051391862955</v>
      </c>
      <c r="H63" s="670">
        <v>0</v>
      </c>
      <c r="I63" s="683">
        <v>20.895522388059703</v>
      </c>
      <c r="J63" s="683">
        <v>10.146862483311082</v>
      </c>
      <c r="K63" s="683" t="e">
        <v>#DIV/0!</v>
      </c>
      <c r="L63" s="683">
        <v>1.0471204188481675</v>
      </c>
      <c r="M63" s="683">
        <v>30.133928571428573</v>
      </c>
      <c r="N63" s="683">
        <v>0.5725190839694656</v>
      </c>
      <c r="O63" s="683">
        <v>15.37180910099889</v>
      </c>
      <c r="P63" s="683" t="e">
        <v>#DIV/0!</v>
      </c>
      <c r="Q63" s="683">
        <v>36.42466434609647</v>
      </c>
      <c r="R63" s="683">
        <v>27.213997308209958</v>
      </c>
      <c r="S63" s="683">
        <v>14.45324881141046</v>
      </c>
      <c r="T63" s="683">
        <v>26.918839515240542</v>
      </c>
      <c r="V63" s="461"/>
    </row>
    <row r="64" spans="1:80" s="79" customFormat="1" ht="9" customHeight="1">
      <c r="A64" s="679" t="s">
        <v>130</v>
      </c>
      <c r="B64" s="684">
        <v>100</v>
      </c>
      <c r="C64" s="684">
        <v>100</v>
      </c>
      <c r="D64" s="684">
        <v>100</v>
      </c>
      <c r="E64" s="684">
        <v>100</v>
      </c>
      <c r="F64" s="684" t="e">
        <v>#DIV/0!</v>
      </c>
      <c r="G64" s="684">
        <v>100</v>
      </c>
      <c r="H64" s="684">
        <v>100</v>
      </c>
      <c r="I64" s="684">
        <v>100</v>
      </c>
      <c r="J64" s="684">
        <v>100</v>
      </c>
      <c r="K64" s="684" t="e">
        <v>#DIV/0!</v>
      </c>
      <c r="L64" s="684">
        <v>100</v>
      </c>
      <c r="M64" s="684">
        <v>100</v>
      </c>
      <c r="N64" s="684">
        <v>100</v>
      </c>
      <c r="O64" s="684">
        <v>100</v>
      </c>
      <c r="P64" s="684" t="e">
        <v>#DIV/0!</v>
      </c>
      <c r="Q64" s="684">
        <v>100</v>
      </c>
      <c r="R64" s="684">
        <v>100</v>
      </c>
      <c r="S64" s="684">
        <v>100</v>
      </c>
      <c r="T64" s="684">
        <v>100</v>
      </c>
      <c r="U64" s="260"/>
      <c r="V64" s="461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</row>
    <row r="65" spans="1:20" ht="9" customHeight="1">
      <c r="A65" s="256"/>
      <c r="B65" s="257"/>
      <c r="C65" s="257"/>
      <c r="D65" s="257"/>
      <c r="E65" s="257"/>
      <c r="F65" s="258"/>
      <c r="G65" s="257"/>
      <c r="H65" s="257"/>
      <c r="I65" s="257"/>
      <c r="J65" s="257"/>
      <c r="K65" s="258"/>
      <c r="L65" s="257"/>
      <c r="M65" s="257"/>
      <c r="N65" s="257"/>
      <c r="O65" s="257"/>
      <c r="P65" s="258"/>
      <c r="Q65" s="257"/>
      <c r="R65" s="257"/>
      <c r="S65" s="257"/>
      <c r="T65" s="257"/>
    </row>
    <row r="66" ht="8.25" customHeight="1"/>
    <row r="67" spans="1:12" ht="9" customHeight="1">
      <c r="A67" s="663" t="s">
        <v>360</v>
      </c>
      <c r="B67" s="518"/>
      <c r="C67" s="518"/>
      <c r="D67" s="518"/>
      <c r="E67" s="518"/>
      <c r="F67" s="518"/>
      <c r="G67" s="518"/>
      <c r="L67" s="12"/>
    </row>
    <row r="68" spans="1:20" ht="9" customHeight="1">
      <c r="A68" s="517"/>
      <c r="B68" s="519"/>
      <c r="C68" s="519"/>
      <c r="D68" s="519"/>
      <c r="E68" s="519"/>
      <c r="F68" s="519"/>
      <c r="G68" s="519"/>
      <c r="H68" s="81"/>
      <c r="I68" s="81"/>
      <c r="J68" s="81"/>
      <c r="K68" s="81"/>
      <c r="L68" s="81"/>
      <c r="M68" s="81"/>
      <c r="N68" s="81"/>
      <c r="O68" s="81"/>
      <c r="P68" s="81"/>
      <c r="Q68" s="12"/>
      <c r="R68" s="12"/>
      <c r="S68" s="12"/>
      <c r="T68" s="12"/>
    </row>
    <row r="69" spans="1:20" ht="9" customHeight="1">
      <c r="A69" s="137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</row>
    <row r="70" spans="2:20" ht="9" customHeight="1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</row>
    <row r="71" spans="2:20" ht="9" customHeight="1"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</row>
    <row r="72" spans="2:20" ht="8.25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1:20" ht="8.25">
      <c r="A73" s="137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1:20" ht="8.25">
      <c r="A74" s="137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1:20" ht="8.25">
      <c r="A75" s="137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spans="1:20" ht="8.25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</row>
    <row r="77" spans="1:20" ht="8.25">
      <c r="A77" s="137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</row>
    <row r="78" spans="1:20" ht="8.25">
      <c r="A78" s="137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</row>
    <row r="79" spans="1:20" ht="8.25">
      <c r="A79" s="137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</row>
    <row r="80" spans="1:20" ht="8.25">
      <c r="A80" s="137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</row>
    <row r="81" spans="1:20" ht="8.25">
      <c r="A81" s="137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</row>
    <row r="82" spans="1:20" ht="8.25">
      <c r="A82" s="137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</row>
    <row r="83" spans="1:20" ht="8.25">
      <c r="A83" s="137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</row>
    <row r="84" spans="1:20" ht="8.25">
      <c r="A84" s="137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</row>
    <row r="85" spans="1:20" ht="8.25">
      <c r="A85" s="137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</row>
    <row r="86" spans="1:20" ht="8.25">
      <c r="A86" s="137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</row>
    <row r="87" spans="1:20" ht="8.25">
      <c r="A87" s="137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</row>
    <row r="88" spans="1:20" ht="8.25">
      <c r="A88" s="137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</row>
    <row r="89" spans="1:20" ht="8.25">
      <c r="A89" s="13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</row>
    <row r="90" spans="1:20" ht="8.25">
      <c r="A90" s="137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</row>
    <row r="91" spans="1:20" ht="8.25">
      <c r="A91" s="137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</row>
    <row r="92" spans="1:20" ht="8.25">
      <c r="A92" s="137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</row>
    <row r="93" spans="1:20" ht="8.25">
      <c r="A93" s="137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</row>
    <row r="94" spans="1:20" ht="8.25">
      <c r="A94" s="137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</row>
    <row r="95" spans="1:20" ht="8.25">
      <c r="A95" s="137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</row>
    <row r="96" spans="1:20" ht="8.25">
      <c r="A96" s="137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</row>
    <row r="97" s="138" customFormat="1" ht="8.25">
      <c r="A97" s="137"/>
    </row>
    <row r="98" s="138" customFormat="1" ht="8.25">
      <c r="A98" s="137"/>
    </row>
    <row r="99" s="138" customFormat="1" ht="8.25">
      <c r="A99" s="137"/>
    </row>
    <row r="100" s="138" customFormat="1" ht="8.25">
      <c r="A100" s="137"/>
    </row>
    <row r="101" s="138" customFormat="1" ht="8.25">
      <c r="A101" s="137"/>
    </row>
    <row r="102" s="138" customFormat="1" ht="8.25">
      <c r="A102" s="137"/>
    </row>
    <row r="103" s="138" customFormat="1" ht="8.25">
      <c r="A103" s="137"/>
    </row>
    <row r="104" s="138" customFormat="1" ht="8.25">
      <c r="A104" s="137"/>
    </row>
    <row r="105" s="138" customFormat="1" ht="8.25">
      <c r="A105" s="137"/>
    </row>
    <row r="106" s="138" customFormat="1" ht="8.25">
      <c r="A106" s="137"/>
    </row>
    <row r="107" s="138" customFormat="1" ht="8.25">
      <c r="A107" s="137"/>
    </row>
    <row r="108" s="138" customFormat="1" ht="8.25">
      <c r="A108" s="137"/>
    </row>
    <row r="109" s="138" customFormat="1" ht="8.25">
      <c r="A109" s="137"/>
    </row>
    <row r="110" s="138" customFormat="1" ht="8.25">
      <c r="A110" s="137"/>
    </row>
    <row r="111" s="138" customFormat="1" ht="8.25">
      <c r="A111" s="137"/>
    </row>
    <row r="112" s="138" customFormat="1" ht="8.25">
      <c r="A112" s="137"/>
    </row>
    <row r="113" s="138" customFormat="1" ht="8.25">
      <c r="A113" s="137"/>
    </row>
    <row r="114" s="138" customFormat="1" ht="8.25">
      <c r="A114" s="137"/>
    </row>
    <row r="115" s="138" customFormat="1" ht="8.25">
      <c r="A115" s="137"/>
    </row>
    <row r="116" s="138" customFormat="1" ht="8.25">
      <c r="A116" s="137"/>
    </row>
    <row r="117" s="138" customFormat="1" ht="8.25">
      <c r="A117" s="137"/>
    </row>
    <row r="118" s="138" customFormat="1" ht="8.25">
      <c r="A118" s="137"/>
    </row>
    <row r="119" s="138" customFormat="1" ht="8.25">
      <c r="A119" s="137"/>
    </row>
    <row r="120" s="138" customFormat="1" ht="8.25">
      <c r="A120" s="137"/>
    </row>
    <row r="121" s="138" customFormat="1" ht="8.25">
      <c r="A121" s="137"/>
    </row>
    <row r="122" s="138" customFormat="1" ht="8.25">
      <c r="A122" s="137"/>
    </row>
    <row r="123" s="138" customFormat="1" ht="8.25">
      <c r="A123" s="137"/>
    </row>
    <row r="124" s="138" customFormat="1" ht="8.25">
      <c r="A124" s="137"/>
    </row>
    <row r="125" s="138" customFormat="1" ht="8.25">
      <c r="A125" s="137"/>
    </row>
    <row r="126" s="138" customFormat="1" ht="8.25">
      <c r="A126" s="137"/>
    </row>
    <row r="127" s="138" customFormat="1" ht="8.25">
      <c r="A127" s="137"/>
    </row>
    <row r="128" s="138" customFormat="1" ht="8.25">
      <c r="A128" s="137"/>
    </row>
    <row r="129" s="138" customFormat="1" ht="8.25">
      <c r="A129" s="137"/>
    </row>
    <row r="130" s="138" customFormat="1" ht="8.25">
      <c r="A130" s="137"/>
    </row>
    <row r="131" s="138" customFormat="1" ht="8.25">
      <c r="A131" s="137"/>
    </row>
    <row r="132" s="138" customFormat="1" ht="8.25">
      <c r="A132" s="137"/>
    </row>
    <row r="133" s="138" customFormat="1" ht="8.25">
      <c r="A133" s="137"/>
    </row>
    <row r="134" s="138" customFormat="1" ht="8.25">
      <c r="A134" s="137"/>
    </row>
    <row r="135" s="138" customFormat="1" ht="8.25">
      <c r="A135" s="137"/>
    </row>
    <row r="136" s="138" customFormat="1" ht="8.25">
      <c r="A136" s="137"/>
    </row>
    <row r="137" s="138" customFormat="1" ht="8.25">
      <c r="A137" s="137"/>
    </row>
    <row r="138" s="138" customFormat="1" ht="8.25">
      <c r="A138" s="137"/>
    </row>
  </sheetData>
  <mergeCells count="28">
    <mergeCell ref="A4:A6"/>
    <mergeCell ref="A40:T40"/>
    <mergeCell ref="A38:T38"/>
    <mergeCell ref="A8:T8"/>
    <mergeCell ref="A24:T24"/>
    <mergeCell ref="A10:T10"/>
    <mergeCell ref="B5:B6"/>
    <mergeCell ref="C5:C6"/>
    <mergeCell ref="D5:D6"/>
    <mergeCell ref="E5:E6"/>
    <mergeCell ref="G5:G6"/>
    <mergeCell ref="H5:H6"/>
    <mergeCell ref="I5:I6"/>
    <mergeCell ref="J5:J6"/>
    <mergeCell ref="L5:L6"/>
    <mergeCell ref="M5:M6"/>
    <mergeCell ref="N5:N6"/>
    <mergeCell ref="O5:O6"/>
    <mergeCell ref="Q5:Q6"/>
    <mergeCell ref="R5:R6"/>
    <mergeCell ref="S5:S6"/>
    <mergeCell ref="T5:T6"/>
    <mergeCell ref="A12:A13"/>
    <mergeCell ref="A26:A27"/>
    <mergeCell ref="A42:A43"/>
    <mergeCell ref="A55:A56"/>
    <mergeCell ref="A15:A16"/>
    <mergeCell ref="A29:A30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scale="89" r:id="rId2"/>
  <headerFooter alignWithMargins="0">
    <oddFooter>&amp;C&amp;"Arial,Normale"&amp;11 198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</dc:creator>
  <cp:keywords/>
  <dc:description/>
  <cp:lastModifiedBy>PC-ISTAT1</cp:lastModifiedBy>
  <cp:lastPrinted>2004-06-25T11:57:39Z</cp:lastPrinted>
  <dcterms:created xsi:type="dcterms:W3CDTF">2000-05-03T10:15:11Z</dcterms:created>
  <dcterms:modified xsi:type="dcterms:W3CDTF">2004-06-25T11:58:26Z</dcterms:modified>
  <cp:category/>
  <cp:version/>
  <cp:contentType/>
  <cp:contentStatus/>
</cp:coreProperties>
</file>