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5130" activeTab="0"/>
  </bookViews>
  <sheets>
    <sheet name="tav8.4" sheetId="1" r:id="rId1"/>
    <sheet name="tav8.4a" sheetId="2" r:id="rId2"/>
  </sheets>
  <definedNames/>
  <calcPr fullCalcOnLoad="1"/>
</workbook>
</file>

<file path=xl/sharedStrings.xml><?xml version="1.0" encoding="utf-8"?>
<sst xmlns="http://schemas.openxmlformats.org/spreadsheetml/2006/main" count="110" uniqueCount="52">
  <si>
    <t>REGIONI</t>
  </si>
  <si>
    <t>Piemonte</t>
  </si>
  <si>
    <t>Lombardia</t>
  </si>
  <si>
    <t>Trentino Alto-Adige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</si>
  <si>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</si>
  <si>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</si>
  <si>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</si>
  <si>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</si>
  <si>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</si>
  <si>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</si>
  <si>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</si>
  <si>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</si>
  <si>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</si>
  <si>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</si>
  <si>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</si>
  <si>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</si>
  <si>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</si>
  <si>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</si>
  <si>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</si>
  <si>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</si>
  <si>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</si>
  <si>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</si>
  <si>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</si>
  <si>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 xml:space="preserve">Centro </t>
  </si>
  <si>
    <t>Mezzogiorno</t>
  </si>
  <si>
    <t>Totale</t>
  </si>
  <si>
    <t>UTILIZZAZIONE DELLA SUPERFICIE AGRICOLA E MODALITA’ DI PRODUZIONE</t>
  </si>
  <si>
    <t>Valle d'Aosta/Vallée d'Aoste</t>
  </si>
  <si>
    <t>-</t>
  </si>
  <si>
    <t>Di cui su terreno in declivio</t>
  </si>
  <si>
    <t>%  su aziende con ripuntatura maggiore di 40 cm</t>
  </si>
  <si>
    <t>%  su aziende con ripuntatura inferiore a 20 cm</t>
  </si>
  <si>
    <t xml:space="preserve">ITALIA </t>
  </si>
  <si>
    <t>Aziende con ripuntatura maggiore di 40 cm</t>
  </si>
  <si>
    <t>%  su aziende con aratura maggiore da 20 cm a 40 cm</t>
  </si>
  <si>
    <t>Bolzano/Bozen</t>
  </si>
  <si>
    <t>% su aziende con Sau</t>
  </si>
  <si>
    <t>%  su aziende con aratura maggiore di        40 cm</t>
  </si>
  <si>
    <r>
      <t>Fonte</t>
    </r>
    <r>
      <rPr>
        <i/>
        <sz val="7"/>
        <rFont val="Arial"/>
        <family val="2"/>
      </rPr>
      <t>:</t>
    </r>
    <r>
      <rPr>
        <sz val="7"/>
        <rFont val="Arial"/>
        <family val="2"/>
      </rPr>
      <t xml:space="preserve"> </t>
    </r>
    <r>
      <rPr>
        <sz val="7"/>
        <rFont val="Arial"/>
        <family val="0"/>
      </rPr>
      <t xml:space="preserve">Istat, Indagine struttura e produzioni delle aziende agricole </t>
    </r>
  </si>
  <si>
    <t>%  su aziende con aratura inferiore a      20 cm</t>
  </si>
  <si>
    <t>Aziende con ripuntatura da 20 cm a        40 cm</t>
  </si>
  <si>
    <r>
      <t xml:space="preserve">Tavola 8.4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Aziende con supeficie agricola utilizzata (Sau) secondo le lavorazioni principali del terreno per </t>
    </r>
    <r>
      <rPr>
        <sz val="9"/>
        <color indexed="9"/>
        <rFont val="Arial"/>
        <family val="2"/>
      </rPr>
      <t>llllllllllllllllllllllllllllllllllllllll</t>
    </r>
    <r>
      <rPr>
        <b/>
        <sz val="9"/>
        <rFont val="Arial"/>
        <family val="2"/>
      </rPr>
      <t>regione - Anno 2005</t>
    </r>
  </si>
  <si>
    <t>Aziende con aratura maggiore di       40 cm</t>
  </si>
  <si>
    <t>Aziende con ripuntatura inferiore a                              20 cm</t>
  </si>
  <si>
    <r>
      <t xml:space="preserve">Tavola 8.4 - Aziende con supeficie agricola utilizzata (Sau) secondo le lavorazioni principali del terreno per </t>
    </r>
    <r>
      <rPr>
        <b/>
        <sz val="9"/>
        <color indexed="9"/>
        <rFont val="Arial"/>
        <family val="2"/>
      </rPr>
      <t>llllllllllllllllllllll</t>
    </r>
    <r>
      <rPr>
        <b/>
        <sz val="9"/>
        <rFont val="Arial"/>
        <family val="2"/>
      </rPr>
      <t>regione - Anno 2005</t>
    </r>
  </si>
  <si>
    <t>Di cui su terreno
in declivio</t>
  </si>
  <si>
    <t>Di cui su terreno 
in declivio</t>
  </si>
  <si>
    <t>% su aziende con
Sau</t>
  </si>
  <si>
    <t>% su aziende
con
Sau</t>
  </si>
  <si>
    <t>%  su aziende con ripuntatura maggiore da 20 cm
a 40 cm</t>
  </si>
  <si>
    <t>Aziende con aratura inferiore a
20 cm</t>
  </si>
  <si>
    <t>Aziende con aratura da 20 cm a
40 cm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</si>
</sst>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[Red]#,##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#,##0.00;[Red]#,##0.00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#,##0.0;[Red]#,##0.0"/>
    <numFmt numFmtId="181" formatCode="#,##0_ ;\-#,##0\ "/>
    <numFmt numFmtId="182" formatCode="_-* #,##0.0_-;\-* #,##0.0_-;_-* &quot;-&quot;?_-;_-@_-"/>
    <numFmt numFmtId="183" formatCode="_-* #,##0.0_-;\-* #,##0.0_-;_-* &quot;-&quot;_-;_-@_-"/>
    <numFmt numFmtId="184" formatCode="_-* #,##0.00_-;\-* #,##0.00_-;_-* &quot;-&quot;_-;_-@_-"/>
    <numFmt numFmtId="185" formatCode="_-* #,##0.000_-;\-* #,##0.000_-;_-* &quot;-&quot;_-;_-@_-"/>
    <numFmt numFmtId="186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" fontId="5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4" fontId="5" fillId="0" borderId="1" xfId="0" applyNumberFormat="1" applyFont="1" applyBorder="1" applyAlignment="1">
      <alignment horizontal="right" vertical="center" wrapText="1"/>
    </xf>
    <xf numFmtId="170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2" xfId="0" applyNumberFormat="1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horizontal="right" vertical="center"/>
    </xf>
    <xf numFmtId="49" fontId="5" fillId="0" borderId="1" xfId="0" applyNumberFormat="1" applyFont="1" applyBorder="1" applyAlignment="1">
      <alignment horizontal="center" vertical="center" wrapText="1"/>
    </xf>
    <xf numFmtId="182" fontId="7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wrapText="1"/>
    </xf>
    <xf numFmtId="18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170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wrapText="1"/>
    </xf>
    <xf numFmtId="3" fontId="7" fillId="0" borderId="1" xfId="0" applyNumberFormat="1" applyFont="1" applyBorder="1" applyAlignment="1">
      <alignment horizontal="right"/>
    </xf>
    <xf numFmtId="182" fontId="7" fillId="0" borderId="1" xfId="0" applyNumberFormat="1" applyFont="1" applyBorder="1" applyAlignment="1">
      <alignment horizontal="right" vertical="center" wrapText="1"/>
    </xf>
    <xf numFmtId="183" fontId="7" fillId="0" borderId="1" xfId="0" applyNumberFormat="1" applyFont="1" applyBorder="1" applyAlignment="1">
      <alignment horizontal="right"/>
    </xf>
    <xf numFmtId="170" fontId="7" fillId="0" borderId="1" xfId="0" applyNumberFormat="1" applyFont="1" applyBorder="1" applyAlignment="1">
      <alignment/>
    </xf>
    <xf numFmtId="170" fontId="7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/>
    </xf>
    <xf numFmtId="170" fontId="7" fillId="0" borderId="0" xfId="0" applyNumberFormat="1" applyFont="1" applyBorder="1" applyAlignment="1">
      <alignment vertical="center"/>
    </xf>
    <xf numFmtId="170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 wrapText="1"/>
    </xf>
    <xf numFmtId="186" fontId="6" fillId="0" borderId="0" xfId="0" applyNumberFormat="1" applyFont="1" applyBorder="1" applyAlignment="1">
      <alignment horizontal="right" vertical="center" wrapText="1"/>
    </xf>
    <xf numFmtId="186" fontId="7" fillId="0" borderId="0" xfId="0" applyNumberFormat="1" applyFont="1" applyBorder="1" applyAlignment="1">
      <alignment horizontal="right" vertical="center" wrapText="1"/>
    </xf>
    <xf numFmtId="186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top" wrapText="1"/>
    </xf>
    <xf numFmtId="4" fontId="5" fillId="0" borderId="3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center" vertical="center"/>
    </xf>
    <xf numFmtId="4" fontId="5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workbookViewId="0" topLeftCell="A1">
      <selection activeCell="S2" sqref="S2"/>
    </sheetView>
  </sheetViews>
  <sheetFormatPr defaultColWidth="9.140625" defaultRowHeight="12.75"/>
  <cols>
    <col min="1" max="1" width="16.8515625" style="0" customWidth="1"/>
    <col min="2" max="2" width="5.421875" style="0" customWidth="1"/>
    <col min="3" max="3" width="5.140625" style="0" customWidth="1"/>
    <col min="4" max="4" width="0.5625" style="0" customWidth="1"/>
    <col min="5" max="5" width="5.7109375" style="0" customWidth="1"/>
    <col min="6" max="6" width="7.28125" style="0" customWidth="1"/>
    <col min="7" max="7" width="0.71875" style="0" customWidth="1"/>
    <col min="8" max="8" width="5.421875" style="0" customWidth="1"/>
    <col min="9" max="9" width="5.140625" style="0" customWidth="1"/>
    <col min="10" max="10" width="0.5625" style="0" customWidth="1"/>
    <col min="11" max="11" width="6.00390625" style="0" customWidth="1"/>
    <col min="12" max="12" width="6.7109375" style="0" customWidth="1"/>
    <col min="13" max="13" width="0.85546875" style="0" customWidth="1"/>
    <col min="14" max="14" width="4.8515625" style="0" customWidth="1"/>
    <col min="15" max="15" width="5.140625" style="0" customWidth="1"/>
    <col min="16" max="16" width="0.5625" style="0" customWidth="1"/>
    <col min="17" max="17" width="4.7109375" style="0" customWidth="1"/>
    <col min="18" max="18" width="7.7109375" style="0" customWidth="1"/>
  </cols>
  <sheetData>
    <row r="1" spans="1:18" ht="12.7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5" ht="18" customHeight="1">
      <c r="A2" s="2"/>
      <c r="B2" s="2"/>
      <c r="C2" s="2"/>
      <c r="D2" s="2"/>
      <c r="E2" s="2"/>
    </row>
    <row r="3" spans="1:19" ht="23.25" customHeight="1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3"/>
    </row>
    <row r="4" ht="7.5" customHeight="1"/>
    <row r="5" spans="1:18" ht="27" customHeight="1">
      <c r="A5" s="64" t="s">
        <v>0</v>
      </c>
      <c r="B5" s="65" t="s">
        <v>50</v>
      </c>
      <c r="C5" s="65"/>
      <c r="D5" s="65"/>
      <c r="E5" s="65"/>
      <c r="F5" s="65"/>
      <c r="G5" s="7"/>
      <c r="H5" s="65" t="s">
        <v>51</v>
      </c>
      <c r="I5" s="65"/>
      <c r="J5" s="65"/>
      <c r="K5" s="65"/>
      <c r="L5" s="65"/>
      <c r="M5" s="7"/>
      <c r="N5" s="65" t="s">
        <v>42</v>
      </c>
      <c r="O5" s="65"/>
      <c r="P5" s="65"/>
      <c r="Q5" s="65"/>
      <c r="R5" s="65"/>
    </row>
    <row r="6" spans="1:18" s="61" customFormat="1" ht="3" customHeight="1">
      <c r="A6" s="64"/>
      <c r="B6" s="60"/>
      <c r="C6" s="60"/>
      <c r="D6" s="60"/>
      <c r="E6" s="60"/>
      <c r="F6" s="60"/>
      <c r="G6" s="8"/>
      <c r="H6" s="60"/>
      <c r="I6" s="60"/>
      <c r="J6" s="60"/>
      <c r="K6" s="60"/>
      <c r="L6" s="60"/>
      <c r="M6" s="8"/>
      <c r="N6" s="60"/>
      <c r="O6" s="60"/>
      <c r="P6" s="60"/>
      <c r="Q6" s="60"/>
      <c r="R6" s="60"/>
    </row>
    <row r="7" spans="1:18" ht="27" customHeight="1">
      <c r="A7" s="64"/>
      <c r="B7" s="66" t="s">
        <v>25</v>
      </c>
      <c r="C7" s="66" t="s">
        <v>36</v>
      </c>
      <c r="D7" s="59"/>
      <c r="E7" s="66" t="s">
        <v>29</v>
      </c>
      <c r="F7" s="66"/>
      <c r="G7" s="8"/>
      <c r="H7" s="69" t="s">
        <v>25</v>
      </c>
      <c r="I7" s="69" t="s">
        <v>36</v>
      </c>
      <c r="J7" s="62"/>
      <c r="K7" s="66" t="s">
        <v>29</v>
      </c>
      <c r="L7" s="66"/>
      <c r="M7" s="8"/>
      <c r="N7" s="66" t="s">
        <v>25</v>
      </c>
      <c r="O7" s="66" t="s">
        <v>36</v>
      </c>
      <c r="P7" s="62"/>
      <c r="Q7" s="66" t="s">
        <v>29</v>
      </c>
      <c r="R7" s="66"/>
    </row>
    <row r="8" spans="1:18" ht="3" customHeight="1">
      <c r="A8" s="64"/>
      <c r="B8" s="66"/>
      <c r="C8" s="66"/>
      <c r="D8" s="62"/>
      <c r="E8" s="62"/>
      <c r="F8" s="62"/>
      <c r="G8" s="8"/>
      <c r="H8" s="69"/>
      <c r="I8" s="69"/>
      <c r="J8" s="62"/>
      <c r="K8" s="62"/>
      <c r="L8" s="62"/>
      <c r="M8" s="8"/>
      <c r="N8" s="66"/>
      <c r="O8" s="66"/>
      <c r="P8" s="62"/>
      <c r="Q8" s="62"/>
      <c r="R8" s="62"/>
    </row>
    <row r="9" spans="1:18" ht="63" customHeight="1">
      <c r="A9" s="64"/>
      <c r="B9" s="67"/>
      <c r="C9" s="67"/>
      <c r="D9" s="59"/>
      <c r="E9" s="59" t="s">
        <v>25</v>
      </c>
      <c r="F9" s="59" t="s">
        <v>39</v>
      </c>
      <c r="G9" s="9"/>
      <c r="H9" s="66"/>
      <c r="I9" s="66"/>
      <c r="J9" s="59"/>
      <c r="K9" s="59" t="s">
        <v>25</v>
      </c>
      <c r="L9" s="59" t="s">
        <v>34</v>
      </c>
      <c r="M9" s="1"/>
      <c r="N9" s="67"/>
      <c r="O9" s="67"/>
      <c r="P9" s="59"/>
      <c r="Q9" s="59" t="s">
        <v>25</v>
      </c>
      <c r="R9" s="59" t="s">
        <v>37</v>
      </c>
    </row>
    <row r="10" spans="1:18" ht="9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9" customHeight="1">
      <c r="A11" s="33" t="s">
        <v>1</v>
      </c>
      <c r="B11" s="48">
        <v>8878</v>
      </c>
      <c r="C11" s="50">
        <v>11.618898049993456</v>
      </c>
      <c r="D11" s="50"/>
      <c r="E11" s="48">
        <v>2909</v>
      </c>
      <c r="F11" s="46">
        <f>(E11/B11)*100</f>
        <v>32.76638882631223</v>
      </c>
      <c r="G11" s="35"/>
      <c r="H11" s="48">
        <v>33852</v>
      </c>
      <c r="I11" s="50">
        <v>44.303101688260696</v>
      </c>
      <c r="J11" s="50"/>
      <c r="K11" s="48">
        <v>8517</v>
      </c>
      <c r="L11" s="46">
        <f>(K11/H11)*100</f>
        <v>25.159517901453388</v>
      </c>
      <c r="M11" s="34"/>
      <c r="N11" s="48">
        <v>2471</v>
      </c>
      <c r="O11" s="50">
        <v>3.233869912315142</v>
      </c>
      <c r="P11" s="50"/>
      <c r="Q11" s="48">
        <v>806</v>
      </c>
      <c r="R11" s="46">
        <f>(Q11/N11)*100</f>
        <v>32.61837312828814</v>
      </c>
    </row>
    <row r="12" spans="1:18" ht="9" customHeight="1">
      <c r="A12" s="33" t="s">
        <v>27</v>
      </c>
      <c r="B12" s="48">
        <v>496</v>
      </c>
      <c r="C12" s="50">
        <v>10.680447889750216</v>
      </c>
      <c r="D12" s="50"/>
      <c r="E12" s="48">
        <v>261</v>
      </c>
      <c r="F12" s="46">
        <f>(E12/B12)*100</f>
        <v>52.62096774193549</v>
      </c>
      <c r="G12" s="35"/>
      <c r="H12" s="48">
        <v>447</v>
      </c>
      <c r="I12" s="50">
        <v>9.62532299741602</v>
      </c>
      <c r="J12" s="50"/>
      <c r="K12" s="48">
        <v>36</v>
      </c>
      <c r="L12" s="46">
        <f aca="true" t="shared" si="0" ref="L12:L36">(K12/H12)*100</f>
        <v>8.053691275167784</v>
      </c>
      <c r="M12" s="34"/>
      <c r="N12" s="48">
        <v>30</v>
      </c>
      <c r="O12" s="50">
        <v>0.6459948320413437</v>
      </c>
      <c r="P12" s="50"/>
      <c r="Q12" s="48" t="s">
        <v>28</v>
      </c>
      <c r="R12" s="46" t="s">
        <v>28</v>
      </c>
    </row>
    <row r="13" spans="1:18" ht="9" customHeight="1">
      <c r="A13" s="33" t="s">
        <v>2</v>
      </c>
      <c r="B13" s="48">
        <v>2645</v>
      </c>
      <c r="C13" s="50">
        <v>4.621621149377086</v>
      </c>
      <c r="D13" s="50"/>
      <c r="E13" s="48">
        <v>921</v>
      </c>
      <c r="F13" s="46">
        <f aca="true" t="shared" si="1" ref="F13:F36">(E13/B13)*100</f>
        <v>34.82041587901701</v>
      </c>
      <c r="G13" s="35"/>
      <c r="H13" s="48">
        <v>30920</v>
      </c>
      <c r="I13" s="50">
        <v>54.02666387097902</v>
      </c>
      <c r="J13" s="50"/>
      <c r="K13" s="48">
        <v>1959</v>
      </c>
      <c r="L13" s="46">
        <f t="shared" si="0"/>
        <v>6.335705045278137</v>
      </c>
      <c r="M13" s="34"/>
      <c r="N13" s="48">
        <v>840</v>
      </c>
      <c r="O13" s="50">
        <v>1.467736017193479</v>
      </c>
      <c r="P13" s="50"/>
      <c r="Q13" s="48">
        <v>136</v>
      </c>
      <c r="R13" s="46">
        <f aca="true" t="shared" si="2" ref="R13:R36">(Q13/N13)*100</f>
        <v>16.19047619047619</v>
      </c>
    </row>
    <row r="14" spans="1:18" ht="9" customHeight="1">
      <c r="A14" s="33" t="s">
        <v>3</v>
      </c>
      <c r="B14" s="48">
        <f>B15+B16</f>
        <v>3852</v>
      </c>
      <c r="C14" s="50">
        <v>8.771290645778304</v>
      </c>
      <c r="D14" s="50"/>
      <c r="E14" s="48">
        <v>2074</v>
      </c>
      <c r="F14" s="46">
        <f t="shared" si="1"/>
        <v>53.84215991692627</v>
      </c>
      <c r="G14" s="35"/>
      <c r="H14" s="48">
        <f>H15+H16</f>
        <v>5028</v>
      </c>
      <c r="I14" s="50">
        <v>11.44913015757355</v>
      </c>
      <c r="J14" s="50"/>
      <c r="K14" s="48">
        <v>2596</v>
      </c>
      <c r="L14" s="46">
        <f t="shared" si="0"/>
        <v>51.63086714399363</v>
      </c>
      <c r="M14" s="34"/>
      <c r="N14" s="48">
        <f>N15+N16</f>
        <v>579</v>
      </c>
      <c r="O14" s="50">
        <v>1.3184260861644959</v>
      </c>
      <c r="P14" s="50"/>
      <c r="Q14" s="48">
        <v>518</v>
      </c>
      <c r="R14" s="46">
        <f t="shared" si="2"/>
        <v>89.46459412780656</v>
      </c>
    </row>
    <row r="15" spans="1:18" ht="9" customHeight="1">
      <c r="A15" s="36" t="s">
        <v>35</v>
      </c>
      <c r="B15" s="49">
        <v>1126</v>
      </c>
      <c r="C15" s="51">
        <v>5.458599961217763</v>
      </c>
      <c r="D15" s="51"/>
      <c r="E15" s="49">
        <v>967</v>
      </c>
      <c r="F15" s="47">
        <f t="shared" si="1"/>
        <v>85.87921847246892</v>
      </c>
      <c r="G15" s="38"/>
      <c r="H15" s="49">
        <v>1140</v>
      </c>
      <c r="I15" s="51">
        <v>5.526468877254217</v>
      </c>
      <c r="J15" s="51"/>
      <c r="K15" s="49">
        <v>511</v>
      </c>
      <c r="L15" s="47">
        <f t="shared" si="0"/>
        <v>44.824561403508774</v>
      </c>
      <c r="M15" s="37"/>
      <c r="N15" s="49">
        <v>86</v>
      </c>
      <c r="O15" s="51">
        <v>0.4169090556525112</v>
      </c>
      <c r="P15" s="51"/>
      <c r="Q15" s="49">
        <v>84</v>
      </c>
      <c r="R15" s="47">
        <f t="shared" si="2"/>
        <v>97.67441860465115</v>
      </c>
    </row>
    <row r="16" spans="1:18" ht="9" customHeight="1">
      <c r="A16" s="36" t="s">
        <v>4</v>
      </c>
      <c r="B16" s="49">
        <v>2726</v>
      </c>
      <c r="C16" s="51">
        <v>11.705599450360701</v>
      </c>
      <c r="D16" s="51"/>
      <c r="E16" s="49">
        <v>1107</v>
      </c>
      <c r="F16" s="47">
        <f t="shared" si="1"/>
        <v>40.60895084372707</v>
      </c>
      <c r="G16" s="38"/>
      <c r="H16" s="49">
        <v>3888</v>
      </c>
      <c r="I16" s="51">
        <v>16.695293713500515</v>
      </c>
      <c r="J16" s="51"/>
      <c r="K16" s="49">
        <v>2085</v>
      </c>
      <c r="L16" s="47">
        <f t="shared" si="0"/>
        <v>53.626543209876544</v>
      </c>
      <c r="M16" s="37"/>
      <c r="N16" s="49">
        <v>493</v>
      </c>
      <c r="O16" s="51">
        <v>2.1169701133631054</v>
      </c>
      <c r="P16" s="51"/>
      <c r="Q16" s="49">
        <v>434</v>
      </c>
      <c r="R16" s="47">
        <f t="shared" si="2"/>
        <v>88.03245436105477</v>
      </c>
    </row>
    <row r="17" spans="1:18" ht="9" customHeight="1">
      <c r="A17" s="33" t="s">
        <v>5</v>
      </c>
      <c r="B17" s="48">
        <v>6383</v>
      </c>
      <c r="C17" s="50">
        <v>4.46688500727802</v>
      </c>
      <c r="D17" s="50"/>
      <c r="E17" s="48">
        <v>1201</v>
      </c>
      <c r="F17" s="46">
        <f t="shared" si="1"/>
        <v>18.81560394798684</v>
      </c>
      <c r="G17" s="35"/>
      <c r="H17" s="48">
        <v>83415</v>
      </c>
      <c r="I17" s="50">
        <v>58.374622102788045</v>
      </c>
      <c r="J17" s="50"/>
      <c r="K17" s="48">
        <v>2293</v>
      </c>
      <c r="L17" s="46">
        <f t="shared" si="0"/>
        <v>2.7489060720493916</v>
      </c>
      <c r="M17" s="34"/>
      <c r="N17" s="48">
        <v>15979</v>
      </c>
      <c r="O17" s="50">
        <v>11.182258425708207</v>
      </c>
      <c r="P17" s="50"/>
      <c r="Q17" s="48">
        <v>70</v>
      </c>
      <c r="R17" s="46">
        <f t="shared" si="2"/>
        <v>0.43807497340259094</v>
      </c>
    </row>
    <row r="18" spans="1:18" ht="9" customHeight="1">
      <c r="A18" s="33" t="s">
        <v>6</v>
      </c>
      <c r="B18" s="48">
        <v>452</v>
      </c>
      <c r="C18" s="50">
        <v>1.8975650713685979</v>
      </c>
      <c r="D18" s="50"/>
      <c r="E18" s="48">
        <v>14</v>
      </c>
      <c r="F18" s="46">
        <f t="shared" si="1"/>
        <v>3.0973451327433628</v>
      </c>
      <c r="G18" s="35"/>
      <c r="H18" s="48">
        <v>18018</v>
      </c>
      <c r="I18" s="50">
        <v>75.64231738035264</v>
      </c>
      <c r="J18" s="50"/>
      <c r="K18" s="48">
        <v>1336</v>
      </c>
      <c r="L18" s="46">
        <f t="shared" si="0"/>
        <v>7.414807414807415</v>
      </c>
      <c r="M18" s="34"/>
      <c r="N18" s="48">
        <v>1432</v>
      </c>
      <c r="O18" s="50">
        <v>6.011754827875734</v>
      </c>
      <c r="P18" s="50"/>
      <c r="Q18" s="48">
        <v>13</v>
      </c>
      <c r="R18" s="46">
        <f t="shared" si="2"/>
        <v>0.9078212290502794</v>
      </c>
    </row>
    <row r="19" spans="1:18" ht="9" customHeight="1">
      <c r="A19" s="33" t="s">
        <v>7</v>
      </c>
      <c r="B19" s="48">
        <v>2454</v>
      </c>
      <c r="C19" s="50">
        <v>10.61923925743217</v>
      </c>
      <c r="D19" s="50"/>
      <c r="E19" s="48">
        <v>1063</v>
      </c>
      <c r="F19" s="46">
        <f t="shared" si="1"/>
        <v>43.31703341483293</v>
      </c>
      <c r="G19" s="35"/>
      <c r="H19" s="48">
        <v>2031</v>
      </c>
      <c r="I19" s="50">
        <v>8.788783590808775</v>
      </c>
      <c r="J19" s="50"/>
      <c r="K19" s="48">
        <v>951</v>
      </c>
      <c r="L19" s="46">
        <f t="shared" si="0"/>
        <v>46.82422451994091</v>
      </c>
      <c r="M19" s="34"/>
      <c r="N19" s="48">
        <v>929</v>
      </c>
      <c r="O19" s="50">
        <v>4.020078757194167</v>
      </c>
      <c r="P19" s="50"/>
      <c r="Q19" s="48">
        <v>411</v>
      </c>
      <c r="R19" s="46">
        <f t="shared" si="2"/>
        <v>44.241119483315394</v>
      </c>
    </row>
    <row r="20" spans="1:18" ht="9" customHeight="1">
      <c r="A20" s="33" t="s">
        <v>8</v>
      </c>
      <c r="B20" s="48">
        <v>2818</v>
      </c>
      <c r="C20" s="50">
        <v>3.465833620307965</v>
      </c>
      <c r="D20" s="50"/>
      <c r="E20" s="48">
        <v>938</v>
      </c>
      <c r="F20" s="46">
        <f t="shared" si="1"/>
        <v>33.286018452803404</v>
      </c>
      <c r="G20" s="35"/>
      <c r="H20" s="48">
        <v>38251</v>
      </c>
      <c r="I20" s="50">
        <v>47.04457125990062</v>
      </c>
      <c r="J20" s="50"/>
      <c r="K20" s="48">
        <v>8051</v>
      </c>
      <c r="L20" s="46">
        <f t="shared" si="0"/>
        <v>21.047815743379257</v>
      </c>
      <c r="M20" s="34"/>
      <c r="N20" s="48">
        <v>13171</v>
      </c>
      <c r="O20" s="50">
        <v>16.19889801741526</v>
      </c>
      <c r="P20" s="50"/>
      <c r="Q20" s="48">
        <v>905</v>
      </c>
      <c r="R20" s="46">
        <f t="shared" si="2"/>
        <v>6.871156328297016</v>
      </c>
    </row>
    <row r="21" spans="1:18" ht="9" customHeight="1">
      <c r="A21" s="33" t="s">
        <v>9</v>
      </c>
      <c r="B21" s="48">
        <v>7363</v>
      </c>
      <c r="C21" s="50">
        <v>8.997372762265535</v>
      </c>
      <c r="D21" s="50"/>
      <c r="E21" s="48">
        <v>3209</v>
      </c>
      <c r="F21" s="46">
        <f t="shared" si="1"/>
        <v>43.58277875865816</v>
      </c>
      <c r="G21" s="35"/>
      <c r="H21" s="48">
        <v>35763</v>
      </c>
      <c r="I21" s="50">
        <v>43.701350277998415</v>
      </c>
      <c r="J21" s="50"/>
      <c r="K21" s="48">
        <v>13898</v>
      </c>
      <c r="L21" s="46">
        <f t="shared" si="0"/>
        <v>38.861393059866344</v>
      </c>
      <c r="M21" s="34"/>
      <c r="N21" s="48">
        <v>3401</v>
      </c>
      <c r="O21" s="50">
        <v>4.15592350461294</v>
      </c>
      <c r="P21" s="50"/>
      <c r="Q21" s="48">
        <v>1139</v>
      </c>
      <c r="R21" s="46">
        <f t="shared" si="2"/>
        <v>33.490149955895326</v>
      </c>
    </row>
    <row r="22" spans="1:18" ht="9" customHeight="1">
      <c r="A22" s="33" t="s">
        <v>10</v>
      </c>
      <c r="B22" s="48">
        <v>2098</v>
      </c>
      <c r="C22" s="50">
        <v>5.332723298256316</v>
      </c>
      <c r="D22" s="50"/>
      <c r="E22" s="48">
        <v>1186</v>
      </c>
      <c r="F22" s="46">
        <f t="shared" si="1"/>
        <v>56.530028598665396</v>
      </c>
      <c r="G22" s="35"/>
      <c r="H22" s="48">
        <v>19134</v>
      </c>
      <c r="I22" s="50">
        <v>48.63504651517462</v>
      </c>
      <c r="J22" s="50"/>
      <c r="K22" s="48">
        <v>10862</v>
      </c>
      <c r="L22" s="46">
        <f t="shared" si="0"/>
        <v>56.76805686213024</v>
      </c>
      <c r="M22" s="34"/>
      <c r="N22" s="48">
        <v>2171</v>
      </c>
      <c r="O22" s="50">
        <v>5.518275634182299</v>
      </c>
      <c r="P22" s="50"/>
      <c r="Q22" s="48">
        <v>1123</v>
      </c>
      <c r="R22" s="46">
        <f t="shared" si="2"/>
        <v>51.7273146015661</v>
      </c>
    </row>
    <row r="23" spans="1:18" ht="9" customHeight="1">
      <c r="A23" s="33" t="s">
        <v>11</v>
      </c>
      <c r="B23" s="48">
        <v>2992</v>
      </c>
      <c r="C23" s="50">
        <v>5.611718588817825</v>
      </c>
      <c r="D23" s="50"/>
      <c r="E23" s="48">
        <v>1747</v>
      </c>
      <c r="F23" s="53">
        <f t="shared" si="1"/>
        <v>58.389037433155075</v>
      </c>
      <c r="G23" s="35"/>
      <c r="H23" s="48">
        <v>33647</v>
      </c>
      <c r="I23" s="50">
        <v>63.10745165706998</v>
      </c>
      <c r="J23" s="50"/>
      <c r="K23" s="48">
        <v>22144</v>
      </c>
      <c r="L23" s="46">
        <f t="shared" si="0"/>
        <v>65.81270246975957</v>
      </c>
      <c r="M23" s="34"/>
      <c r="N23" s="48">
        <v>5356</v>
      </c>
      <c r="O23" s="50">
        <v>10.045576457790197</v>
      </c>
      <c r="P23" s="50"/>
      <c r="Q23" s="48">
        <v>3556</v>
      </c>
      <c r="R23" s="46">
        <f t="shared" si="2"/>
        <v>66.39283047050037</v>
      </c>
    </row>
    <row r="24" spans="1:18" ht="9" customHeight="1">
      <c r="A24" s="33" t="s">
        <v>12</v>
      </c>
      <c r="B24" s="48">
        <v>13775</v>
      </c>
      <c r="C24" s="50">
        <v>12.841308461746417</v>
      </c>
      <c r="D24" s="50"/>
      <c r="E24" s="48">
        <v>7260</v>
      </c>
      <c r="F24" s="46">
        <f t="shared" si="1"/>
        <v>52.704174228675136</v>
      </c>
      <c r="G24" s="35"/>
      <c r="H24" s="48">
        <v>30183</v>
      </c>
      <c r="I24" s="50">
        <v>28.137147971026653</v>
      </c>
      <c r="J24" s="50"/>
      <c r="K24" s="48">
        <v>12993</v>
      </c>
      <c r="L24" s="46">
        <f t="shared" si="0"/>
        <v>43.04741079415565</v>
      </c>
      <c r="M24" s="34"/>
      <c r="N24" s="48">
        <v>2877</v>
      </c>
      <c r="O24" s="50">
        <v>2.681992337164751</v>
      </c>
      <c r="P24" s="50"/>
      <c r="Q24" s="48">
        <v>1495</v>
      </c>
      <c r="R24" s="46">
        <f t="shared" si="2"/>
        <v>51.96385123392423</v>
      </c>
    </row>
    <row r="25" spans="1:18" ht="9" customHeight="1">
      <c r="A25" s="33" t="s">
        <v>13</v>
      </c>
      <c r="B25" s="48">
        <v>4826</v>
      </c>
      <c r="C25" s="50">
        <v>7.928111446970693</v>
      </c>
      <c r="D25" s="50"/>
      <c r="E25" s="48">
        <v>3055</v>
      </c>
      <c r="F25" s="46">
        <f t="shared" si="1"/>
        <v>63.30294239535847</v>
      </c>
      <c r="G25" s="35"/>
      <c r="H25" s="48">
        <v>25389</v>
      </c>
      <c r="I25" s="50">
        <v>41.708831646734126</v>
      </c>
      <c r="J25" s="50"/>
      <c r="K25" s="48">
        <v>15115</v>
      </c>
      <c r="L25" s="46">
        <f t="shared" si="0"/>
        <v>59.53365630784986</v>
      </c>
      <c r="M25" s="34"/>
      <c r="N25" s="48">
        <v>5771</v>
      </c>
      <c r="O25" s="50">
        <v>9.480549349454593</v>
      </c>
      <c r="P25" s="50"/>
      <c r="Q25" s="48">
        <v>3970</v>
      </c>
      <c r="R25" s="46">
        <f t="shared" si="2"/>
        <v>68.79223704730549</v>
      </c>
    </row>
    <row r="26" spans="1:18" ht="9" customHeight="1">
      <c r="A26" s="33" t="s">
        <v>14</v>
      </c>
      <c r="B26" s="48">
        <v>1595</v>
      </c>
      <c r="C26" s="50">
        <v>6.371844039629275</v>
      </c>
      <c r="D26" s="50"/>
      <c r="E26" s="48">
        <v>844</v>
      </c>
      <c r="F26" s="46">
        <f t="shared" si="1"/>
        <v>52.9153605015674</v>
      </c>
      <c r="G26" s="35"/>
      <c r="H26" s="48">
        <v>15297</v>
      </c>
      <c r="I26" s="50">
        <v>61.1097794822627</v>
      </c>
      <c r="J26" s="50"/>
      <c r="K26" s="48">
        <v>9163</v>
      </c>
      <c r="L26" s="46">
        <f t="shared" si="0"/>
        <v>59.90063411126365</v>
      </c>
      <c r="M26" s="34"/>
      <c r="N26" s="48">
        <v>809</v>
      </c>
      <c r="O26" s="50">
        <v>3.231863215084692</v>
      </c>
      <c r="P26" s="50"/>
      <c r="Q26" s="48">
        <v>436</v>
      </c>
      <c r="R26" s="46">
        <f t="shared" si="2"/>
        <v>53.89369592088998</v>
      </c>
    </row>
    <row r="27" spans="1:18" ht="9" customHeight="1">
      <c r="A27" s="33" t="s">
        <v>15</v>
      </c>
      <c r="B27" s="48">
        <v>29766</v>
      </c>
      <c r="C27" s="50">
        <v>18.96068489311285</v>
      </c>
      <c r="D27" s="50"/>
      <c r="E27" s="48">
        <v>13314</v>
      </c>
      <c r="F27" s="46">
        <f t="shared" si="1"/>
        <v>44.72888530538198</v>
      </c>
      <c r="G27" s="35"/>
      <c r="H27" s="48">
        <v>54165</v>
      </c>
      <c r="I27" s="50">
        <v>34.502637144240325</v>
      </c>
      <c r="J27" s="50"/>
      <c r="K27" s="48">
        <v>25979</v>
      </c>
      <c r="L27" s="46">
        <f t="shared" si="0"/>
        <v>47.96270654481676</v>
      </c>
      <c r="M27" s="34"/>
      <c r="N27" s="48">
        <v>5513</v>
      </c>
      <c r="O27" s="50">
        <v>3.5117333808953552</v>
      </c>
      <c r="P27" s="50"/>
      <c r="Q27" s="48">
        <v>2335</v>
      </c>
      <c r="R27" s="46">
        <f t="shared" si="2"/>
        <v>42.354434971884636</v>
      </c>
    </row>
    <row r="28" spans="1:18" ht="9" customHeight="1">
      <c r="A28" s="33" t="s">
        <v>16</v>
      </c>
      <c r="B28" s="48">
        <v>118247</v>
      </c>
      <c r="C28" s="50">
        <v>47.42970598852834</v>
      </c>
      <c r="D28" s="50"/>
      <c r="E28" s="48">
        <v>19518</v>
      </c>
      <c r="F28" s="46">
        <f t="shared" si="1"/>
        <v>16.50612700533629</v>
      </c>
      <c r="G28" s="35"/>
      <c r="H28" s="48">
        <v>62871</v>
      </c>
      <c r="I28" s="50">
        <v>25.218001684649632</v>
      </c>
      <c r="J28" s="50"/>
      <c r="K28" s="48">
        <v>16847</v>
      </c>
      <c r="L28" s="46">
        <f t="shared" si="0"/>
        <v>26.79613812409537</v>
      </c>
      <c r="M28" s="34"/>
      <c r="N28" s="48">
        <v>10264</v>
      </c>
      <c r="O28" s="50">
        <v>4.116962817375958</v>
      </c>
      <c r="P28" s="50"/>
      <c r="Q28" s="48">
        <v>3036</v>
      </c>
      <c r="R28" s="46">
        <f t="shared" si="2"/>
        <v>29.579111457521435</v>
      </c>
    </row>
    <row r="29" spans="1:18" ht="9" customHeight="1">
      <c r="A29" s="33" t="s">
        <v>17</v>
      </c>
      <c r="B29" s="48">
        <v>13406</v>
      </c>
      <c r="C29" s="50">
        <v>22.37316421895861</v>
      </c>
      <c r="D29" s="50"/>
      <c r="E29" s="48">
        <v>5960</v>
      </c>
      <c r="F29" s="46">
        <f t="shared" si="1"/>
        <v>44.45770550499776</v>
      </c>
      <c r="G29" s="35"/>
      <c r="H29" s="48">
        <v>26620</v>
      </c>
      <c r="I29" s="50">
        <v>44.42590120160214</v>
      </c>
      <c r="J29" s="50"/>
      <c r="K29" s="48">
        <v>17674</v>
      </c>
      <c r="L29" s="46">
        <f t="shared" si="0"/>
        <v>66.39368895567243</v>
      </c>
      <c r="M29" s="34"/>
      <c r="N29" s="48">
        <v>3302</v>
      </c>
      <c r="O29" s="50">
        <v>5.51068090787717</v>
      </c>
      <c r="P29" s="50"/>
      <c r="Q29" s="48">
        <v>2414</v>
      </c>
      <c r="R29" s="46">
        <f t="shared" si="2"/>
        <v>73.10720775287704</v>
      </c>
    </row>
    <row r="30" spans="1:18" ht="9" customHeight="1">
      <c r="A30" s="33" t="s">
        <v>18</v>
      </c>
      <c r="B30" s="48">
        <v>34210</v>
      </c>
      <c r="C30" s="50">
        <v>27.847194523357942</v>
      </c>
      <c r="D30" s="50"/>
      <c r="E30" s="48">
        <v>14482</v>
      </c>
      <c r="F30" s="46">
        <f t="shared" si="1"/>
        <v>42.33265127155803</v>
      </c>
      <c r="G30" s="35"/>
      <c r="H30" s="48">
        <v>41352</v>
      </c>
      <c r="I30" s="50">
        <v>33.66083566003793</v>
      </c>
      <c r="J30" s="50"/>
      <c r="K30" s="48">
        <v>25885</v>
      </c>
      <c r="L30" s="46">
        <f t="shared" si="0"/>
        <v>62.59673050880248</v>
      </c>
      <c r="M30" s="34"/>
      <c r="N30" s="48">
        <v>7922</v>
      </c>
      <c r="O30" s="50">
        <v>6.4485669399018315</v>
      </c>
      <c r="P30" s="50"/>
      <c r="Q30" s="48">
        <v>4283</v>
      </c>
      <c r="R30" s="46">
        <f t="shared" si="2"/>
        <v>54.06463014390306</v>
      </c>
    </row>
    <row r="31" spans="1:18" ht="9" customHeight="1">
      <c r="A31" s="33" t="s">
        <v>19</v>
      </c>
      <c r="B31" s="48">
        <v>85066</v>
      </c>
      <c r="C31" s="50">
        <v>34.44079160458639</v>
      </c>
      <c r="D31" s="50"/>
      <c r="E31" s="48">
        <v>57809</v>
      </c>
      <c r="F31" s="46">
        <f t="shared" si="1"/>
        <v>67.95782098605788</v>
      </c>
      <c r="G31" s="35"/>
      <c r="H31" s="48">
        <v>61561</v>
      </c>
      <c r="I31" s="50">
        <v>24.924289045799053</v>
      </c>
      <c r="J31" s="50"/>
      <c r="K31" s="48">
        <v>40856</v>
      </c>
      <c r="L31" s="46">
        <f t="shared" si="0"/>
        <v>66.366693198616</v>
      </c>
      <c r="M31" s="34"/>
      <c r="N31" s="48">
        <v>4500</v>
      </c>
      <c r="O31" s="50">
        <v>1.82192135777677</v>
      </c>
      <c r="P31" s="50"/>
      <c r="Q31" s="48">
        <v>1744</v>
      </c>
      <c r="R31" s="46">
        <f t="shared" si="2"/>
        <v>38.75555555555555</v>
      </c>
    </row>
    <row r="32" spans="1:18" ht="9" customHeight="1">
      <c r="A32" s="33" t="s">
        <v>20</v>
      </c>
      <c r="B32" s="48">
        <v>20331</v>
      </c>
      <c r="C32" s="50">
        <v>29.66946369937979</v>
      </c>
      <c r="D32" s="50"/>
      <c r="E32" s="48">
        <v>7710</v>
      </c>
      <c r="F32" s="46">
        <f t="shared" si="1"/>
        <v>37.922384535930355</v>
      </c>
      <c r="G32" s="35"/>
      <c r="H32" s="48">
        <v>23248</v>
      </c>
      <c r="I32" s="50">
        <v>33.92630426851514</v>
      </c>
      <c r="J32" s="50"/>
      <c r="K32" s="48">
        <v>9197</v>
      </c>
      <c r="L32" s="46">
        <f t="shared" si="0"/>
        <v>39.56039229181005</v>
      </c>
      <c r="M32" s="34"/>
      <c r="N32" s="48">
        <v>1734</v>
      </c>
      <c r="O32" s="50">
        <v>2.5304633345494345</v>
      </c>
      <c r="P32" s="50"/>
      <c r="Q32" s="48">
        <v>750</v>
      </c>
      <c r="R32" s="46">
        <f t="shared" si="2"/>
        <v>43.25259515570934</v>
      </c>
    </row>
    <row r="33" spans="1:18" ht="9" customHeight="1">
      <c r="A33" s="39" t="s">
        <v>21</v>
      </c>
      <c r="B33" s="40">
        <f>SUM(B11:B14,B17:B32)</f>
        <v>361653</v>
      </c>
      <c r="C33" s="52">
        <v>20.958119227695587</v>
      </c>
      <c r="D33" s="52"/>
      <c r="E33" s="40">
        <f>SUM(E11:E14,E17:E32)</f>
        <v>145475</v>
      </c>
      <c r="F33" s="44">
        <f t="shared" si="1"/>
        <v>40.22502232803267</v>
      </c>
      <c r="G33" s="45"/>
      <c r="H33" s="40">
        <f>SUM(H11:H14,H17:H32)</f>
        <v>641192</v>
      </c>
      <c r="I33" s="52">
        <v>37.157863199174315</v>
      </c>
      <c r="J33" s="52"/>
      <c r="K33" s="40">
        <f>SUM(K11:K14,K17:K32)</f>
        <v>246352</v>
      </c>
      <c r="L33" s="44">
        <f t="shared" si="0"/>
        <v>38.42094099739236</v>
      </c>
      <c r="M33" s="40"/>
      <c r="N33" s="40">
        <f>SUM(N11:N14,N17:N32)</f>
        <v>89051</v>
      </c>
      <c r="O33" s="52">
        <v>5.160788577117726</v>
      </c>
      <c r="P33" s="52"/>
      <c r="Q33" s="45">
        <f>SUM(Q11:Q14,Q17:Q32)</f>
        <v>29140</v>
      </c>
      <c r="R33" s="44">
        <f t="shared" si="2"/>
        <v>32.72282175382646</v>
      </c>
    </row>
    <row r="34" spans="1:18" ht="9" customHeight="1">
      <c r="A34" s="39" t="s">
        <v>22</v>
      </c>
      <c r="B34" s="40">
        <f>SUM(B11:B20)-B14</f>
        <v>27978</v>
      </c>
      <c r="C34" s="52">
        <v>6.171608571163866</v>
      </c>
      <c r="D34" s="52"/>
      <c r="E34" s="40">
        <f>SUM(E11:E20)-E14</f>
        <v>9381</v>
      </c>
      <c r="F34" s="44">
        <f t="shared" si="1"/>
        <v>33.52991636285653</v>
      </c>
      <c r="G34" s="41"/>
      <c r="H34" s="40">
        <f>SUM(H11:H20)-H14</f>
        <v>211962</v>
      </c>
      <c r="I34" s="52">
        <v>46.75625477021357</v>
      </c>
      <c r="J34" s="52"/>
      <c r="K34" s="40">
        <f>SUM(K11:K20)-K14</f>
        <v>25739</v>
      </c>
      <c r="L34" s="44">
        <f t="shared" si="0"/>
        <v>12.143214349741935</v>
      </c>
      <c r="M34" s="42"/>
      <c r="N34" s="40">
        <f>SUM(N11:N20)-N14</f>
        <v>35431</v>
      </c>
      <c r="O34" s="52">
        <v>7.815650271102542</v>
      </c>
      <c r="P34" s="52"/>
      <c r="Q34" s="40">
        <f>SUM(Q11:Q20)-Q14</f>
        <v>2859</v>
      </c>
      <c r="R34" s="44">
        <f t="shared" si="2"/>
        <v>8.069204933532783</v>
      </c>
    </row>
    <row r="35" spans="1:18" ht="9" customHeight="1">
      <c r="A35" s="39" t="s">
        <v>23</v>
      </c>
      <c r="B35" s="40">
        <f>SUM(B21:B24)</f>
        <v>26228</v>
      </c>
      <c r="C35" s="52">
        <v>9.308466275087396</v>
      </c>
      <c r="D35" s="52"/>
      <c r="E35" s="40">
        <f>SUM(E21:E24)</f>
        <v>13402</v>
      </c>
      <c r="F35" s="44">
        <f t="shared" si="1"/>
        <v>51.098063138630465</v>
      </c>
      <c r="G35" s="41"/>
      <c r="H35" s="40">
        <f>SUM(H21:H24)</f>
        <v>118727</v>
      </c>
      <c r="I35" s="52">
        <v>42.136887122247266</v>
      </c>
      <c r="J35" s="52"/>
      <c r="K35" s="40">
        <f>SUM(K21:K24)</f>
        <v>59897</v>
      </c>
      <c r="L35" s="44">
        <f t="shared" si="0"/>
        <v>50.44935018993152</v>
      </c>
      <c r="M35" s="42"/>
      <c r="N35" s="40">
        <f>SUM(N21:N24)</f>
        <v>13805</v>
      </c>
      <c r="O35" s="52">
        <v>4.899472965059536</v>
      </c>
      <c r="P35" s="52"/>
      <c r="Q35" s="40">
        <f>SUM(Q21:Q24)</f>
        <v>7313</v>
      </c>
      <c r="R35" s="44">
        <f t="shared" si="2"/>
        <v>52.9735603042376</v>
      </c>
    </row>
    <row r="36" spans="1:18" ht="9" customHeight="1">
      <c r="A36" s="39" t="s">
        <v>24</v>
      </c>
      <c r="B36" s="40">
        <f>SUM(B25:B32)</f>
        <v>307447</v>
      </c>
      <c r="C36" s="52">
        <v>31.039952023648947</v>
      </c>
      <c r="D36" s="52"/>
      <c r="E36" s="40">
        <f>SUM(E25:E32)</f>
        <v>122692</v>
      </c>
      <c r="F36" s="44">
        <f t="shared" si="1"/>
        <v>39.90671562903525</v>
      </c>
      <c r="G36" s="41"/>
      <c r="H36" s="40">
        <f>SUM(H25:H32)</f>
        <v>310503</v>
      </c>
      <c r="I36" s="52">
        <v>31.348486806503463</v>
      </c>
      <c r="J36" s="52"/>
      <c r="K36" s="40">
        <f>SUM(K25:K32)</f>
        <v>160716</v>
      </c>
      <c r="L36" s="44">
        <f t="shared" si="0"/>
        <v>51.75988637790939</v>
      </c>
      <c r="M36" s="42"/>
      <c r="N36" s="40">
        <f>SUM(N25:N32)</f>
        <v>39815</v>
      </c>
      <c r="O36" s="52">
        <v>4.01973572622788</v>
      </c>
      <c r="P36" s="52"/>
      <c r="Q36" s="40">
        <f>SUM(Q25:Q32)</f>
        <v>18968</v>
      </c>
      <c r="R36" s="44">
        <f t="shared" si="2"/>
        <v>47.640336556574155</v>
      </c>
    </row>
    <row r="37" spans="1:18" ht="5.25" customHeight="1">
      <c r="A37" s="27"/>
      <c r="B37" s="28"/>
      <c r="C37" s="29"/>
      <c r="D37" s="29"/>
      <c r="E37" s="28"/>
      <c r="F37" s="30"/>
      <c r="G37" s="31"/>
      <c r="H37" s="28"/>
      <c r="I37" s="29"/>
      <c r="J37" s="29"/>
      <c r="K37" s="28"/>
      <c r="L37" s="30"/>
      <c r="M37" s="32"/>
      <c r="N37" s="28"/>
      <c r="O37" s="29"/>
      <c r="P37" s="29"/>
      <c r="Q37" s="28"/>
      <c r="R37" s="30"/>
    </row>
    <row r="38" spans="1:18" ht="6" customHeight="1">
      <c r="A38" s="22"/>
      <c r="B38" s="24"/>
      <c r="C38" s="20"/>
      <c r="D38" s="20"/>
      <c r="E38" s="24"/>
      <c r="F38" s="23"/>
      <c r="G38" s="25"/>
      <c r="H38" s="24"/>
      <c r="I38" s="20"/>
      <c r="J38" s="20"/>
      <c r="K38" s="24"/>
      <c r="L38" s="23"/>
      <c r="M38" s="26"/>
      <c r="N38" s="24"/>
      <c r="O38" s="20"/>
      <c r="P38" s="20"/>
      <c r="Q38" s="24"/>
      <c r="R38" s="23"/>
    </row>
    <row r="39" ht="9" customHeight="1">
      <c r="A39" s="21" t="s">
        <v>38</v>
      </c>
    </row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</sheetData>
  <mergeCells count="16">
    <mergeCell ref="A1:R1"/>
    <mergeCell ref="E7:F7"/>
    <mergeCell ref="H7:H9"/>
    <mergeCell ref="I7:I9"/>
    <mergeCell ref="K7:L7"/>
    <mergeCell ref="N7:N9"/>
    <mergeCell ref="O7:O9"/>
    <mergeCell ref="Q7:R7"/>
    <mergeCell ref="A3:R3"/>
    <mergeCell ref="A10:R10"/>
    <mergeCell ref="A5:A9"/>
    <mergeCell ref="B5:F5"/>
    <mergeCell ref="H5:L5"/>
    <mergeCell ref="N5:R5"/>
    <mergeCell ref="B7:B9"/>
    <mergeCell ref="C7:C9"/>
  </mergeCells>
  <printOptions/>
  <pageMargins left="0.6692913385826772" right="0.7086614173228347" top="0.984251968503937" bottom="1.3779527559055118" header="0.5118110236220472" footer="0.8661417322834646"/>
  <pageSetup fitToHeight="0" horizontalDpi="300" verticalDpi="300" orientation="portrait" paperSize="9" r:id="rId1"/>
  <headerFooter alignWithMargins="0">
    <oddFooter>&amp;C289</oddFooter>
  </headerFooter>
  <ignoredErrors>
    <ignoredError sqref="Q33:Q36 E33:E36 B33:C36 H33:I36 K33:O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workbookViewId="0" topLeftCell="A10">
      <selection activeCell="A41" sqref="A41"/>
    </sheetView>
  </sheetViews>
  <sheetFormatPr defaultColWidth="9.140625" defaultRowHeight="12.75"/>
  <cols>
    <col min="1" max="1" width="17.00390625" style="0" customWidth="1"/>
    <col min="2" max="2" width="5.57421875" style="0" customWidth="1"/>
    <col min="3" max="3" width="5.140625" style="0" customWidth="1"/>
    <col min="4" max="4" width="0.5625" style="0" customWidth="1"/>
    <col min="5" max="5" width="5.57421875" style="0" customWidth="1"/>
    <col min="6" max="6" width="7.00390625" style="0" customWidth="1"/>
    <col min="7" max="7" width="0.71875" style="0" customWidth="1"/>
    <col min="8" max="8" width="5.57421875" style="0" customWidth="1"/>
    <col min="9" max="9" width="5.28125" style="0" customWidth="1"/>
    <col min="10" max="10" width="0.5625" style="0" customWidth="1"/>
    <col min="11" max="11" width="5.421875" style="0" customWidth="1"/>
    <col min="12" max="12" width="7.00390625" style="0" customWidth="1"/>
    <col min="13" max="13" width="0.71875" style="0" customWidth="1"/>
    <col min="14" max="15" width="5.140625" style="0" customWidth="1"/>
    <col min="16" max="16" width="0.5625" style="0" customWidth="1"/>
    <col min="17" max="17" width="4.421875" style="0" customWidth="1"/>
    <col min="18" max="18" width="7.140625" style="0" customWidth="1"/>
  </cols>
  <sheetData>
    <row r="1" spans="1:18" ht="12.75">
      <c r="A1" s="68" t="s">
        <v>26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ht="18" customHeight="1"/>
    <row r="3" spans="1:18" ht="21.75" customHeight="1">
      <c r="A3" s="70" t="s">
        <v>41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ht="7.5" customHeight="1"/>
    <row r="5" spans="1:18" ht="21" customHeight="1">
      <c r="A5" s="71" t="s">
        <v>0</v>
      </c>
      <c r="B5" s="65" t="s">
        <v>43</v>
      </c>
      <c r="C5" s="65"/>
      <c r="D5" s="65"/>
      <c r="E5" s="65"/>
      <c r="F5" s="65"/>
      <c r="G5" s="7"/>
      <c r="H5" s="65" t="s">
        <v>40</v>
      </c>
      <c r="I5" s="65"/>
      <c r="J5" s="65"/>
      <c r="K5" s="65"/>
      <c r="L5" s="65"/>
      <c r="M5" s="7"/>
      <c r="N5" s="65" t="s">
        <v>33</v>
      </c>
      <c r="O5" s="65"/>
      <c r="P5" s="65"/>
      <c r="Q5" s="65"/>
      <c r="R5" s="65"/>
    </row>
    <row r="6" spans="1:18" s="61" customFormat="1" ht="3" customHeight="1">
      <c r="A6" s="72"/>
      <c r="B6" s="60"/>
      <c r="C6" s="60"/>
      <c r="D6" s="60"/>
      <c r="E6" s="60"/>
      <c r="F6" s="60"/>
      <c r="G6" s="8"/>
      <c r="H6" s="60"/>
      <c r="I6" s="60"/>
      <c r="J6" s="60"/>
      <c r="K6" s="60"/>
      <c r="L6" s="60"/>
      <c r="M6" s="8"/>
      <c r="N6" s="60"/>
      <c r="O6" s="60"/>
      <c r="P6" s="60"/>
      <c r="Q6" s="60"/>
      <c r="R6" s="60"/>
    </row>
    <row r="7" spans="1:18" ht="19.5" customHeight="1">
      <c r="A7" s="72"/>
      <c r="B7" s="69" t="s">
        <v>25</v>
      </c>
      <c r="C7" s="69" t="s">
        <v>48</v>
      </c>
      <c r="D7" s="62"/>
      <c r="E7" s="66" t="s">
        <v>45</v>
      </c>
      <c r="F7" s="66"/>
      <c r="G7" s="8"/>
      <c r="H7" s="69" t="s">
        <v>25</v>
      </c>
      <c r="I7" s="69" t="s">
        <v>47</v>
      </c>
      <c r="J7" s="62"/>
      <c r="K7" s="66" t="s">
        <v>45</v>
      </c>
      <c r="L7" s="66"/>
      <c r="M7" s="8"/>
      <c r="N7" s="69" t="s">
        <v>25</v>
      </c>
      <c r="O7" s="69" t="s">
        <v>47</v>
      </c>
      <c r="P7" s="62"/>
      <c r="Q7" s="66" t="s">
        <v>46</v>
      </c>
      <c r="R7" s="66"/>
    </row>
    <row r="8" spans="1:18" ht="3" customHeight="1">
      <c r="A8" s="72"/>
      <c r="B8" s="69"/>
      <c r="C8" s="69"/>
      <c r="D8" s="62"/>
      <c r="E8" s="62"/>
      <c r="F8" s="62"/>
      <c r="G8" s="8"/>
      <c r="H8" s="69"/>
      <c r="I8" s="69"/>
      <c r="J8" s="62"/>
      <c r="K8" s="62"/>
      <c r="L8" s="62"/>
      <c r="M8" s="8"/>
      <c r="N8" s="69"/>
      <c r="O8" s="69"/>
      <c r="P8" s="62"/>
      <c r="Q8" s="62"/>
      <c r="R8" s="62"/>
    </row>
    <row r="9" spans="1:18" ht="67.5" customHeight="1">
      <c r="A9" s="73"/>
      <c r="B9" s="66"/>
      <c r="C9" s="66"/>
      <c r="D9" s="59"/>
      <c r="E9" s="59" t="s">
        <v>25</v>
      </c>
      <c r="F9" s="59" t="s">
        <v>31</v>
      </c>
      <c r="G9" s="9"/>
      <c r="H9" s="66"/>
      <c r="I9" s="66"/>
      <c r="J9" s="59"/>
      <c r="K9" s="59" t="s">
        <v>25</v>
      </c>
      <c r="L9" s="59" t="s">
        <v>49</v>
      </c>
      <c r="M9" s="1"/>
      <c r="N9" s="66"/>
      <c r="O9" s="66"/>
      <c r="P9" s="59"/>
      <c r="Q9" s="59" t="s">
        <v>25</v>
      </c>
      <c r="R9" s="59" t="s">
        <v>30</v>
      </c>
    </row>
    <row r="10" spans="1:18" ht="6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18" ht="9" customHeight="1">
      <c r="A11" s="6" t="s">
        <v>1</v>
      </c>
      <c r="B11" s="54">
        <v>2801</v>
      </c>
      <c r="C11" s="50">
        <v>3.66575055620992</v>
      </c>
      <c r="D11" s="50"/>
      <c r="E11" s="54">
        <v>1452</v>
      </c>
      <c r="F11" s="57">
        <f>(E11/B11)*100</f>
        <v>51.83862906104962</v>
      </c>
      <c r="G11" s="11"/>
      <c r="H11" s="54">
        <v>4933</v>
      </c>
      <c r="I11" s="50">
        <v>6.455961261614972</v>
      </c>
      <c r="J11" s="50"/>
      <c r="K11" s="54">
        <v>1554</v>
      </c>
      <c r="L11" s="57">
        <f>(K11/H11)*100</f>
        <v>31.50212852219745</v>
      </c>
      <c r="M11" s="10"/>
      <c r="N11" s="54">
        <v>931</v>
      </c>
      <c r="O11" s="50">
        <v>1.2184269074728438</v>
      </c>
      <c r="P11" s="50"/>
      <c r="Q11" s="54">
        <v>168</v>
      </c>
      <c r="R11" s="57">
        <f>(Q11/N11)*100</f>
        <v>18.045112781954884</v>
      </c>
    </row>
    <row r="12" spans="1:18" ht="9" customHeight="1">
      <c r="A12" s="6" t="s">
        <v>27</v>
      </c>
      <c r="B12" s="54" t="s">
        <v>28</v>
      </c>
      <c r="C12" s="56" t="s">
        <v>28</v>
      </c>
      <c r="D12" s="56"/>
      <c r="E12" s="54" t="s">
        <v>28</v>
      </c>
      <c r="F12" s="56" t="s">
        <v>28</v>
      </c>
      <c r="G12" s="11"/>
      <c r="H12" s="54">
        <v>3</v>
      </c>
      <c r="I12" s="50">
        <v>0.06459948320413438</v>
      </c>
      <c r="J12" s="50"/>
      <c r="K12" s="54">
        <v>3</v>
      </c>
      <c r="L12" s="57">
        <f>(K12/H12)*100</f>
        <v>100</v>
      </c>
      <c r="M12" s="10"/>
      <c r="N12" s="54" t="s">
        <v>28</v>
      </c>
      <c r="O12" s="56" t="s">
        <v>28</v>
      </c>
      <c r="P12" s="56"/>
      <c r="Q12" s="54" t="s">
        <v>28</v>
      </c>
      <c r="R12" s="57" t="s">
        <v>28</v>
      </c>
    </row>
    <row r="13" spans="1:18" ht="9" customHeight="1">
      <c r="A13" s="6" t="s">
        <v>2</v>
      </c>
      <c r="B13" s="54">
        <v>1414</v>
      </c>
      <c r="C13" s="50">
        <v>2.47068896227569</v>
      </c>
      <c r="D13" s="50"/>
      <c r="E13" s="54">
        <v>509</v>
      </c>
      <c r="F13" s="57">
        <f aca="true" t="shared" si="0" ref="F13:F36">(E13/B13)*100</f>
        <v>35.997171145685996</v>
      </c>
      <c r="G13" s="11"/>
      <c r="H13" s="54">
        <v>7558</v>
      </c>
      <c r="I13" s="50">
        <v>13.206129545176564</v>
      </c>
      <c r="J13" s="50"/>
      <c r="K13" s="54">
        <v>685</v>
      </c>
      <c r="L13" s="57">
        <f aca="true" t="shared" si="1" ref="L13:L36">(K13/H13)*100</f>
        <v>9.063244244509129</v>
      </c>
      <c r="M13" s="10"/>
      <c r="N13" s="54">
        <v>2037</v>
      </c>
      <c r="O13" s="50">
        <v>3.5592598416941867</v>
      </c>
      <c r="P13" s="50"/>
      <c r="Q13" s="54">
        <v>16</v>
      </c>
      <c r="R13" s="57">
        <f>(Q13/N13)*100</f>
        <v>0.7854688267059401</v>
      </c>
    </row>
    <row r="14" spans="1:18" ht="9" customHeight="1">
      <c r="A14" s="6" t="s">
        <v>3</v>
      </c>
      <c r="B14" s="54">
        <f>B15+B16</f>
        <v>424</v>
      </c>
      <c r="C14" s="50">
        <v>0.9654795518717553</v>
      </c>
      <c r="D14" s="50"/>
      <c r="E14" s="54">
        <v>164</v>
      </c>
      <c r="F14" s="57">
        <f t="shared" si="0"/>
        <v>38.67924528301887</v>
      </c>
      <c r="G14" s="11"/>
      <c r="H14" s="54">
        <f>H15+H16</f>
        <v>159</v>
      </c>
      <c r="I14" s="50">
        <v>0.3620548319519082</v>
      </c>
      <c r="J14" s="50"/>
      <c r="K14" s="54">
        <v>59</v>
      </c>
      <c r="L14" s="57">
        <f t="shared" si="1"/>
        <v>37.10691823899371</v>
      </c>
      <c r="M14" s="10"/>
      <c r="N14" s="54">
        <v>26</v>
      </c>
      <c r="O14" s="50">
        <v>0.059203934784588755</v>
      </c>
      <c r="P14" s="50"/>
      <c r="Q14" s="54">
        <v>10</v>
      </c>
      <c r="R14" s="57">
        <v>38.46153846153847</v>
      </c>
    </row>
    <row r="15" spans="1:18" ht="9" customHeight="1">
      <c r="A15" s="12" t="s">
        <v>35</v>
      </c>
      <c r="B15" s="55">
        <v>416</v>
      </c>
      <c r="C15" s="51">
        <v>2.0166763622261006</v>
      </c>
      <c r="D15" s="51"/>
      <c r="E15" s="55">
        <v>156</v>
      </c>
      <c r="F15" s="56">
        <f t="shared" si="0"/>
        <v>37.5</v>
      </c>
      <c r="G15" s="14"/>
      <c r="H15" s="55">
        <v>135</v>
      </c>
      <c r="I15" s="51">
        <v>0.6544502617801047</v>
      </c>
      <c r="J15" s="51"/>
      <c r="K15" s="55">
        <v>48</v>
      </c>
      <c r="L15" s="56">
        <f t="shared" si="1"/>
        <v>35.55555555555556</v>
      </c>
      <c r="M15" s="13"/>
      <c r="N15" s="55" t="s">
        <v>28</v>
      </c>
      <c r="O15" s="55" t="s">
        <v>28</v>
      </c>
      <c r="P15" s="55"/>
      <c r="Q15" s="55" t="s">
        <v>28</v>
      </c>
      <c r="R15" s="55" t="s">
        <v>28</v>
      </c>
    </row>
    <row r="16" spans="1:18" ht="9" customHeight="1">
      <c r="A16" s="12" t="s">
        <v>4</v>
      </c>
      <c r="B16" s="55">
        <v>8</v>
      </c>
      <c r="C16" s="51">
        <v>0.034352456200618345</v>
      </c>
      <c r="D16" s="51"/>
      <c r="E16" s="55">
        <v>8</v>
      </c>
      <c r="F16" s="56">
        <f t="shared" si="0"/>
        <v>100</v>
      </c>
      <c r="G16" s="14"/>
      <c r="H16" s="55">
        <v>24</v>
      </c>
      <c r="I16" s="51">
        <v>0.10305736860185502</v>
      </c>
      <c r="J16" s="51"/>
      <c r="K16" s="55">
        <v>11</v>
      </c>
      <c r="L16" s="56">
        <f t="shared" si="1"/>
        <v>45.83333333333333</v>
      </c>
      <c r="M16" s="13"/>
      <c r="N16" s="55">
        <v>26</v>
      </c>
      <c r="O16" s="51">
        <v>0.1116454826520096</v>
      </c>
      <c r="P16" s="51"/>
      <c r="Q16" s="55">
        <v>10</v>
      </c>
      <c r="R16" s="56">
        <f aca="true" t="shared" si="2" ref="R16:R36">(Q16/N16)*100</f>
        <v>38.46153846153847</v>
      </c>
    </row>
    <row r="17" spans="1:18" ht="9" customHeight="1">
      <c r="A17" s="6" t="s">
        <v>5</v>
      </c>
      <c r="B17" s="54">
        <v>3062</v>
      </c>
      <c r="C17" s="50">
        <v>2.1428171537341845</v>
      </c>
      <c r="D17" s="50"/>
      <c r="E17" s="54">
        <v>510</v>
      </c>
      <c r="F17" s="57">
        <f t="shared" si="0"/>
        <v>16.655780535597646</v>
      </c>
      <c r="G17" s="11"/>
      <c r="H17" s="54">
        <v>13700</v>
      </c>
      <c r="I17" s="50">
        <v>9.587392229313627</v>
      </c>
      <c r="J17" s="50"/>
      <c r="K17" s="54">
        <v>663</v>
      </c>
      <c r="L17" s="57">
        <f t="shared" si="1"/>
        <v>4.839416058394161</v>
      </c>
      <c r="M17" s="10"/>
      <c r="N17" s="54">
        <v>8339</v>
      </c>
      <c r="O17" s="50">
        <v>5.835712686149367</v>
      </c>
      <c r="P17" s="50"/>
      <c r="Q17" s="54">
        <v>244</v>
      </c>
      <c r="R17" s="57">
        <f t="shared" si="2"/>
        <v>2.926010312987169</v>
      </c>
    </row>
    <row r="18" spans="1:18" ht="9" customHeight="1">
      <c r="A18" s="6" t="s">
        <v>6</v>
      </c>
      <c r="B18" s="54">
        <v>206</v>
      </c>
      <c r="C18" s="50">
        <v>0.8648194794290511</v>
      </c>
      <c r="D18" s="50"/>
      <c r="E18" s="54">
        <v>54</v>
      </c>
      <c r="F18" s="57">
        <f t="shared" si="0"/>
        <v>26.21359223300971</v>
      </c>
      <c r="G18" s="11"/>
      <c r="H18" s="54">
        <v>1018</v>
      </c>
      <c r="I18" s="50">
        <v>4.273719563392107</v>
      </c>
      <c r="J18" s="50"/>
      <c r="K18" s="54">
        <v>197</v>
      </c>
      <c r="L18" s="57">
        <f t="shared" si="1"/>
        <v>19.351669941060905</v>
      </c>
      <c r="M18" s="10"/>
      <c r="N18" s="54">
        <v>1742</v>
      </c>
      <c r="O18" s="50">
        <v>7.313182199832075</v>
      </c>
      <c r="P18" s="50"/>
      <c r="Q18" s="54">
        <v>88</v>
      </c>
      <c r="R18" s="57">
        <f t="shared" si="2"/>
        <v>5.05166475315729</v>
      </c>
    </row>
    <row r="19" spans="1:18" ht="9" customHeight="1">
      <c r="A19" s="6" t="s">
        <v>7</v>
      </c>
      <c r="B19" s="54">
        <v>332</v>
      </c>
      <c r="C19" s="50">
        <v>1.436669695789519</v>
      </c>
      <c r="D19" s="50"/>
      <c r="E19" s="54">
        <v>328</v>
      </c>
      <c r="F19" s="57">
        <f t="shared" si="0"/>
        <v>98.79518072289156</v>
      </c>
      <c r="G19" s="11"/>
      <c r="H19" s="54">
        <v>323</v>
      </c>
      <c r="I19" s="50">
        <v>1.397723830542213</v>
      </c>
      <c r="J19" s="50"/>
      <c r="K19" s="54">
        <v>317</v>
      </c>
      <c r="L19" s="57">
        <f t="shared" si="1"/>
        <v>98.14241486068111</v>
      </c>
      <c r="M19" s="10"/>
      <c r="N19" s="54">
        <v>166</v>
      </c>
      <c r="O19" s="50">
        <v>0.7183348478947595</v>
      </c>
      <c r="P19" s="50"/>
      <c r="Q19" s="54">
        <v>43</v>
      </c>
      <c r="R19" s="57">
        <f t="shared" si="2"/>
        <v>25.903614457831324</v>
      </c>
    </row>
    <row r="20" spans="1:18" ht="9" customHeight="1">
      <c r="A20" s="6" t="s">
        <v>8</v>
      </c>
      <c r="B20" s="54">
        <v>1902</v>
      </c>
      <c r="C20" s="50">
        <v>2.3392532100162344</v>
      </c>
      <c r="D20" s="50"/>
      <c r="E20" s="54">
        <v>595</v>
      </c>
      <c r="F20" s="57">
        <f t="shared" si="0"/>
        <v>31.28286014721346</v>
      </c>
      <c r="G20" s="11"/>
      <c r="H20" s="54">
        <v>9367</v>
      </c>
      <c r="I20" s="50">
        <v>11.52039159738279</v>
      </c>
      <c r="J20" s="50"/>
      <c r="K20" s="54">
        <v>2180</v>
      </c>
      <c r="L20" s="57">
        <f t="shared" si="1"/>
        <v>23.27319312479983</v>
      </c>
      <c r="M20" s="10"/>
      <c r="N20" s="54">
        <v>7455</v>
      </c>
      <c r="O20" s="50">
        <v>9.168839474590445</v>
      </c>
      <c r="P20" s="50"/>
      <c r="Q20" s="54">
        <v>442</v>
      </c>
      <c r="R20" s="57">
        <f t="shared" si="2"/>
        <v>5.928906773977197</v>
      </c>
    </row>
    <row r="21" spans="1:18" ht="9" customHeight="1">
      <c r="A21" s="6" t="s">
        <v>9</v>
      </c>
      <c r="B21" s="54">
        <v>2418</v>
      </c>
      <c r="C21" s="50">
        <v>2.95472597299444</v>
      </c>
      <c r="D21" s="50"/>
      <c r="E21" s="54">
        <v>1162</v>
      </c>
      <c r="F21" s="57">
        <f t="shared" si="0"/>
        <v>48.056244830438374</v>
      </c>
      <c r="G21" s="11"/>
      <c r="H21" s="54">
        <v>8605</v>
      </c>
      <c r="I21" s="50">
        <v>10.515060793059204</v>
      </c>
      <c r="J21" s="50"/>
      <c r="K21" s="54">
        <v>3823</v>
      </c>
      <c r="L21" s="57">
        <f t="shared" si="1"/>
        <v>44.427658338175476</v>
      </c>
      <c r="M21" s="10"/>
      <c r="N21" s="54">
        <v>3427</v>
      </c>
      <c r="O21" s="50">
        <v>4.187694751634386</v>
      </c>
      <c r="P21" s="50"/>
      <c r="Q21" s="54">
        <v>440</v>
      </c>
      <c r="R21" s="57">
        <f t="shared" si="2"/>
        <v>12.839217974905164</v>
      </c>
    </row>
    <row r="22" spans="1:18" ht="9" customHeight="1">
      <c r="A22" s="6" t="s">
        <v>10</v>
      </c>
      <c r="B22" s="54">
        <v>1280</v>
      </c>
      <c r="C22" s="50">
        <v>3.253520410756952</v>
      </c>
      <c r="D22" s="50"/>
      <c r="E22" s="54">
        <v>493</v>
      </c>
      <c r="F22" s="57">
        <f t="shared" si="0"/>
        <v>38.515625</v>
      </c>
      <c r="G22" s="11"/>
      <c r="H22" s="54">
        <v>3837</v>
      </c>
      <c r="I22" s="50">
        <v>9.752935793808144</v>
      </c>
      <c r="J22" s="50"/>
      <c r="K22" s="54">
        <v>1778</v>
      </c>
      <c r="L22" s="57">
        <f t="shared" si="1"/>
        <v>46.33828511858222</v>
      </c>
      <c r="M22" s="10"/>
      <c r="N22" s="54">
        <v>524</v>
      </c>
      <c r="O22" s="50">
        <v>1.3319099181536271</v>
      </c>
      <c r="P22" s="50"/>
      <c r="Q22" s="54">
        <v>294</v>
      </c>
      <c r="R22" s="57">
        <f t="shared" si="2"/>
        <v>56.10687022900763</v>
      </c>
    </row>
    <row r="23" spans="1:18" ht="9" customHeight="1">
      <c r="A23" s="6" t="s">
        <v>11</v>
      </c>
      <c r="B23" s="54">
        <v>1198</v>
      </c>
      <c r="C23" s="50">
        <v>2.24693812480072</v>
      </c>
      <c r="D23" s="50"/>
      <c r="E23" s="54">
        <v>913</v>
      </c>
      <c r="F23" s="57">
        <f t="shared" si="0"/>
        <v>76.21035058430718</v>
      </c>
      <c r="G23" s="11"/>
      <c r="H23" s="54">
        <v>7180</v>
      </c>
      <c r="I23" s="50">
        <v>13.466624153647055</v>
      </c>
      <c r="J23" s="50"/>
      <c r="K23" s="54">
        <v>4238</v>
      </c>
      <c r="L23" s="57">
        <f t="shared" si="1"/>
        <v>59.02506963788301</v>
      </c>
      <c r="M23" s="10"/>
      <c r="N23" s="54">
        <v>1207</v>
      </c>
      <c r="O23" s="50">
        <v>2.2638182943526455</v>
      </c>
      <c r="P23" s="50"/>
      <c r="Q23" s="54">
        <v>727</v>
      </c>
      <c r="R23" s="57">
        <f t="shared" si="2"/>
        <v>60.231980115990055</v>
      </c>
    </row>
    <row r="24" spans="1:18" ht="9" customHeight="1">
      <c r="A24" s="6" t="s">
        <v>12</v>
      </c>
      <c r="B24" s="54">
        <v>4480</v>
      </c>
      <c r="C24" s="50">
        <v>4.176338432567982</v>
      </c>
      <c r="D24" s="50"/>
      <c r="E24" s="54">
        <v>2546</v>
      </c>
      <c r="F24" s="57">
        <f t="shared" si="0"/>
        <v>56.830357142857146</v>
      </c>
      <c r="G24" s="11"/>
      <c r="H24" s="54">
        <v>7409</v>
      </c>
      <c r="I24" s="50">
        <v>6.906806126539326</v>
      </c>
      <c r="J24" s="50"/>
      <c r="K24" s="54">
        <v>1998</v>
      </c>
      <c r="L24" s="57">
        <f t="shared" si="1"/>
        <v>26.967202051558914</v>
      </c>
      <c r="M24" s="10"/>
      <c r="N24" s="54">
        <v>1557</v>
      </c>
      <c r="O24" s="50">
        <v>1.4514640489973991</v>
      </c>
      <c r="P24" s="50"/>
      <c r="Q24" s="54">
        <v>408</v>
      </c>
      <c r="R24" s="57">
        <f t="shared" si="2"/>
        <v>26.204238921001927</v>
      </c>
    </row>
    <row r="25" spans="1:18" ht="9" customHeight="1">
      <c r="A25" s="6" t="s">
        <v>13</v>
      </c>
      <c r="B25" s="54">
        <v>1349</v>
      </c>
      <c r="C25" s="50">
        <v>2.216125640688658</v>
      </c>
      <c r="D25" s="50"/>
      <c r="E25" s="54">
        <v>1190</v>
      </c>
      <c r="F25" s="57">
        <f t="shared" si="0"/>
        <v>88.21349147516679</v>
      </c>
      <c r="G25" s="11"/>
      <c r="H25" s="54">
        <v>3998</v>
      </c>
      <c r="I25" s="50">
        <v>6.56788014193718</v>
      </c>
      <c r="J25" s="50"/>
      <c r="K25" s="54">
        <v>2295</v>
      </c>
      <c r="L25" s="57">
        <f t="shared" si="1"/>
        <v>57.40370185092546</v>
      </c>
      <c r="M25" s="10"/>
      <c r="N25" s="54">
        <v>1140</v>
      </c>
      <c r="O25" s="50">
        <v>1.8727822315678802</v>
      </c>
      <c r="P25" s="50"/>
      <c r="Q25" s="54">
        <v>619</v>
      </c>
      <c r="R25" s="57">
        <f t="shared" si="2"/>
        <v>54.29824561403509</v>
      </c>
    </row>
    <row r="26" spans="1:18" ht="9" customHeight="1">
      <c r="A26" s="6" t="s">
        <v>14</v>
      </c>
      <c r="B26" s="54">
        <v>1039</v>
      </c>
      <c r="C26" s="50">
        <v>4.150687120485778</v>
      </c>
      <c r="D26" s="50"/>
      <c r="E26" s="54">
        <v>466</v>
      </c>
      <c r="F26" s="57">
        <f t="shared" si="0"/>
        <v>44.85081809432147</v>
      </c>
      <c r="G26" s="11"/>
      <c r="H26" s="54">
        <v>3941</v>
      </c>
      <c r="I26" s="50">
        <v>15.743847874720357</v>
      </c>
      <c r="J26" s="50"/>
      <c r="K26" s="54">
        <v>2242</v>
      </c>
      <c r="L26" s="57">
        <f t="shared" si="1"/>
        <v>56.88911443795991</v>
      </c>
      <c r="M26" s="10"/>
      <c r="N26" s="54">
        <v>244</v>
      </c>
      <c r="O26" s="50">
        <v>0.9747523170341962</v>
      </c>
      <c r="P26" s="50"/>
      <c r="Q26" s="54">
        <v>123</v>
      </c>
      <c r="R26" s="57">
        <f t="shared" si="2"/>
        <v>50.409836065573764</v>
      </c>
    </row>
    <row r="27" spans="1:18" ht="9" customHeight="1">
      <c r="A27" s="6" t="s">
        <v>15</v>
      </c>
      <c r="B27" s="54">
        <v>4244</v>
      </c>
      <c r="C27" s="50">
        <v>2.7033913420134024</v>
      </c>
      <c r="D27" s="50"/>
      <c r="E27" s="54">
        <v>1709</v>
      </c>
      <c r="F27" s="57">
        <f t="shared" si="0"/>
        <v>40.268614514608856</v>
      </c>
      <c r="G27" s="11"/>
      <c r="H27" s="54">
        <v>5522</v>
      </c>
      <c r="I27" s="50">
        <v>3.517466303156929</v>
      </c>
      <c r="J27" s="50"/>
      <c r="K27" s="54">
        <v>1402</v>
      </c>
      <c r="L27" s="57">
        <f t="shared" si="1"/>
        <v>25.3893516841724</v>
      </c>
      <c r="M27" s="10"/>
      <c r="N27" s="54">
        <v>1736</v>
      </c>
      <c r="O27" s="50">
        <v>1.1058170051214105</v>
      </c>
      <c r="P27" s="50"/>
      <c r="Q27" s="54">
        <v>331</v>
      </c>
      <c r="R27" s="57">
        <f t="shared" si="2"/>
        <v>19.066820276497694</v>
      </c>
    </row>
    <row r="28" spans="1:18" ht="9" customHeight="1">
      <c r="A28" s="6" t="s">
        <v>16</v>
      </c>
      <c r="B28" s="54">
        <v>12791</v>
      </c>
      <c r="C28" s="50">
        <v>5.130560346556496</v>
      </c>
      <c r="D28" s="50"/>
      <c r="E28" s="54">
        <v>2688</v>
      </c>
      <c r="F28" s="57">
        <f t="shared" si="0"/>
        <v>21.014776014385113</v>
      </c>
      <c r="G28" s="11"/>
      <c r="H28" s="54">
        <v>11902</v>
      </c>
      <c r="I28" s="50">
        <v>4.773976174240905</v>
      </c>
      <c r="J28" s="50"/>
      <c r="K28" s="54">
        <v>4287</v>
      </c>
      <c r="L28" s="57">
        <f t="shared" si="1"/>
        <v>36.01915644429508</v>
      </c>
      <c r="M28" s="10"/>
      <c r="N28" s="54">
        <v>2362</v>
      </c>
      <c r="O28" s="50">
        <v>0.9474148650274757</v>
      </c>
      <c r="P28" s="50"/>
      <c r="Q28" s="54">
        <v>390</v>
      </c>
      <c r="R28" s="57">
        <f t="shared" si="2"/>
        <v>16.51143099068586</v>
      </c>
    </row>
    <row r="29" spans="1:18" ht="9" customHeight="1">
      <c r="A29" s="6" t="s">
        <v>17</v>
      </c>
      <c r="B29" s="54">
        <v>3208</v>
      </c>
      <c r="C29" s="50">
        <v>5.353805073431241</v>
      </c>
      <c r="D29" s="50"/>
      <c r="E29" s="54">
        <v>1086</v>
      </c>
      <c r="F29" s="57">
        <f t="shared" si="0"/>
        <v>33.85286783042394</v>
      </c>
      <c r="G29" s="11"/>
      <c r="H29" s="54">
        <v>4058</v>
      </c>
      <c r="I29" s="50">
        <v>6.7723631508678235</v>
      </c>
      <c r="J29" s="50"/>
      <c r="K29" s="54">
        <v>2688</v>
      </c>
      <c r="L29" s="57">
        <f t="shared" si="1"/>
        <v>66.23952686052242</v>
      </c>
      <c r="M29" s="10"/>
      <c r="N29" s="54">
        <v>597</v>
      </c>
      <c r="O29" s="50">
        <v>0.9963284379172229</v>
      </c>
      <c r="P29" s="50"/>
      <c r="Q29" s="54">
        <v>265</v>
      </c>
      <c r="R29" s="57">
        <f t="shared" si="2"/>
        <v>44.388609715242886</v>
      </c>
    </row>
    <row r="30" spans="1:18" ht="9" customHeight="1">
      <c r="A30" s="6" t="s">
        <v>18</v>
      </c>
      <c r="B30" s="54">
        <v>2378</v>
      </c>
      <c r="C30" s="50">
        <v>1.9357096923865884</v>
      </c>
      <c r="D30" s="50"/>
      <c r="E30" s="54">
        <v>1224</v>
      </c>
      <c r="F30" s="57">
        <f t="shared" si="0"/>
        <v>51.471825063078214</v>
      </c>
      <c r="G30" s="11"/>
      <c r="H30" s="54">
        <v>5414</v>
      </c>
      <c r="I30" s="50">
        <v>4.407036280311602</v>
      </c>
      <c r="J30" s="50"/>
      <c r="K30" s="54">
        <v>3258</v>
      </c>
      <c r="L30" s="57">
        <f t="shared" si="1"/>
        <v>60.1773180642778</v>
      </c>
      <c r="M30" s="10"/>
      <c r="N30" s="54">
        <v>372</v>
      </c>
      <c r="O30" s="50">
        <v>0.3028107676904167</v>
      </c>
      <c r="P30" s="50"/>
      <c r="Q30" s="54">
        <v>133</v>
      </c>
      <c r="R30" s="57">
        <f t="shared" si="2"/>
        <v>35.752688172043015</v>
      </c>
    </row>
    <row r="31" spans="1:18" ht="9" customHeight="1">
      <c r="A31" s="6" t="s">
        <v>19</v>
      </c>
      <c r="B31" s="54">
        <v>10365</v>
      </c>
      <c r="C31" s="50">
        <v>4.196492194079161</v>
      </c>
      <c r="D31" s="50"/>
      <c r="E31" s="54">
        <v>6551</v>
      </c>
      <c r="F31" s="57">
        <f t="shared" si="0"/>
        <v>63.203087313072835</v>
      </c>
      <c r="G31" s="11"/>
      <c r="H31" s="54">
        <v>12012</v>
      </c>
      <c r="I31" s="50">
        <v>4.863315411025458</v>
      </c>
      <c r="J31" s="50"/>
      <c r="K31" s="54">
        <v>3563</v>
      </c>
      <c r="L31" s="57">
        <f t="shared" si="1"/>
        <v>29.66200466200466</v>
      </c>
      <c r="M31" s="10"/>
      <c r="N31" s="54">
        <v>456</v>
      </c>
      <c r="O31" s="50">
        <v>0.1846213642547127</v>
      </c>
      <c r="P31" s="50"/>
      <c r="Q31" s="54">
        <v>134</v>
      </c>
      <c r="R31" s="57">
        <f t="shared" si="2"/>
        <v>29.385964912280706</v>
      </c>
    </row>
    <row r="32" spans="1:18" ht="9" customHeight="1">
      <c r="A32" s="6" t="s">
        <v>20</v>
      </c>
      <c r="B32" s="54">
        <v>2371</v>
      </c>
      <c r="C32" s="50">
        <v>3.4600510762495444</v>
      </c>
      <c r="D32" s="50"/>
      <c r="E32" s="54">
        <v>928</v>
      </c>
      <c r="F32" s="57">
        <f t="shared" si="0"/>
        <v>39.13960354280894</v>
      </c>
      <c r="G32" s="11"/>
      <c r="H32" s="54">
        <v>4667</v>
      </c>
      <c r="I32" s="50">
        <v>6.810653046333455</v>
      </c>
      <c r="J32" s="50"/>
      <c r="K32" s="54">
        <v>1102</v>
      </c>
      <c r="L32" s="57">
        <f t="shared" si="1"/>
        <v>23.61259910006428</v>
      </c>
      <c r="M32" s="10"/>
      <c r="N32" s="54">
        <v>1206</v>
      </c>
      <c r="O32" s="50">
        <v>1.7599416271433785</v>
      </c>
      <c r="P32" s="50"/>
      <c r="Q32" s="54">
        <v>649</v>
      </c>
      <c r="R32" s="57">
        <f t="shared" si="2"/>
        <v>53.81426202321725</v>
      </c>
    </row>
    <row r="33" spans="1:18" ht="9" customHeight="1">
      <c r="A33" s="15" t="s">
        <v>32</v>
      </c>
      <c r="B33" s="43">
        <f>SUM(B11:B14,B17:B32)</f>
        <v>57262</v>
      </c>
      <c r="C33" s="52">
        <v>3.31834521430074</v>
      </c>
      <c r="D33" s="52"/>
      <c r="E33" s="43">
        <f>SUM(E11:E14,E17:E32)</f>
        <v>24568</v>
      </c>
      <c r="F33" s="58">
        <f t="shared" si="0"/>
        <v>42.9045440257064</v>
      </c>
      <c r="G33" s="17"/>
      <c r="H33" s="43">
        <f>SUM(H11:H14,H17:H32)</f>
        <v>115606</v>
      </c>
      <c r="I33" s="52">
        <v>6.699451607538063</v>
      </c>
      <c r="J33" s="52"/>
      <c r="K33" s="43">
        <f>SUM(K11:K14,K17:K32)</f>
        <v>38332</v>
      </c>
      <c r="L33" s="58">
        <f t="shared" si="1"/>
        <v>33.15744857533346</v>
      </c>
      <c r="M33" s="16"/>
      <c r="N33" s="43">
        <f>SUM(N11:N14,N17:N32)</f>
        <v>35524</v>
      </c>
      <c r="O33" s="52">
        <v>2.0584855374020115</v>
      </c>
      <c r="P33" s="52"/>
      <c r="Q33" s="43">
        <f>SUM(Q11:Q14,Q17:Q32)</f>
        <v>5524</v>
      </c>
      <c r="R33" s="58">
        <f t="shared" si="2"/>
        <v>15.550050669969599</v>
      </c>
    </row>
    <row r="34" spans="1:18" ht="9" customHeight="1">
      <c r="A34" s="15" t="s">
        <v>22</v>
      </c>
      <c r="B34" s="43">
        <f>SUM(B11:B20)-B14</f>
        <v>10141</v>
      </c>
      <c r="C34" s="52">
        <v>2.2369820044382287</v>
      </c>
      <c r="D34" s="52"/>
      <c r="E34" s="43">
        <f>SUM(E11:E20)-E14</f>
        <v>3612</v>
      </c>
      <c r="F34" s="58">
        <f t="shared" si="0"/>
        <v>35.61778917266542</v>
      </c>
      <c r="G34" s="5"/>
      <c r="H34" s="43">
        <f>SUM(H11:H20)-H14</f>
        <v>37061</v>
      </c>
      <c r="I34" s="52">
        <v>8.175208565869756</v>
      </c>
      <c r="J34" s="52"/>
      <c r="K34" s="43">
        <f>SUM(K11:K20)-K14</f>
        <v>5658</v>
      </c>
      <c r="L34" s="58">
        <f t="shared" si="1"/>
        <v>15.266722430587409</v>
      </c>
      <c r="M34" s="18"/>
      <c r="N34" s="43">
        <f>SUM(N11:N20)-N14</f>
        <v>20696</v>
      </c>
      <c r="O34" s="52">
        <v>4.565287403989112</v>
      </c>
      <c r="P34" s="52"/>
      <c r="Q34" s="43">
        <f>SUM(Q11:Q20)-Q14</f>
        <v>1011</v>
      </c>
      <c r="R34" s="58">
        <f t="shared" si="2"/>
        <v>4.885001932740626</v>
      </c>
    </row>
    <row r="35" spans="1:18" ht="9" customHeight="1">
      <c r="A35" s="15" t="s">
        <v>23</v>
      </c>
      <c r="B35" s="43">
        <f>SUM(B21:B24)</f>
        <v>9376</v>
      </c>
      <c r="C35" s="52">
        <v>3.3275956914449982</v>
      </c>
      <c r="D35" s="52"/>
      <c r="E35" s="43">
        <f>SUM(E21:E24)</f>
        <v>5114</v>
      </c>
      <c r="F35" s="58">
        <f t="shared" si="0"/>
        <v>54.54351535836177</v>
      </c>
      <c r="G35" s="5"/>
      <c r="H35" s="43">
        <f>SUM(H21:H24)</f>
        <v>27031</v>
      </c>
      <c r="I35" s="52">
        <v>9.59345553919046</v>
      </c>
      <c r="J35" s="52"/>
      <c r="K35" s="43">
        <f>SUM(K21:K24)</f>
        <v>11837</v>
      </c>
      <c r="L35" s="58">
        <f t="shared" si="1"/>
        <v>43.79046280196811</v>
      </c>
      <c r="M35" s="18"/>
      <c r="N35" s="43">
        <f>SUM(N21:N24)</f>
        <v>6715</v>
      </c>
      <c r="O35" s="52">
        <v>2.383191666814544</v>
      </c>
      <c r="P35" s="52"/>
      <c r="Q35" s="43">
        <f>SUM(Q21:Q24)</f>
        <v>1869</v>
      </c>
      <c r="R35" s="58">
        <f t="shared" si="2"/>
        <v>27.833209233060312</v>
      </c>
    </row>
    <row r="36" spans="1:18" ht="9" customHeight="1">
      <c r="A36" s="15" t="s">
        <v>24</v>
      </c>
      <c r="B36" s="43">
        <f>SUM(B25:B32)</f>
        <v>37745</v>
      </c>
      <c r="C36" s="52">
        <v>3.8107478333912175</v>
      </c>
      <c r="D36" s="52"/>
      <c r="E36" s="43">
        <f>SUM(E25:E32)</f>
        <v>15842</v>
      </c>
      <c r="F36" s="58">
        <f t="shared" si="0"/>
        <v>41.97112200291429</v>
      </c>
      <c r="G36" s="5"/>
      <c r="H36" s="43">
        <f>SUM(H25:H32)</f>
        <v>51514</v>
      </c>
      <c r="I36" s="52">
        <v>5.200870681926484</v>
      </c>
      <c r="J36" s="52"/>
      <c r="K36" s="43">
        <f>SUM(K25:K32)</f>
        <v>20837</v>
      </c>
      <c r="L36" s="58">
        <f t="shared" si="1"/>
        <v>40.44919827619676</v>
      </c>
      <c r="M36" s="18"/>
      <c r="N36" s="43">
        <f>SUM(N25:N32)</f>
        <v>8113</v>
      </c>
      <c r="O36" s="52">
        <v>0.8190911954511313</v>
      </c>
      <c r="P36" s="52"/>
      <c r="Q36" s="43">
        <f>SUM(Q25:Q32)</f>
        <v>2644</v>
      </c>
      <c r="R36" s="58">
        <f t="shared" si="2"/>
        <v>32.58967089855787</v>
      </c>
    </row>
    <row r="37" spans="1:18" ht="4.5" customHeight="1">
      <c r="A37" s="19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ht="4.5" customHeight="1"/>
    <row r="39" ht="9" customHeight="1">
      <c r="A39" s="21" t="s">
        <v>38</v>
      </c>
    </row>
    <row r="40" ht="9" customHeight="1"/>
    <row r="41" ht="9" customHeight="1"/>
    <row r="42" ht="9" customHeight="1"/>
    <row r="43" ht="9" customHeight="1"/>
    <row r="44" ht="9" customHeight="1"/>
    <row r="45" ht="9" customHeight="1"/>
    <row r="46" ht="9" customHeight="1"/>
    <row r="47" ht="9" customHeight="1"/>
  </sheetData>
  <mergeCells count="16">
    <mergeCell ref="A1:R1"/>
    <mergeCell ref="A3:R3"/>
    <mergeCell ref="I7:I9"/>
    <mergeCell ref="K7:L7"/>
    <mergeCell ref="N7:N9"/>
    <mergeCell ref="O7:O9"/>
    <mergeCell ref="Q7:R7"/>
    <mergeCell ref="A10:R10"/>
    <mergeCell ref="A5:A9"/>
    <mergeCell ref="B5:F5"/>
    <mergeCell ref="H5:L5"/>
    <mergeCell ref="N5:R5"/>
    <mergeCell ref="B7:B9"/>
    <mergeCell ref="C7:C9"/>
    <mergeCell ref="E7:F7"/>
    <mergeCell ref="H7:H9"/>
  </mergeCells>
  <printOptions/>
  <pageMargins left="0.6692913385826772" right="0.7086614173228347" top="0.984251968503937" bottom="0.7874015748031497" header="0" footer="0.8661417322834646"/>
  <pageSetup horizontalDpi="600" verticalDpi="600" orientation="portrait" paperSize="9" r:id="rId1"/>
  <headerFooter alignWithMargins="0">
    <oddFooter>&amp;C290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bellini</dc:creator>
  <cp:keywords/>
  <dc:description/>
  <cp:lastModifiedBy>istat</cp:lastModifiedBy>
  <cp:lastPrinted>2008-10-28T09:35:23Z</cp:lastPrinted>
  <dcterms:created xsi:type="dcterms:W3CDTF">2007-04-02T14:01:04Z</dcterms:created>
  <dcterms:modified xsi:type="dcterms:W3CDTF">2008-10-28T09:41:00Z</dcterms:modified>
  <cp:category/>
  <cp:version/>
  <cp:contentType/>
  <cp:contentStatus/>
</cp:coreProperties>
</file>