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2120" windowHeight="5100" activeTab="0"/>
  </bookViews>
  <sheets>
    <sheet name="6.5" sheetId="1" r:id="rId1"/>
    <sheet name="6.5 a" sheetId="2" r:id="rId2"/>
  </sheets>
  <definedNames/>
  <calcPr fullCalcOnLoad="1"/>
</workbook>
</file>

<file path=xl/sharedStrings.xml><?xml version="1.0" encoding="utf-8"?>
<sst xmlns="http://schemas.openxmlformats.org/spreadsheetml/2006/main" count="284" uniqueCount="50">
  <si>
    <t>-</t>
  </si>
  <si>
    <t>Campania</t>
  </si>
  <si>
    <t>Sicilia</t>
  </si>
  <si>
    <t>Marche</t>
  </si>
  <si>
    <t>Calabria</t>
  </si>
  <si>
    <t>Emilia-Romagna</t>
  </si>
  <si>
    <t>Basilicata</t>
  </si>
  <si>
    <t>Puglia</t>
  </si>
  <si>
    <t>Trentino-Alto Adige</t>
  </si>
  <si>
    <t>Toscana</t>
  </si>
  <si>
    <t>Umbria</t>
  </si>
  <si>
    <t>REGIONI</t>
  </si>
  <si>
    <t>Piemonte</t>
  </si>
  <si>
    <t>Valle d'Aosta</t>
  </si>
  <si>
    <t>Lombardia</t>
  </si>
  <si>
    <t>Friuli-Venezia Giulia</t>
  </si>
  <si>
    <t>Liguria</t>
  </si>
  <si>
    <t>Lazio</t>
  </si>
  <si>
    <t>Abruzzo</t>
  </si>
  <si>
    <t>Molise</t>
  </si>
  <si>
    <t>Sardegna</t>
  </si>
  <si>
    <t>ITALIA</t>
  </si>
  <si>
    <t>Nord</t>
  </si>
  <si>
    <t>Centro</t>
  </si>
  <si>
    <t>Mezzogiorno</t>
  </si>
  <si>
    <t>Trento</t>
  </si>
  <si>
    <t>Veneto</t>
  </si>
  <si>
    <t>Totale abitazioni</t>
  </si>
  <si>
    <t>Zona 1   (Alta)</t>
  </si>
  <si>
    <t>Zona 2    (Media)</t>
  </si>
  <si>
    <t>Zona 3  (Bassa)</t>
  </si>
  <si>
    <t>Zona 4    (Minima)</t>
  </si>
  <si>
    <t xml:space="preserve">           ABITAZIONI SOGGETTE A CROLLI</t>
  </si>
  <si>
    <t xml:space="preserve">           ABITAZIONI INAGIBILI</t>
  </si>
  <si>
    <t xml:space="preserve">           ABITAZIONI DANNEGGIATE</t>
  </si>
  <si>
    <t>Bolzano-Bozen</t>
  </si>
  <si>
    <t>Friuli- Venezia Giulia</t>
  </si>
  <si>
    <t>Totale  abitazioni</t>
  </si>
  <si>
    <t>..</t>
  </si>
  <si>
    <r>
      <t>Fonte</t>
    </r>
    <r>
      <rPr>
        <sz val="7"/>
        <rFont val="Arial"/>
        <family val="2"/>
      </rPr>
      <t>: Dipartimento protezione civile, Ufficio valutazione, prevenzione e mitigazione del rischio sismico e attività ed opere post-emergenza; Istat</t>
    </r>
  </si>
  <si>
    <t>Valle d'Aosta/Vallée d'Aoste</t>
  </si>
  <si>
    <t>Bolzano/Bozen</t>
  </si>
  <si>
    <r>
      <t>(a) Le stime sono state ottenute considerando la consistenza del patrimonio abitativo desunta dal Censimento della popolazione e delle abitazioni 2001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dell'Istat.</t>
    </r>
  </si>
  <si>
    <r>
      <t>Fonte:</t>
    </r>
    <r>
      <rPr>
        <sz val="7"/>
        <rFont val="Arial"/>
        <family val="2"/>
      </rPr>
      <t xml:space="preserve"> Dipartimento protezione civile, Ufficio valutazione, prevenzione e mitigazione del rischio sismico e attività ed opere post-emergenza; Istat</t>
    </r>
  </si>
  <si>
    <t>VULNERABILITA' E RISCHIO SISMICO</t>
  </si>
  <si>
    <t>Zone sismiche</t>
  </si>
  <si>
    <t>Zone sismiche (composizioni percentuali)</t>
  </si>
  <si>
    <r>
      <t>Tavola 6.5 - Rischio sismico per zone sismiche: stima del numero atteso di abitazioni soggette a crolli,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inagibili e</t>
    </r>
    <r>
      <rPr>
        <sz val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</t>
    </r>
    <r>
      <rPr>
        <b/>
        <sz val="9"/>
        <rFont val="Arial"/>
        <family val="2"/>
      </rPr>
      <t xml:space="preserve">danneggiate per regione </t>
    </r>
    <r>
      <rPr>
        <sz val="9"/>
        <rFont val="Arial"/>
        <family val="2"/>
      </rPr>
      <t>(a)</t>
    </r>
  </si>
  <si>
    <r>
      <t>(a) Stime ottenute considerando la consistenza del patrimonio abitativo desunta dal Censimento della popolazione e delle abitazioni 2001</t>
    </r>
    <r>
      <rPr>
        <sz val="7"/>
        <color indexed="9"/>
        <rFont val="Arial"/>
        <family val="2"/>
      </rPr>
      <t xml:space="preserve"> </t>
    </r>
    <r>
      <rPr>
        <sz val="7"/>
        <rFont val="Arial"/>
        <family val="2"/>
      </rPr>
      <t>dell'Istat.</t>
    </r>
  </si>
  <si>
    <r>
      <t xml:space="preserve">Tavola 6.5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Rischio sismico per zone sismiche: numero atteso di abitazioni soggette a crolli,</t>
    </r>
    <r>
      <rPr>
        <sz val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llllllllllllllllllllllllllllllllllllllllllllllll</t>
    </r>
    <r>
      <rPr>
        <b/>
        <sz val="9"/>
        <rFont val="Arial"/>
        <family val="2"/>
      </rPr>
      <t xml:space="preserve">inagibili e danneggiate per regione </t>
    </r>
    <r>
      <rPr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</si>
</sst>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* #,##0.0_-;\-* #,##0.0_-;_-* &quot;-&quot;_-;_-@_-"/>
    <numFmt numFmtId="186" formatCode="#,##0_ ;\-#,##0\ 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#,##0.0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8"/>
      <name val="MS Sans Serif"/>
      <family val="0"/>
    </font>
    <font>
      <sz val="10"/>
      <color indexed="8"/>
      <name val="Arial"/>
      <family val="0"/>
    </font>
    <font>
      <sz val="7"/>
      <name val="MS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2"/>
    </font>
    <font>
      <b/>
      <sz val="7"/>
      <name val="MS Sans Serif"/>
      <family val="2"/>
    </font>
    <font>
      <i/>
      <sz val="7"/>
      <color indexed="8"/>
      <name val="Arial"/>
      <family val="2"/>
    </font>
    <font>
      <i/>
      <sz val="7"/>
      <name val="MS Sans Serif"/>
      <family val="0"/>
    </font>
    <font>
      <sz val="7"/>
      <color indexed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17" applyFont="1" applyFill="1" applyBorder="1" applyAlignment="1">
      <alignment/>
      <protection/>
    </xf>
    <xf numFmtId="0" fontId="14" fillId="0" borderId="0" xfId="17" applyFont="1" applyFill="1" applyBorder="1" applyAlignment="1">
      <alignment/>
      <protection/>
    </xf>
    <xf numFmtId="189" fontId="7" fillId="0" borderId="0" xfId="0" applyNumberFormat="1" applyFont="1" applyBorder="1" applyAlignment="1">
      <alignment horizontal="right" vertical="distributed" wrapText="1"/>
    </xf>
    <xf numFmtId="189" fontId="7" fillId="0" borderId="0" xfId="15" applyNumberFormat="1" applyFont="1" applyBorder="1" applyAlignment="1">
      <alignment horizontal="right" vertical="distributed"/>
    </xf>
    <xf numFmtId="189" fontId="7" fillId="0" borderId="0" xfId="15" applyNumberFormat="1" applyFont="1" applyBorder="1" applyAlignment="1">
      <alignment vertical="distributed"/>
    </xf>
    <xf numFmtId="189" fontId="7" fillId="0" borderId="0" xfId="0" applyNumberFormat="1" applyFont="1" applyBorder="1" applyAlignment="1">
      <alignment vertical="distributed"/>
    </xf>
    <xf numFmtId="189" fontId="6" fillId="0" borderId="0" xfId="15" applyNumberFormat="1" applyFont="1" applyBorder="1" applyAlignment="1">
      <alignment vertical="distributed"/>
    </xf>
    <xf numFmtId="189" fontId="6" fillId="0" borderId="0" xfId="0" applyNumberFormat="1" applyFont="1" applyBorder="1" applyAlignment="1">
      <alignment vertical="distributed"/>
    </xf>
    <xf numFmtId="3" fontId="13" fillId="0" borderId="0" xfId="15" applyNumberFormat="1" applyFont="1" applyBorder="1" applyAlignment="1">
      <alignment horizontal="right" vertical="distributed"/>
    </xf>
    <xf numFmtId="3" fontId="13" fillId="0" borderId="0" xfId="15" applyNumberFormat="1" applyFont="1" applyFill="1" applyBorder="1" applyAlignment="1">
      <alignment horizontal="right" vertical="distributed"/>
    </xf>
    <xf numFmtId="3" fontId="6" fillId="0" borderId="0" xfId="15" applyNumberFormat="1" applyFont="1" applyBorder="1" applyAlignment="1">
      <alignment vertical="distributed"/>
    </xf>
    <xf numFmtId="0" fontId="7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/>
    </xf>
    <xf numFmtId="3" fontId="16" fillId="0" borderId="0" xfId="15" applyNumberFormat="1" applyFont="1" applyBorder="1" applyAlignment="1">
      <alignment horizontal="right" vertical="distributed"/>
    </xf>
    <xf numFmtId="3" fontId="16" fillId="0" borderId="0" xfId="15" applyNumberFormat="1" applyFont="1" applyFill="1" applyBorder="1" applyAlignment="1">
      <alignment horizontal="right" vertical="distributed"/>
    </xf>
    <xf numFmtId="189" fontId="9" fillId="0" borderId="0" xfId="0" applyNumberFormat="1" applyFont="1" applyBorder="1" applyAlignment="1">
      <alignment vertical="distributed"/>
    </xf>
    <xf numFmtId="189" fontId="9" fillId="0" borderId="0" xfId="15" applyNumberFormat="1" applyFont="1" applyBorder="1" applyAlignment="1">
      <alignment horizontal="right" vertical="distributed"/>
    </xf>
    <xf numFmtId="189" fontId="9" fillId="0" borderId="0" xfId="15" applyNumberFormat="1" applyFont="1" applyBorder="1" applyAlignment="1">
      <alignment vertical="distributed"/>
    </xf>
    <xf numFmtId="0" fontId="17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3" fontId="16" fillId="0" borderId="0" xfId="15" applyNumberFormat="1" applyFont="1" applyFill="1" applyBorder="1" applyAlignment="1">
      <alignment horizontal="right" vertical="distributed"/>
    </xf>
    <xf numFmtId="0" fontId="9" fillId="0" borderId="0" xfId="0" applyFont="1" applyAlignment="1">
      <alignment/>
    </xf>
    <xf numFmtId="1" fontId="12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Normale_Tavola 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28125" style="9" customWidth="1"/>
    <col min="2" max="6" width="7.28125" style="9" customWidth="1"/>
    <col min="7" max="7" width="0.71875" style="9" customWidth="1"/>
    <col min="8" max="12" width="7.00390625" style="9" customWidth="1"/>
    <col min="13" max="16384" width="9.140625" style="9" customWidth="1"/>
  </cols>
  <sheetData>
    <row r="1" spans="1:12" s="16" customFormat="1" ht="12.7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6" customFormat="1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6" customFormat="1" ht="25.5" customHeight="1">
      <c r="A3" s="44" t="s">
        <v>47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6" customFormat="1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6" customFormat="1" ht="12.75">
      <c r="A5" s="46" t="s">
        <v>11</v>
      </c>
      <c r="B5" s="51" t="s">
        <v>45</v>
      </c>
      <c r="C5" s="51"/>
      <c r="D5" s="51"/>
      <c r="E5" s="51"/>
      <c r="F5" s="52" t="s">
        <v>27</v>
      </c>
      <c r="G5" s="57"/>
      <c r="H5" s="51" t="s">
        <v>46</v>
      </c>
      <c r="I5" s="55"/>
      <c r="J5" s="55"/>
      <c r="K5" s="55"/>
      <c r="L5" s="52" t="s">
        <v>27</v>
      </c>
    </row>
    <row r="6" spans="1:12" s="16" customFormat="1" ht="9" customHeight="1">
      <c r="A6" s="47"/>
      <c r="B6" s="49" t="s">
        <v>28</v>
      </c>
      <c r="C6" s="49" t="s">
        <v>29</v>
      </c>
      <c r="D6" s="49" t="s">
        <v>30</v>
      </c>
      <c r="E6" s="52" t="s">
        <v>31</v>
      </c>
      <c r="F6" s="53"/>
      <c r="G6" s="53"/>
      <c r="H6" s="49" t="s">
        <v>28</v>
      </c>
      <c r="I6" s="49" t="s">
        <v>29</v>
      </c>
      <c r="J6" s="49" t="s">
        <v>30</v>
      </c>
      <c r="K6" s="52" t="s">
        <v>31</v>
      </c>
      <c r="L6" s="53"/>
    </row>
    <row r="7" spans="1:12" s="16" customFormat="1" ht="13.5" customHeight="1">
      <c r="A7" s="48"/>
      <c r="B7" s="50"/>
      <c r="C7" s="50"/>
      <c r="D7" s="50"/>
      <c r="E7" s="50"/>
      <c r="F7" s="54"/>
      <c r="G7" s="54"/>
      <c r="H7" s="50"/>
      <c r="I7" s="50"/>
      <c r="J7" s="50"/>
      <c r="K7" s="50"/>
      <c r="L7" s="54"/>
    </row>
    <row r="8" spans="1:12" s="16" customFormat="1" ht="9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28"/>
    </row>
    <row r="9" spans="1:12" s="16" customFormat="1" ht="12.7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2"/>
    </row>
    <row r="10" spans="1:12" s="16" customFormat="1" ht="9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s="16" customFormat="1" ht="9">
      <c r="A11" s="17" t="s">
        <v>12</v>
      </c>
      <c r="B11" s="25" t="s">
        <v>0</v>
      </c>
      <c r="C11" s="26">
        <v>3.139795705202</v>
      </c>
      <c r="D11" s="26">
        <v>8.509088661730994</v>
      </c>
      <c r="E11" s="26">
        <v>14.787388348673401</v>
      </c>
      <c r="F11" s="26">
        <v>26.436272715606393</v>
      </c>
      <c r="G11" s="19"/>
      <c r="H11" s="20" t="s">
        <v>0</v>
      </c>
      <c r="I11" s="21">
        <f>C11*100/$F11</f>
        <v>11.8768471598814</v>
      </c>
      <c r="J11" s="21">
        <f>D11*100/$F11</f>
        <v>32.18717234940513</v>
      </c>
      <c r="K11" s="21">
        <f>E11*100/$F11</f>
        <v>55.935980490713476</v>
      </c>
      <c r="L11" s="21">
        <f aca="true" t="shared" si="0" ref="L11:L31">F11*100/$F11</f>
        <v>100</v>
      </c>
    </row>
    <row r="12" spans="1:12" s="16" customFormat="1" ht="9">
      <c r="A12" s="17" t="s">
        <v>40</v>
      </c>
      <c r="B12" s="25" t="s">
        <v>0</v>
      </c>
      <c r="C12" s="25" t="s">
        <v>0</v>
      </c>
      <c r="D12" s="26" t="s">
        <v>38</v>
      </c>
      <c r="E12" s="26">
        <v>1.108392347838</v>
      </c>
      <c r="F12" s="26">
        <v>1.271851189582</v>
      </c>
      <c r="G12" s="22"/>
      <c r="H12" s="20" t="s">
        <v>0</v>
      </c>
      <c r="I12" s="20" t="s">
        <v>0</v>
      </c>
      <c r="J12" s="21">
        <v>12.9</v>
      </c>
      <c r="K12" s="21">
        <f aca="true" t="shared" si="1" ref="J12:K21">E12*100/$F12</f>
        <v>87.14795857542724</v>
      </c>
      <c r="L12" s="21">
        <f t="shared" si="0"/>
        <v>100</v>
      </c>
    </row>
    <row r="13" spans="1:12" s="16" customFormat="1" ht="9">
      <c r="A13" s="17" t="s">
        <v>14</v>
      </c>
      <c r="B13" s="25" t="s">
        <v>0</v>
      </c>
      <c r="C13" s="26">
        <v>2.3105995288490004</v>
      </c>
      <c r="D13" s="26">
        <v>12.987146578724992</v>
      </c>
      <c r="E13" s="26">
        <v>16.178335922908108</v>
      </c>
      <c r="F13" s="26">
        <v>31.4760820304821</v>
      </c>
      <c r="G13" s="22"/>
      <c r="H13" s="20" t="s">
        <v>0</v>
      </c>
      <c r="I13" s="20">
        <f>C13*100/$F13</f>
        <v>7.340810481467697</v>
      </c>
      <c r="J13" s="21">
        <f t="shared" si="1"/>
        <v>41.26036577915881</v>
      </c>
      <c r="K13" s="21">
        <f t="shared" si="1"/>
        <v>51.3988237393735</v>
      </c>
      <c r="L13" s="21">
        <f t="shared" si="0"/>
        <v>100</v>
      </c>
    </row>
    <row r="14" spans="1:12" s="16" customFormat="1" ht="9">
      <c r="A14" s="17" t="s">
        <v>8</v>
      </c>
      <c r="B14" s="25" t="s">
        <v>0</v>
      </c>
      <c r="C14" s="25" t="s">
        <v>0</v>
      </c>
      <c r="D14" s="26">
        <f>D16</f>
        <v>3.8447756298700004</v>
      </c>
      <c r="E14" s="26">
        <f>E16+E15</f>
        <v>3.4607075696075986</v>
      </c>
      <c r="F14" s="26">
        <v>7.3054831994775995</v>
      </c>
      <c r="G14" s="22"/>
      <c r="H14" s="20" t="s">
        <v>0</v>
      </c>
      <c r="I14" s="20" t="s">
        <v>0</v>
      </c>
      <c r="J14" s="21">
        <f t="shared" si="1"/>
        <v>52.62862872841776</v>
      </c>
      <c r="K14" s="21">
        <f t="shared" si="1"/>
        <v>47.37137127158224</v>
      </c>
      <c r="L14" s="21">
        <f t="shared" si="0"/>
        <v>100</v>
      </c>
    </row>
    <row r="15" spans="1:12" s="35" customFormat="1" ht="9">
      <c r="A15" s="3" t="s">
        <v>41</v>
      </c>
      <c r="B15" s="30" t="s">
        <v>0</v>
      </c>
      <c r="C15" s="30" t="s">
        <v>0</v>
      </c>
      <c r="D15" s="30" t="s">
        <v>0</v>
      </c>
      <c r="E15" s="31">
        <v>0.6508564519175999</v>
      </c>
      <c r="F15" s="31">
        <f>E15</f>
        <v>0.6508564519175999</v>
      </c>
      <c r="G15" s="32"/>
      <c r="H15" s="20" t="s">
        <v>0</v>
      </c>
      <c r="I15" s="20" t="s">
        <v>0</v>
      </c>
      <c r="J15" s="33" t="s">
        <v>0</v>
      </c>
      <c r="K15" s="34">
        <f t="shared" si="1"/>
        <v>100.00000000000001</v>
      </c>
      <c r="L15" s="34">
        <f t="shared" si="0"/>
        <v>100.00000000000001</v>
      </c>
    </row>
    <row r="16" spans="1:13" s="35" customFormat="1" ht="9">
      <c r="A16" s="3" t="s">
        <v>25</v>
      </c>
      <c r="B16" s="30" t="s">
        <v>0</v>
      </c>
      <c r="C16" s="30" t="s">
        <v>0</v>
      </c>
      <c r="D16" s="31">
        <v>3.8447756298700004</v>
      </c>
      <c r="E16" s="31">
        <v>2.8098511176899987</v>
      </c>
      <c r="F16" s="31">
        <f>D16+E16</f>
        <v>6.654626747559999</v>
      </c>
      <c r="G16" s="32"/>
      <c r="H16" s="20" t="s">
        <v>0</v>
      </c>
      <c r="I16" s="20" t="s">
        <v>0</v>
      </c>
      <c r="J16" s="34">
        <f>D16*100/$F16</f>
        <v>57.77597716175043</v>
      </c>
      <c r="K16" s="34">
        <f>E16/$F16*100</f>
        <v>42.22402283824957</v>
      </c>
      <c r="L16" s="34">
        <f t="shared" si="0"/>
        <v>100</v>
      </c>
      <c r="M16" s="36"/>
    </row>
    <row r="17" spans="1:12" s="16" customFormat="1" ht="9">
      <c r="A17" s="17" t="s">
        <v>26</v>
      </c>
      <c r="B17" s="25" t="s">
        <v>0</v>
      </c>
      <c r="C17" s="26">
        <v>24.2354906609</v>
      </c>
      <c r="D17" s="26">
        <v>29.968857582245</v>
      </c>
      <c r="E17" s="26">
        <v>4.599400679060998</v>
      </c>
      <c r="F17" s="26">
        <v>58.803748922206</v>
      </c>
      <c r="G17" s="22"/>
      <c r="H17" s="20" t="s">
        <v>0</v>
      </c>
      <c r="I17" s="21">
        <f aca="true" t="shared" si="2" ref="I17:I31">C17*100/$F17</f>
        <v>41.214193151124036</v>
      </c>
      <c r="J17" s="21">
        <f t="shared" si="1"/>
        <v>50.9641955343563</v>
      </c>
      <c r="K17" s="21">
        <f t="shared" si="1"/>
        <v>7.821611314519662</v>
      </c>
      <c r="L17" s="21">
        <f t="shared" si="0"/>
        <v>100</v>
      </c>
    </row>
    <row r="18" spans="1:12" s="16" customFormat="1" ht="9">
      <c r="A18" s="17" t="s">
        <v>15</v>
      </c>
      <c r="B18" s="26">
        <v>12.899750162310001</v>
      </c>
      <c r="C18" s="26">
        <v>22.595922805185996</v>
      </c>
      <c r="D18" s="26">
        <v>2.3470580652010007</v>
      </c>
      <c r="E18" s="26">
        <v>2.9419929989719997</v>
      </c>
      <c r="F18" s="26">
        <v>40.784724031669</v>
      </c>
      <c r="G18" s="22"/>
      <c r="H18" s="21">
        <f>B18*100/$F18</f>
        <v>31.628876910613524</v>
      </c>
      <c r="I18" s="21">
        <f t="shared" si="2"/>
        <v>55.40290719545006</v>
      </c>
      <c r="J18" s="21">
        <f t="shared" si="1"/>
        <v>5.754747937925311</v>
      </c>
      <c r="K18" s="21">
        <f t="shared" si="1"/>
        <v>7.213467956011095</v>
      </c>
      <c r="L18" s="21">
        <f t="shared" si="0"/>
        <v>100</v>
      </c>
    </row>
    <row r="19" spans="1:12" s="16" customFormat="1" ht="9">
      <c r="A19" s="17" t="s">
        <v>16</v>
      </c>
      <c r="B19" s="26" t="s">
        <v>0</v>
      </c>
      <c r="C19" s="26">
        <v>7.00757386398</v>
      </c>
      <c r="D19" s="26">
        <v>12.284970054666006</v>
      </c>
      <c r="E19" s="26">
        <v>10.548564783059001</v>
      </c>
      <c r="F19" s="26">
        <v>29.84110870170501</v>
      </c>
      <c r="G19" s="22"/>
      <c r="H19" s="20" t="s">
        <v>0</v>
      </c>
      <c r="I19" s="21">
        <f t="shared" si="2"/>
        <v>23.48295411550715</v>
      </c>
      <c r="J19" s="21">
        <f t="shared" si="1"/>
        <v>41.16794110255056</v>
      </c>
      <c r="K19" s="21">
        <f t="shared" si="1"/>
        <v>35.34910478194228</v>
      </c>
      <c r="L19" s="21">
        <f t="shared" si="0"/>
        <v>100</v>
      </c>
    </row>
    <row r="20" spans="1:12" s="16" customFormat="1" ht="9">
      <c r="A20" s="17" t="s">
        <v>5</v>
      </c>
      <c r="B20" s="26" t="s">
        <v>0</v>
      </c>
      <c r="C20" s="26">
        <v>53.514336053188025</v>
      </c>
      <c r="D20" s="26">
        <v>75.494728136513</v>
      </c>
      <c r="E20" s="26">
        <v>1.523048491999</v>
      </c>
      <c r="F20" s="26">
        <v>130.53211268170003</v>
      </c>
      <c r="G20" s="22"/>
      <c r="H20" s="20" t="s">
        <v>0</v>
      </c>
      <c r="I20" s="21">
        <f t="shared" si="2"/>
        <v>40.99706574403011</v>
      </c>
      <c r="J20" s="21">
        <f t="shared" si="1"/>
        <v>57.83613440824742</v>
      </c>
      <c r="K20" s="21">
        <f t="shared" si="1"/>
        <v>1.1667998477224708</v>
      </c>
      <c r="L20" s="21">
        <f t="shared" si="0"/>
        <v>100</v>
      </c>
    </row>
    <row r="21" spans="1:12" s="16" customFormat="1" ht="9">
      <c r="A21" s="17" t="s">
        <v>9</v>
      </c>
      <c r="B21" s="26" t="s">
        <v>0</v>
      </c>
      <c r="C21" s="26">
        <v>87.42583906396301</v>
      </c>
      <c r="D21" s="26">
        <v>20.626614382936</v>
      </c>
      <c r="E21" s="26">
        <v>0.7549642505037999</v>
      </c>
      <c r="F21" s="26">
        <v>108.80741769740281</v>
      </c>
      <c r="G21" s="22"/>
      <c r="H21" s="20" t="s">
        <v>0</v>
      </c>
      <c r="I21" s="21">
        <f t="shared" si="2"/>
        <v>80.34915349898046</v>
      </c>
      <c r="J21" s="21">
        <f t="shared" si="1"/>
        <v>18.956992840597806</v>
      </c>
      <c r="K21" s="21">
        <f t="shared" si="1"/>
        <v>0.6938536604217385</v>
      </c>
      <c r="L21" s="21">
        <f t="shared" si="0"/>
        <v>100</v>
      </c>
    </row>
    <row r="22" spans="1:12" s="16" customFormat="1" ht="9">
      <c r="A22" s="17" t="s">
        <v>10</v>
      </c>
      <c r="B22" s="26">
        <v>12.678715859729998</v>
      </c>
      <c r="C22" s="26">
        <v>25.162203787674006</v>
      </c>
      <c r="D22" s="26">
        <v>4.177576296792</v>
      </c>
      <c r="E22" s="25" t="s">
        <v>0</v>
      </c>
      <c r="F22" s="26">
        <v>42.018495944196005</v>
      </c>
      <c r="G22" s="22"/>
      <c r="H22" s="21">
        <f aca="true" t="shared" si="3" ref="H22:H31">B22*100/$F22</f>
        <v>30.17413064134511</v>
      </c>
      <c r="I22" s="21">
        <f t="shared" si="2"/>
        <v>59.88363748452936</v>
      </c>
      <c r="J22" s="21">
        <f aca="true" t="shared" si="4" ref="J22:J28">D22*100/$F22</f>
        <v>9.942231874125534</v>
      </c>
      <c r="K22" s="20" t="s">
        <v>0</v>
      </c>
      <c r="L22" s="21">
        <f t="shared" si="0"/>
        <v>100</v>
      </c>
    </row>
    <row r="23" spans="1:12" s="16" customFormat="1" ht="9">
      <c r="A23" s="17" t="s">
        <v>3</v>
      </c>
      <c r="B23" s="26">
        <v>2.1583147396999998</v>
      </c>
      <c r="C23" s="26">
        <v>60.56936421938999</v>
      </c>
      <c r="D23" s="26">
        <v>1.4518742537600002</v>
      </c>
      <c r="E23" s="25" t="s">
        <v>0</v>
      </c>
      <c r="F23" s="26">
        <v>64.17955321284998</v>
      </c>
      <c r="G23" s="22"/>
      <c r="H23" s="21">
        <f t="shared" si="3"/>
        <v>3.3629320112933785</v>
      </c>
      <c r="I23" s="21">
        <f t="shared" si="2"/>
        <v>94.37486113141536</v>
      </c>
      <c r="J23" s="21">
        <f t="shared" si="4"/>
        <v>2.262206857291283</v>
      </c>
      <c r="K23" s="20" t="s">
        <v>0</v>
      </c>
      <c r="L23" s="21">
        <f t="shared" si="0"/>
        <v>100</v>
      </c>
    </row>
    <row r="24" spans="1:12" s="16" customFormat="1" ht="9">
      <c r="A24" s="17" t="s">
        <v>17</v>
      </c>
      <c r="B24" s="26">
        <v>17.99373021434</v>
      </c>
      <c r="C24" s="26">
        <v>55.368474551819986</v>
      </c>
      <c r="D24" s="26">
        <v>33.132930286810996</v>
      </c>
      <c r="E24" s="26" t="s">
        <v>38</v>
      </c>
      <c r="F24" s="26">
        <v>106.76437877887079</v>
      </c>
      <c r="G24" s="22"/>
      <c r="H24" s="21">
        <f t="shared" si="3"/>
        <v>16.853683241681587</v>
      </c>
      <c r="I24" s="21">
        <f t="shared" si="2"/>
        <v>51.86043808347216</v>
      </c>
      <c r="J24" s="21">
        <f t="shared" si="4"/>
        <v>31.033693696130204</v>
      </c>
      <c r="K24" s="21">
        <v>0.3</v>
      </c>
      <c r="L24" s="21">
        <f t="shared" si="0"/>
        <v>100</v>
      </c>
    </row>
    <row r="25" spans="1:12" s="16" customFormat="1" ht="9">
      <c r="A25" s="17" t="s">
        <v>18</v>
      </c>
      <c r="B25" s="26">
        <v>31.92083814752</v>
      </c>
      <c r="C25" s="26">
        <v>33.8637233671</v>
      </c>
      <c r="D25" s="26">
        <v>5.4799519229959985</v>
      </c>
      <c r="E25" s="25" t="s">
        <v>0</v>
      </c>
      <c r="F25" s="26">
        <v>71.264513437616</v>
      </c>
      <c r="G25" s="22"/>
      <c r="H25" s="21">
        <f t="shared" si="3"/>
        <v>44.792052324138965</v>
      </c>
      <c r="I25" s="21">
        <f t="shared" si="2"/>
        <v>47.5183534323066</v>
      </c>
      <c r="J25" s="21">
        <f t="shared" si="4"/>
        <v>7.689594243554437</v>
      </c>
      <c r="K25" s="20" t="s">
        <v>0</v>
      </c>
      <c r="L25" s="21">
        <f t="shared" si="0"/>
        <v>100</v>
      </c>
    </row>
    <row r="26" spans="1:12" s="16" customFormat="1" ht="9">
      <c r="A26" s="17" t="s">
        <v>19</v>
      </c>
      <c r="B26" s="26">
        <v>12.1727466113</v>
      </c>
      <c r="C26" s="26">
        <v>12.660378749585</v>
      </c>
      <c r="D26" s="26">
        <v>0.346150876765</v>
      </c>
      <c r="E26" s="25"/>
      <c r="F26" s="26">
        <v>25.179276237650004</v>
      </c>
      <c r="G26" s="22"/>
      <c r="H26" s="21">
        <f t="shared" si="3"/>
        <v>48.34430702618197</v>
      </c>
      <c r="I26" s="21">
        <f t="shared" si="2"/>
        <v>50.28094783222649</v>
      </c>
      <c r="J26" s="21">
        <f t="shared" si="4"/>
        <v>1.3747451415915142</v>
      </c>
      <c r="K26" s="20" t="s">
        <v>0</v>
      </c>
      <c r="L26" s="21">
        <f t="shared" si="0"/>
        <v>100</v>
      </c>
    </row>
    <row r="27" spans="1:12" s="16" customFormat="1" ht="9">
      <c r="A27" s="17" t="s">
        <v>1</v>
      </c>
      <c r="B27" s="26">
        <v>54.068169679700006</v>
      </c>
      <c r="C27" s="26">
        <v>105.46015261939102</v>
      </c>
      <c r="D27" s="26">
        <v>5.216310307718001</v>
      </c>
      <c r="E27" s="25" t="s">
        <v>0</v>
      </c>
      <c r="F27" s="26">
        <v>164.74463260680903</v>
      </c>
      <c r="G27" s="22"/>
      <c r="H27" s="21">
        <f t="shared" si="3"/>
        <v>32.81938162364467</v>
      </c>
      <c r="I27" s="21">
        <f t="shared" si="2"/>
        <v>64.0143177660237</v>
      </c>
      <c r="J27" s="21">
        <f t="shared" si="4"/>
        <v>3.1663006103316333</v>
      </c>
      <c r="K27" s="20" t="s">
        <v>0</v>
      </c>
      <c r="L27" s="21">
        <f t="shared" si="0"/>
        <v>100</v>
      </c>
    </row>
    <row r="28" spans="1:12" s="16" customFormat="1" ht="9">
      <c r="A28" s="17" t="s">
        <v>7</v>
      </c>
      <c r="B28" s="26">
        <v>3.28946009467</v>
      </c>
      <c r="C28" s="26">
        <v>28.566632998187995</v>
      </c>
      <c r="D28" s="26">
        <v>2.2714278131856</v>
      </c>
      <c r="E28" s="26">
        <v>1.3061128312288</v>
      </c>
      <c r="F28" s="26">
        <v>35.4336337372724</v>
      </c>
      <c r="G28" s="22"/>
      <c r="H28" s="21">
        <f t="shared" si="3"/>
        <v>9.283439906446397</v>
      </c>
      <c r="I28" s="21">
        <f t="shared" si="2"/>
        <v>80.62010577294798</v>
      </c>
      <c r="J28" s="21">
        <f t="shared" si="4"/>
        <v>6.410372218743967</v>
      </c>
      <c r="K28" s="21">
        <f>E28*100/$F28</f>
        <v>3.686082101861624</v>
      </c>
      <c r="L28" s="21">
        <f t="shared" si="0"/>
        <v>100</v>
      </c>
    </row>
    <row r="29" spans="1:12" s="16" customFormat="1" ht="9">
      <c r="A29" s="17" t="s">
        <v>6</v>
      </c>
      <c r="B29" s="26">
        <v>26.734231511100006</v>
      </c>
      <c r="C29" s="26">
        <v>12.855447240100995</v>
      </c>
      <c r="D29" s="26" t="s">
        <v>38</v>
      </c>
      <c r="E29" s="25" t="s">
        <v>0</v>
      </c>
      <c r="F29" s="26">
        <v>39.782829916185996</v>
      </c>
      <c r="G29" s="22"/>
      <c r="H29" s="21">
        <f t="shared" si="3"/>
        <v>67.20042683595756</v>
      </c>
      <c r="I29" s="21">
        <f t="shared" si="2"/>
        <v>32.31405927427662</v>
      </c>
      <c r="J29" s="21">
        <v>0.5</v>
      </c>
      <c r="K29" s="20" t="s">
        <v>0</v>
      </c>
      <c r="L29" s="21">
        <f t="shared" si="0"/>
        <v>100</v>
      </c>
    </row>
    <row r="30" spans="1:12" s="16" customFormat="1" ht="9">
      <c r="A30" s="17" t="s">
        <v>4</v>
      </c>
      <c r="B30" s="26">
        <v>182.70174106773803</v>
      </c>
      <c r="C30" s="26">
        <v>34.52403554597101</v>
      </c>
      <c r="D30" s="25" t="s">
        <v>0</v>
      </c>
      <c r="E30" s="25" t="s">
        <v>0</v>
      </c>
      <c r="F30" s="26">
        <v>217.22577661370903</v>
      </c>
      <c r="G30" s="22"/>
      <c r="H30" s="21">
        <f t="shared" si="3"/>
        <v>84.10684216018947</v>
      </c>
      <c r="I30" s="21">
        <f t="shared" si="2"/>
        <v>15.893157839810533</v>
      </c>
      <c r="J30" s="20" t="s">
        <v>0</v>
      </c>
      <c r="K30" s="20" t="s">
        <v>0</v>
      </c>
      <c r="L30" s="21">
        <f t="shared" si="0"/>
        <v>100</v>
      </c>
    </row>
    <row r="31" spans="1:12" s="16" customFormat="1" ht="9">
      <c r="A31" s="17" t="s">
        <v>2</v>
      </c>
      <c r="B31" s="26">
        <v>43.13247984098599</v>
      </c>
      <c r="C31" s="26">
        <v>77.07195776730477</v>
      </c>
      <c r="D31" s="26" t="s">
        <v>38</v>
      </c>
      <c r="E31" s="26">
        <v>0.5662944979936001</v>
      </c>
      <c r="F31" s="26">
        <v>120.93971048394735</v>
      </c>
      <c r="G31" s="22"/>
      <c r="H31" s="21">
        <f t="shared" si="3"/>
        <v>35.66444773878558</v>
      </c>
      <c r="I31" s="21">
        <f t="shared" si="2"/>
        <v>63.7275858019643</v>
      </c>
      <c r="J31" s="21">
        <v>0.1</v>
      </c>
      <c r="K31" s="21">
        <f>E31*100/$F31</f>
        <v>0.46824528992796444</v>
      </c>
      <c r="L31" s="21">
        <f t="shared" si="0"/>
        <v>100</v>
      </c>
    </row>
    <row r="32" spans="1:12" s="16" customFormat="1" ht="9">
      <c r="A32" s="17" t="s">
        <v>20</v>
      </c>
      <c r="B32" s="25" t="s">
        <v>0</v>
      </c>
      <c r="C32" s="25" t="s">
        <v>0</v>
      </c>
      <c r="D32" s="25" t="s">
        <v>0</v>
      </c>
      <c r="E32" s="26" t="s">
        <v>0</v>
      </c>
      <c r="F32" s="26" t="s">
        <v>0</v>
      </c>
      <c r="G32" s="22"/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</row>
    <row r="33" spans="1:12" s="16" customFormat="1" ht="9">
      <c r="A33" s="18" t="s">
        <v>21</v>
      </c>
      <c r="B33" s="27">
        <f>SUM(B11:B14,B17:B32)</f>
        <v>399.750177929094</v>
      </c>
      <c r="C33" s="27">
        <f>SUM(C11:C14,C17:C32)</f>
        <v>646.3319285277928</v>
      </c>
      <c r="D33" s="27">
        <f>SUM(D11:D14,D17:D32)</f>
        <v>218.1394608499146</v>
      </c>
      <c r="E33" s="27">
        <f>SUM(E11:E14,E17:E32)</f>
        <v>57.77520272184431</v>
      </c>
      <c r="F33" s="27">
        <f>SUM(F11:F14,F17:F32)</f>
        <v>1322.7916021389374</v>
      </c>
      <c r="G33" s="24"/>
      <c r="H33" s="23">
        <f aca="true" t="shared" si="5" ref="H33:L36">B33*100/$F33</f>
        <v>30.220193209777186</v>
      </c>
      <c r="I33" s="23">
        <f t="shared" si="5"/>
        <v>48.861205913515185</v>
      </c>
      <c r="J33" s="23">
        <f t="shared" si="5"/>
        <v>16.490841074072883</v>
      </c>
      <c r="K33" s="23">
        <f t="shared" si="5"/>
        <v>4.367672324833521</v>
      </c>
      <c r="L33" s="23">
        <f t="shared" si="5"/>
        <v>100</v>
      </c>
    </row>
    <row r="34" spans="1:12" s="16" customFormat="1" ht="9">
      <c r="A34" s="1" t="s">
        <v>22</v>
      </c>
      <c r="B34" s="27">
        <f>SUM(B11:B14,B17:B20)</f>
        <v>12.899750162310001</v>
      </c>
      <c r="C34" s="27">
        <f>SUM(C11:C14,C17:C20)</f>
        <v>112.80371861730501</v>
      </c>
      <c r="D34" s="27">
        <f>SUM(D11:D14,D17:D20)</f>
        <v>145.436624708951</v>
      </c>
      <c r="E34" s="27">
        <f>SUM(E11:E14,E17:E20)</f>
        <v>55.14783114211811</v>
      </c>
      <c r="F34" s="27">
        <f>SUM(F11:F14,F17:F20)</f>
        <v>326.4513834724281</v>
      </c>
      <c r="G34" s="24"/>
      <c r="H34" s="23">
        <f t="shared" si="5"/>
        <v>3.9515072734864076</v>
      </c>
      <c r="I34" s="23">
        <f t="shared" si="5"/>
        <v>34.55452307091611</v>
      </c>
      <c r="J34" s="23">
        <f t="shared" si="5"/>
        <v>44.55077603346548</v>
      </c>
      <c r="K34" s="23">
        <f t="shared" si="5"/>
        <v>16.893122202613014</v>
      </c>
      <c r="L34" s="23">
        <f t="shared" si="5"/>
        <v>100</v>
      </c>
    </row>
    <row r="35" spans="1:12" s="16" customFormat="1" ht="9">
      <c r="A35" s="1" t="s">
        <v>23</v>
      </c>
      <c r="B35" s="27">
        <f>SUM(B21:B24)</f>
        <v>32.83076081377</v>
      </c>
      <c r="C35" s="27">
        <f>SUM(C21:C24)</f>
        <v>228.52588162284698</v>
      </c>
      <c r="D35" s="27">
        <f>SUM(D21:D24)</f>
        <v>59.388995220298995</v>
      </c>
      <c r="E35" s="27">
        <f>SUM(E21:E24)</f>
        <v>0.7549642505037999</v>
      </c>
      <c r="F35" s="27">
        <f>SUM(F21:F24)</f>
        <v>321.7698456333196</v>
      </c>
      <c r="G35" s="24"/>
      <c r="H35" s="23">
        <f t="shared" si="5"/>
        <v>10.203181329546666</v>
      </c>
      <c r="I35" s="23">
        <f t="shared" si="5"/>
        <v>71.02153440545483</v>
      </c>
      <c r="J35" s="23">
        <f t="shared" si="5"/>
        <v>18.456979740723472</v>
      </c>
      <c r="K35" s="23">
        <f t="shared" si="5"/>
        <v>0.23462865173641445</v>
      </c>
      <c r="L35" s="23">
        <f t="shared" si="5"/>
        <v>100</v>
      </c>
    </row>
    <row r="36" spans="1:12" s="16" customFormat="1" ht="9">
      <c r="A36" s="1" t="s">
        <v>24</v>
      </c>
      <c r="B36" s="29">
        <f>SUM(B25:B32)</f>
        <v>354.01966695301405</v>
      </c>
      <c r="C36" s="29">
        <f>SUM(C25:C32)</f>
        <v>305.0023282876408</v>
      </c>
      <c r="D36" s="29">
        <f>SUM(D25:D32)</f>
        <v>13.3138409206646</v>
      </c>
      <c r="E36" s="29">
        <f>SUM(E25:E32)</f>
        <v>1.8724073292224</v>
      </c>
      <c r="F36" s="29">
        <f>SUM(F25:F32)</f>
        <v>674.5703730331899</v>
      </c>
      <c r="G36" s="4"/>
      <c r="H36" s="23">
        <f t="shared" si="5"/>
        <v>52.48076125270265</v>
      </c>
      <c r="I36" s="23">
        <f t="shared" si="5"/>
        <v>45.214308318375295</v>
      </c>
      <c r="J36" s="23">
        <f t="shared" si="5"/>
        <v>1.973677091805741</v>
      </c>
      <c r="K36" s="23">
        <f t="shared" si="5"/>
        <v>0.2775703475981556</v>
      </c>
      <c r="L36" s="23">
        <f t="shared" si="5"/>
        <v>100</v>
      </c>
    </row>
    <row r="37" spans="1:12" s="16" customFormat="1" ht="12.75">
      <c r="A37" s="41" t="s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2"/>
    </row>
    <row r="38" spans="1:12" s="16" customFormat="1" ht="9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s="16" customFormat="1" ht="9">
      <c r="A39" s="17" t="s">
        <v>12</v>
      </c>
      <c r="B39" s="25" t="s">
        <v>0</v>
      </c>
      <c r="C39" s="26">
        <v>97.98277737085</v>
      </c>
      <c r="D39" s="26">
        <v>255.66868379781198</v>
      </c>
      <c r="E39" s="26">
        <v>647.6983516626669</v>
      </c>
      <c r="F39" s="26">
        <v>1001.3498128313289</v>
      </c>
      <c r="G39" s="19"/>
      <c r="H39" s="20" t="s">
        <v>0</v>
      </c>
      <c r="I39" s="21">
        <f>C39*100/$F39</f>
        <v>9.785069724415536</v>
      </c>
      <c r="J39" s="21">
        <f>D39*100/$F39</f>
        <v>25.53240441269027</v>
      </c>
      <c r="K39" s="21">
        <f>E39*100/$F39</f>
        <v>64.6825258628942</v>
      </c>
      <c r="L39" s="21">
        <f aca="true" t="shared" si="6" ref="L39:L59">F39*100/$F39</f>
        <v>100</v>
      </c>
    </row>
    <row r="40" spans="1:12" s="16" customFormat="1" ht="9">
      <c r="A40" s="17" t="s">
        <v>13</v>
      </c>
      <c r="B40" s="25" t="s">
        <v>0</v>
      </c>
      <c r="C40" s="25" t="s">
        <v>0</v>
      </c>
      <c r="D40" s="26">
        <v>4.71851431502</v>
      </c>
      <c r="E40" s="26">
        <v>43.54373578540201</v>
      </c>
      <c r="F40" s="26">
        <v>48.262250100422015</v>
      </c>
      <c r="G40" s="22"/>
      <c r="H40" s="20" t="s">
        <v>0</v>
      </c>
      <c r="I40" s="20" t="s">
        <v>0</v>
      </c>
      <c r="J40" s="21">
        <f aca="true" t="shared" si="7" ref="J40:K57">D40*100/$F40</f>
        <v>9.776822061138713</v>
      </c>
      <c r="K40" s="21">
        <f t="shared" si="7"/>
        <v>90.22317793886128</v>
      </c>
      <c r="L40" s="21">
        <f t="shared" si="6"/>
        <v>100</v>
      </c>
    </row>
    <row r="41" spans="1:12" s="16" customFormat="1" ht="9">
      <c r="A41" s="17" t="s">
        <v>14</v>
      </c>
      <c r="B41" s="25" t="s">
        <v>0</v>
      </c>
      <c r="C41" s="26">
        <v>74.87965239956202</v>
      </c>
      <c r="D41" s="26">
        <v>435.55086639584</v>
      </c>
      <c r="E41" s="26">
        <v>775.6909050222031</v>
      </c>
      <c r="F41" s="26">
        <v>1286.121423817605</v>
      </c>
      <c r="G41" s="22"/>
      <c r="H41" s="20" t="s">
        <v>0</v>
      </c>
      <c r="I41" s="20">
        <f>C41*100/$F41</f>
        <v>5.822129311655202</v>
      </c>
      <c r="J41" s="21">
        <f t="shared" si="7"/>
        <v>33.86545456205765</v>
      </c>
      <c r="K41" s="21">
        <f t="shared" si="7"/>
        <v>60.31241612628715</v>
      </c>
      <c r="L41" s="21">
        <f t="shared" si="6"/>
        <v>100</v>
      </c>
    </row>
    <row r="42" spans="1:12" s="16" customFormat="1" ht="9">
      <c r="A42" s="17" t="s">
        <v>8</v>
      </c>
      <c r="B42" s="25" t="s">
        <v>0</v>
      </c>
      <c r="C42" s="25" t="s">
        <v>0</v>
      </c>
      <c r="D42" s="26">
        <v>105.60274044884002</v>
      </c>
      <c r="E42" s="26">
        <v>152.86751857228802</v>
      </c>
      <c r="F42" s="26">
        <v>258.4702590211281</v>
      </c>
      <c r="G42" s="22"/>
      <c r="H42" s="20" t="s">
        <v>0</v>
      </c>
      <c r="I42" s="20" t="s">
        <v>0</v>
      </c>
      <c r="J42" s="21">
        <f t="shared" si="7"/>
        <v>40.85682462995008</v>
      </c>
      <c r="K42" s="21">
        <f t="shared" si="7"/>
        <v>59.14317537004991</v>
      </c>
      <c r="L42" s="21">
        <f t="shared" si="6"/>
        <v>100</v>
      </c>
    </row>
    <row r="43" spans="1:12" s="16" customFormat="1" ht="9">
      <c r="A43" s="3" t="s">
        <v>35</v>
      </c>
      <c r="B43" s="25" t="s">
        <v>0</v>
      </c>
      <c r="C43" s="25" t="s">
        <v>0</v>
      </c>
      <c r="D43" s="25" t="s">
        <v>0</v>
      </c>
      <c r="E43" s="37">
        <v>39.25553705313198</v>
      </c>
      <c r="F43" s="37">
        <f>SUM(B43:E43)</f>
        <v>39.25553705313198</v>
      </c>
      <c r="G43" s="22"/>
      <c r="H43" s="20" t="s">
        <v>0</v>
      </c>
      <c r="I43" s="20" t="s">
        <v>0</v>
      </c>
      <c r="J43" s="20" t="s">
        <v>0</v>
      </c>
      <c r="K43" s="34">
        <f>E43/F43*100</f>
        <v>100</v>
      </c>
      <c r="L43" s="34">
        <f t="shared" si="6"/>
        <v>100</v>
      </c>
    </row>
    <row r="44" spans="1:12" s="16" customFormat="1" ht="9">
      <c r="A44" s="3" t="s">
        <v>25</v>
      </c>
      <c r="B44" s="25" t="s">
        <v>0</v>
      </c>
      <c r="C44" s="25" t="s">
        <v>0</v>
      </c>
      <c r="D44" s="37">
        <v>105.60274044884002</v>
      </c>
      <c r="E44" s="37">
        <v>113.61198151915599</v>
      </c>
      <c r="F44" s="37">
        <f>SUM(B44:E44)</f>
        <v>219.214721967996</v>
      </c>
      <c r="G44" s="22"/>
      <c r="H44" s="20" t="s">
        <v>0</v>
      </c>
      <c r="I44" s="20" t="s">
        <v>0</v>
      </c>
      <c r="J44" s="34">
        <f>D44/$F44*100</f>
        <v>48.17319726558208</v>
      </c>
      <c r="K44" s="34">
        <f>E44/$F44*100</f>
        <v>51.82680273441792</v>
      </c>
      <c r="L44" s="34">
        <f t="shared" si="6"/>
        <v>100</v>
      </c>
    </row>
    <row r="45" spans="1:12" s="16" customFormat="1" ht="9">
      <c r="A45" s="17" t="s">
        <v>26</v>
      </c>
      <c r="B45" s="25" t="s">
        <v>0</v>
      </c>
      <c r="C45" s="26">
        <v>445.85191834382</v>
      </c>
      <c r="D45" s="26">
        <v>859.4887980732184</v>
      </c>
      <c r="E45" s="26">
        <v>242.36098877221596</v>
      </c>
      <c r="F45" s="26">
        <v>1547.7017051892544</v>
      </c>
      <c r="G45" s="22"/>
      <c r="H45" s="20" t="s">
        <v>0</v>
      </c>
      <c r="I45" s="21">
        <f aca="true" t="shared" si="8" ref="I45:I59">C45*100/$F45</f>
        <v>28.807354598688693</v>
      </c>
      <c r="J45" s="21">
        <f t="shared" si="7"/>
        <v>55.533233257510645</v>
      </c>
      <c r="K45" s="21">
        <f t="shared" si="7"/>
        <v>15.659412143800658</v>
      </c>
      <c r="L45" s="21">
        <f t="shared" si="6"/>
        <v>100</v>
      </c>
    </row>
    <row r="46" spans="1:12" s="16" customFormat="1" ht="9">
      <c r="A46" s="17" t="s">
        <v>36</v>
      </c>
      <c r="B46" s="26">
        <v>220.32176325819992</v>
      </c>
      <c r="C46" s="26">
        <v>511.11084654803</v>
      </c>
      <c r="D46" s="26">
        <v>96.55067850212001</v>
      </c>
      <c r="E46" s="26">
        <v>124.26265397358401</v>
      </c>
      <c r="F46" s="26">
        <v>952.245942281934</v>
      </c>
      <c r="G46" s="22"/>
      <c r="H46" s="21">
        <f>B46*100/$F46</f>
        <v>23.137065066428885</v>
      </c>
      <c r="I46" s="21">
        <f t="shared" si="8"/>
        <v>53.67424778132623</v>
      </c>
      <c r="J46" s="21">
        <f t="shared" si="7"/>
        <v>10.13925859014414</v>
      </c>
      <c r="K46" s="21">
        <f t="shared" si="7"/>
        <v>13.049428562100736</v>
      </c>
      <c r="L46" s="21">
        <f t="shared" si="6"/>
        <v>100</v>
      </c>
    </row>
    <row r="47" spans="1:12" s="16" customFormat="1" ht="9">
      <c r="A47" s="17" t="s">
        <v>16</v>
      </c>
      <c r="B47" s="26" t="s">
        <v>0</v>
      </c>
      <c r="C47" s="26">
        <v>126.26813018590002</v>
      </c>
      <c r="D47" s="26">
        <v>298.9021325784499</v>
      </c>
      <c r="E47" s="26">
        <v>403.2631301876009</v>
      </c>
      <c r="F47" s="26">
        <v>828.4333929519507</v>
      </c>
      <c r="G47" s="22"/>
      <c r="H47" s="20" t="s">
        <v>0</v>
      </c>
      <c r="I47" s="21">
        <f t="shared" si="8"/>
        <v>15.241796294083427</v>
      </c>
      <c r="J47" s="21">
        <f t="shared" si="7"/>
        <v>36.080406116099944</v>
      </c>
      <c r="K47" s="21">
        <f t="shared" si="7"/>
        <v>48.67779758981664</v>
      </c>
      <c r="L47" s="21">
        <f t="shared" si="6"/>
        <v>99.99999999999999</v>
      </c>
    </row>
    <row r="48" spans="1:12" s="16" customFormat="1" ht="9">
      <c r="A48" s="17" t="s">
        <v>5</v>
      </c>
      <c r="B48" s="26" t="s">
        <v>0</v>
      </c>
      <c r="C48" s="26">
        <v>1201.5225479592095</v>
      </c>
      <c r="D48" s="26">
        <v>2321.5020976209503</v>
      </c>
      <c r="E48" s="26">
        <v>62.88661384069601</v>
      </c>
      <c r="F48" s="26">
        <v>3585.911259420856</v>
      </c>
      <c r="G48" s="22"/>
      <c r="H48" s="20" t="s">
        <v>0</v>
      </c>
      <c r="I48" s="21">
        <f t="shared" si="8"/>
        <v>33.50675633153459</v>
      </c>
      <c r="J48" s="21">
        <f t="shared" si="7"/>
        <v>64.73953005730225</v>
      </c>
      <c r="K48" s="21">
        <f t="shared" si="7"/>
        <v>1.7537136111631646</v>
      </c>
      <c r="L48" s="21">
        <f t="shared" si="6"/>
        <v>100</v>
      </c>
    </row>
    <row r="49" spans="1:12" s="16" customFormat="1" ht="9">
      <c r="A49" s="17" t="s">
        <v>9</v>
      </c>
      <c r="B49" s="26" t="s">
        <v>0</v>
      </c>
      <c r="C49" s="26">
        <v>2451.00453107636</v>
      </c>
      <c r="D49" s="26">
        <v>718.8958418046403</v>
      </c>
      <c r="E49" s="26">
        <v>38.795768193551005</v>
      </c>
      <c r="F49" s="26">
        <v>3208.696141074551</v>
      </c>
      <c r="G49" s="22"/>
      <c r="H49" s="20" t="s">
        <v>0</v>
      </c>
      <c r="I49" s="21">
        <f t="shared" si="8"/>
        <v>76.3863084354117</v>
      </c>
      <c r="J49" s="21">
        <f t="shared" si="7"/>
        <v>22.404609542238905</v>
      </c>
      <c r="K49" s="21">
        <f t="shared" si="7"/>
        <v>1.2090820223493897</v>
      </c>
      <c r="L49" s="21">
        <f t="shared" si="6"/>
        <v>100</v>
      </c>
    </row>
    <row r="50" spans="1:12" s="16" customFormat="1" ht="9">
      <c r="A50" s="17" t="s">
        <v>10</v>
      </c>
      <c r="B50" s="26">
        <v>284.12693709979993</v>
      </c>
      <c r="C50" s="26">
        <v>684.6900342584102</v>
      </c>
      <c r="D50" s="26">
        <v>155.29171875906002</v>
      </c>
      <c r="E50" s="25" t="s">
        <v>0</v>
      </c>
      <c r="F50" s="26">
        <v>1124.1086901172703</v>
      </c>
      <c r="G50" s="22"/>
      <c r="H50" s="21">
        <f aca="true" t="shared" si="9" ref="H50:H59">B50*100/$F50</f>
        <v>25.275753100899788</v>
      </c>
      <c r="I50" s="21">
        <f t="shared" si="8"/>
        <v>60.90959355424797</v>
      </c>
      <c r="J50" s="21">
        <f t="shared" si="7"/>
        <v>13.814653344852227</v>
      </c>
      <c r="K50" s="20" t="s">
        <v>0</v>
      </c>
      <c r="L50" s="21">
        <f t="shared" si="6"/>
        <v>100</v>
      </c>
    </row>
    <row r="51" spans="1:12" s="16" customFormat="1" ht="9">
      <c r="A51" s="17" t="s">
        <v>3</v>
      </c>
      <c r="B51" s="26">
        <v>45.7834826922</v>
      </c>
      <c r="C51" s="26">
        <v>1349.7102225067008</v>
      </c>
      <c r="D51" s="26">
        <v>41.67036538955</v>
      </c>
      <c r="E51" s="25" t="s">
        <v>0</v>
      </c>
      <c r="F51" s="26">
        <v>1437.1640705884508</v>
      </c>
      <c r="G51" s="22"/>
      <c r="H51" s="21">
        <f t="shared" si="9"/>
        <v>3.185682388612306</v>
      </c>
      <c r="I51" s="21">
        <f t="shared" si="8"/>
        <v>93.9148320034231</v>
      </c>
      <c r="J51" s="21">
        <f t="shared" si="7"/>
        <v>2.8994856079645763</v>
      </c>
      <c r="K51" s="20" t="s">
        <v>0</v>
      </c>
      <c r="L51" s="21">
        <f t="shared" si="6"/>
        <v>99.99999999999999</v>
      </c>
    </row>
    <row r="52" spans="1:12" s="16" customFormat="1" ht="9">
      <c r="A52" s="17" t="s">
        <v>17</v>
      </c>
      <c r="B52" s="26">
        <v>347.9563796924</v>
      </c>
      <c r="C52" s="26">
        <v>1459.1681888546298</v>
      </c>
      <c r="D52" s="26">
        <v>1262.9317722896465</v>
      </c>
      <c r="E52" s="26">
        <v>14.249509660579001</v>
      </c>
      <c r="F52" s="26">
        <v>3084.305850497255</v>
      </c>
      <c r="G52" s="22"/>
      <c r="H52" s="21">
        <f t="shared" si="9"/>
        <v>11.28151346068037</v>
      </c>
      <c r="I52" s="21">
        <f t="shared" si="8"/>
        <v>47.30945177241035</v>
      </c>
      <c r="J52" s="21">
        <f t="shared" si="7"/>
        <v>40.947034227686444</v>
      </c>
      <c r="K52" s="21">
        <f>E52*100/$F52</f>
        <v>0.4620005392228426</v>
      </c>
      <c r="L52" s="21">
        <f t="shared" si="6"/>
        <v>100</v>
      </c>
    </row>
    <row r="53" spans="1:12" s="16" customFormat="1" ht="9">
      <c r="A53" s="17" t="s">
        <v>18</v>
      </c>
      <c r="B53" s="26">
        <v>551.02484508773</v>
      </c>
      <c r="C53" s="26">
        <v>702.6453839073806</v>
      </c>
      <c r="D53" s="26">
        <v>196.49403815769998</v>
      </c>
      <c r="E53" s="25" t="s">
        <v>0</v>
      </c>
      <c r="F53" s="26">
        <v>1450.1642671528107</v>
      </c>
      <c r="G53" s="22"/>
      <c r="H53" s="21">
        <f t="shared" si="9"/>
        <v>37.99740881559495</v>
      </c>
      <c r="I53" s="21">
        <f t="shared" si="8"/>
        <v>48.452813231077876</v>
      </c>
      <c r="J53" s="21">
        <f t="shared" si="7"/>
        <v>13.549777953327164</v>
      </c>
      <c r="K53" s="20" t="s">
        <v>0</v>
      </c>
      <c r="L53" s="21">
        <f t="shared" si="6"/>
        <v>100</v>
      </c>
    </row>
    <row r="54" spans="1:12" s="16" customFormat="1" ht="9">
      <c r="A54" s="17" t="s">
        <v>19</v>
      </c>
      <c r="B54" s="26">
        <v>148.8538834358</v>
      </c>
      <c r="C54" s="26">
        <v>220.18696998617</v>
      </c>
      <c r="D54" s="26">
        <v>14.46153842713</v>
      </c>
      <c r="E54" s="26"/>
      <c r="F54" s="26">
        <v>383.50239184910015</v>
      </c>
      <c r="G54" s="22"/>
      <c r="H54" s="21">
        <f t="shared" si="9"/>
        <v>38.8143298710822</v>
      </c>
      <c r="I54" s="21">
        <f t="shared" si="8"/>
        <v>57.414757943102686</v>
      </c>
      <c r="J54" s="21">
        <f t="shared" si="7"/>
        <v>3.770912185815076</v>
      </c>
      <c r="K54" s="20" t="s">
        <v>0</v>
      </c>
      <c r="L54" s="21">
        <f t="shared" si="6"/>
        <v>100</v>
      </c>
    </row>
    <row r="55" spans="1:12" s="16" customFormat="1" ht="9">
      <c r="A55" s="17" t="s">
        <v>1</v>
      </c>
      <c r="B55" s="26">
        <v>390.7257171026</v>
      </c>
      <c r="C55" s="26">
        <v>2158.651494878349</v>
      </c>
      <c r="D55" s="26">
        <v>191.60426716596004</v>
      </c>
      <c r="E55" s="25" t="s">
        <v>0</v>
      </c>
      <c r="F55" s="26">
        <v>2740.981479146909</v>
      </c>
      <c r="G55" s="22"/>
      <c r="H55" s="21">
        <f t="shared" si="9"/>
        <v>14.254956484573102</v>
      </c>
      <c r="I55" s="21">
        <f t="shared" si="8"/>
        <v>78.75469102221727</v>
      </c>
      <c r="J55" s="21">
        <f t="shared" si="7"/>
        <v>6.990352493209627</v>
      </c>
      <c r="K55" s="20" t="s">
        <v>0</v>
      </c>
      <c r="L55" s="21">
        <f t="shared" si="6"/>
        <v>100</v>
      </c>
    </row>
    <row r="56" spans="1:12" s="16" customFormat="1" ht="9">
      <c r="A56" s="17" t="s">
        <v>7</v>
      </c>
      <c r="B56" s="26">
        <v>54.86701896026</v>
      </c>
      <c r="C56" s="26">
        <v>473.258151554794</v>
      </c>
      <c r="D56" s="26">
        <v>115.22097348462202</v>
      </c>
      <c r="E56" s="26">
        <v>80.21770514869502</v>
      </c>
      <c r="F56" s="26">
        <v>723.563849148371</v>
      </c>
      <c r="G56" s="22"/>
      <c r="H56" s="21">
        <f t="shared" si="9"/>
        <v>7.5828856050282285</v>
      </c>
      <c r="I56" s="21">
        <f t="shared" si="8"/>
        <v>65.40655010775001</v>
      </c>
      <c r="J56" s="21">
        <f t="shared" si="7"/>
        <v>15.924092064609946</v>
      </c>
      <c r="K56" s="21">
        <f>E56*100/$F56</f>
        <v>11.086472222611818</v>
      </c>
      <c r="L56" s="21">
        <f t="shared" si="6"/>
        <v>99.99999999999999</v>
      </c>
    </row>
    <row r="57" spans="1:12" s="16" customFormat="1" ht="9">
      <c r="A57" s="17" t="s">
        <v>6</v>
      </c>
      <c r="B57" s="26">
        <v>215.22116242343995</v>
      </c>
      <c r="C57" s="26">
        <v>216.51769786234195</v>
      </c>
      <c r="D57" s="26">
        <v>8.49866845555</v>
      </c>
      <c r="E57" s="25" t="s">
        <v>0</v>
      </c>
      <c r="F57" s="26">
        <v>440.2375287413319</v>
      </c>
      <c r="G57" s="22"/>
      <c r="H57" s="21">
        <f t="shared" si="9"/>
        <v>48.88750921321302</v>
      </c>
      <c r="I57" s="21">
        <f t="shared" si="8"/>
        <v>49.182017371708476</v>
      </c>
      <c r="J57" s="21">
        <f t="shared" si="7"/>
        <v>1.9304734150785037</v>
      </c>
      <c r="K57" s="20" t="s">
        <v>0</v>
      </c>
      <c r="L57" s="21">
        <f t="shared" si="6"/>
        <v>100</v>
      </c>
    </row>
    <row r="58" spans="1:12" s="16" customFormat="1" ht="9">
      <c r="A58" s="17" t="s">
        <v>4</v>
      </c>
      <c r="B58" s="26">
        <v>1174.4601783052601</v>
      </c>
      <c r="C58" s="26">
        <v>479.31750270688</v>
      </c>
      <c r="D58" s="25" t="s">
        <v>0</v>
      </c>
      <c r="E58" s="25" t="s">
        <v>0</v>
      </c>
      <c r="F58" s="26">
        <v>1653.7776810121402</v>
      </c>
      <c r="G58" s="22"/>
      <c r="H58" s="21">
        <f t="shared" si="9"/>
        <v>71.01681149708529</v>
      </c>
      <c r="I58" s="21">
        <f t="shared" si="8"/>
        <v>28.983188502914704</v>
      </c>
      <c r="J58" s="20" t="s">
        <v>0</v>
      </c>
      <c r="K58" s="20" t="s">
        <v>0</v>
      </c>
      <c r="L58" s="21">
        <f t="shared" si="6"/>
        <v>100</v>
      </c>
    </row>
    <row r="59" spans="1:12" s="16" customFormat="1" ht="9">
      <c r="A59" s="17" t="s">
        <v>2</v>
      </c>
      <c r="B59" s="26">
        <v>268.43196319169004</v>
      </c>
      <c r="C59" s="26">
        <v>1389.696736376547</v>
      </c>
      <c r="D59" s="26">
        <v>8.989834479768001</v>
      </c>
      <c r="E59" s="26">
        <v>32.664332752377</v>
      </c>
      <c r="F59" s="26">
        <v>1699.7828668003822</v>
      </c>
      <c r="G59" s="22"/>
      <c r="H59" s="21">
        <f t="shared" si="9"/>
        <v>15.792132538491693</v>
      </c>
      <c r="I59" s="21">
        <f t="shared" si="8"/>
        <v>81.75730933166001</v>
      </c>
      <c r="J59" s="21">
        <f>D59*100/$F59</f>
        <v>0.5288813445149134</v>
      </c>
      <c r="K59" s="21">
        <f>E59*100/$F59</f>
        <v>1.921676785333371</v>
      </c>
      <c r="L59" s="21">
        <f t="shared" si="6"/>
        <v>99.99999999999999</v>
      </c>
    </row>
    <row r="60" spans="1:12" s="16" customFormat="1" ht="9">
      <c r="A60" s="17" t="s">
        <v>20</v>
      </c>
      <c r="B60" s="25" t="s">
        <v>0</v>
      </c>
      <c r="C60" s="25" t="s">
        <v>0</v>
      </c>
      <c r="D60" s="25" t="s">
        <v>0</v>
      </c>
      <c r="E60" s="26" t="s">
        <v>0</v>
      </c>
      <c r="F60" s="26" t="s">
        <v>0</v>
      </c>
      <c r="G60" s="22"/>
      <c r="H60" s="20" t="s">
        <v>0</v>
      </c>
      <c r="I60" s="20" t="s">
        <v>0</v>
      </c>
      <c r="J60" s="20" t="s">
        <v>0</v>
      </c>
      <c r="K60" s="20" t="s">
        <v>0</v>
      </c>
      <c r="L60" s="20" t="s">
        <v>0</v>
      </c>
    </row>
    <row r="61" spans="1:12" s="16" customFormat="1" ht="9">
      <c r="A61" s="18" t="s">
        <v>21</v>
      </c>
      <c r="B61" s="27">
        <f>SUM(B39:B42,B45:B60)</f>
        <v>3701.7733312493797</v>
      </c>
      <c r="C61" s="27">
        <f>SUM(C39:C42,C45:C60)</f>
        <v>14042.462786775934</v>
      </c>
      <c r="D61" s="27">
        <f>SUM(D39:D42,D45:D60)</f>
        <v>7092.043530145878</v>
      </c>
      <c r="E61" s="27">
        <f>SUM(E39:E42,E45:E60)</f>
        <v>2618.501213571859</v>
      </c>
      <c r="F61" s="27">
        <f>SUM(F39:F42,F45:F60)</f>
        <v>27454.78086174305</v>
      </c>
      <c r="G61" s="24"/>
      <c r="H61" s="23">
        <f>B61*100/$F61</f>
        <v>13.483164735099479</v>
      </c>
      <c r="I61" s="23">
        <f aca="true" t="shared" si="10" ref="H61:L64">C61*100/$F61</f>
        <v>51.14760470131251</v>
      </c>
      <c r="J61" s="23">
        <f t="shared" si="10"/>
        <v>25.831725140550326</v>
      </c>
      <c r="K61" s="23">
        <f t="shared" si="10"/>
        <v>9.537505423037697</v>
      </c>
      <c r="L61" s="23">
        <f t="shared" si="10"/>
        <v>100</v>
      </c>
    </row>
    <row r="62" spans="1:12" s="16" customFormat="1" ht="9">
      <c r="A62" s="1" t="s">
        <v>22</v>
      </c>
      <c r="B62" s="27">
        <f>SUM(B39:B42,B45:B48)</f>
        <v>220.32176325819992</v>
      </c>
      <c r="C62" s="27">
        <f>SUM(C39:C42,C45:C48)</f>
        <v>2457.6158728073715</v>
      </c>
      <c r="D62" s="27">
        <f>SUM(D39:D42,D45:D48)</f>
        <v>4377.984511732251</v>
      </c>
      <c r="E62" s="27">
        <f>SUM(E39:E42,E45:E48)</f>
        <v>2452.573897816657</v>
      </c>
      <c r="F62" s="27">
        <f>SUM(F39:F42,F45:F48)</f>
        <v>9508.49604561448</v>
      </c>
      <c r="G62" s="24"/>
      <c r="H62" s="23">
        <f t="shared" si="10"/>
        <v>2.3171042213328468</v>
      </c>
      <c r="I62" s="23">
        <f t="shared" si="10"/>
        <v>25.8465256862664</v>
      </c>
      <c r="J62" s="23">
        <f t="shared" si="10"/>
        <v>46.04287040484673</v>
      </c>
      <c r="K62" s="23">
        <f t="shared" si="10"/>
        <v>25.793499687554018</v>
      </c>
      <c r="L62" s="23">
        <f t="shared" si="10"/>
        <v>100</v>
      </c>
    </row>
    <row r="63" spans="1:12" s="16" customFormat="1" ht="9">
      <c r="A63" s="1" t="s">
        <v>23</v>
      </c>
      <c r="B63" s="27">
        <f>SUM(B49:B52)</f>
        <v>677.8667994844</v>
      </c>
      <c r="C63" s="27">
        <f>SUM(C49:C52)</f>
        <v>5944.572976696101</v>
      </c>
      <c r="D63" s="27">
        <f>SUM(D49:D52)</f>
        <v>2178.7896982428965</v>
      </c>
      <c r="E63" s="27">
        <f>SUM(E49:E52)</f>
        <v>53.045277854130006</v>
      </c>
      <c r="F63" s="27">
        <f>SUM(F49:F52)</f>
        <v>8854.274752277528</v>
      </c>
      <c r="G63" s="24"/>
      <c r="H63" s="23">
        <f t="shared" si="10"/>
        <v>7.655813925471836</v>
      </c>
      <c r="I63" s="23">
        <f t="shared" si="10"/>
        <v>67.13788698692704</v>
      </c>
      <c r="J63" s="23">
        <f t="shared" si="10"/>
        <v>24.60720679220464</v>
      </c>
      <c r="K63" s="23">
        <f t="shared" si="10"/>
        <v>0.5990922953964751</v>
      </c>
      <c r="L63" s="23">
        <f t="shared" si="10"/>
        <v>100</v>
      </c>
    </row>
    <row r="64" spans="1:12" s="16" customFormat="1" ht="9">
      <c r="A64" s="1" t="s">
        <v>24</v>
      </c>
      <c r="B64" s="27">
        <f>SUM(B53:B60)</f>
        <v>2803.58476850678</v>
      </c>
      <c r="C64" s="27">
        <f>SUM(C53:C60)</f>
        <v>5640.273937272463</v>
      </c>
      <c r="D64" s="27">
        <f>SUM(D53:D60)</f>
        <v>535.2693201707301</v>
      </c>
      <c r="E64" s="27">
        <f>SUM(E53:E60)</f>
        <v>112.88203790107201</v>
      </c>
      <c r="F64" s="27">
        <f>SUM(F53:F60)</f>
        <v>9092.010063851045</v>
      </c>
      <c r="G64" s="24"/>
      <c r="H64" s="23">
        <f t="shared" si="10"/>
        <v>30.8356980339646</v>
      </c>
      <c r="I64" s="23">
        <f t="shared" si="10"/>
        <v>62.03550037518819</v>
      </c>
      <c r="J64" s="23">
        <f t="shared" si="10"/>
        <v>5.887249534609617</v>
      </c>
      <c r="K64" s="23">
        <f t="shared" si="10"/>
        <v>1.2415520562375983</v>
      </c>
      <c r="L64" s="23">
        <f t="shared" si="10"/>
        <v>100</v>
      </c>
    </row>
    <row r="65" spans="1:12" ht="9">
      <c r="A65" s="10"/>
      <c r="B65" s="10"/>
      <c r="C65" s="10"/>
      <c r="D65" s="10"/>
      <c r="E65" s="10"/>
      <c r="F65" s="10"/>
      <c r="G65" s="2"/>
      <c r="H65" s="2"/>
      <c r="I65" s="2"/>
      <c r="J65" s="2"/>
      <c r="K65" s="2"/>
      <c r="L65" s="2"/>
    </row>
    <row r="66" spans="1:12" ht="9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9">
      <c r="A67" s="38" t="s">
        <v>39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8" customHeight="1">
      <c r="A68" s="56" t="s">
        <v>42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</sheetData>
  <mergeCells count="19">
    <mergeCell ref="A68:L68"/>
    <mergeCell ref="D6:D7"/>
    <mergeCell ref="E6:E7"/>
    <mergeCell ref="H6:H7"/>
    <mergeCell ref="G5:G7"/>
    <mergeCell ref="I6:I7"/>
    <mergeCell ref="J6:J7"/>
    <mergeCell ref="K6:K7"/>
    <mergeCell ref="F5:F7"/>
    <mergeCell ref="A9:L9"/>
    <mergeCell ref="A37:L37"/>
    <mergeCell ref="A1:L1"/>
    <mergeCell ref="A3:L3"/>
    <mergeCell ref="A5:A7"/>
    <mergeCell ref="B6:B7"/>
    <mergeCell ref="C6:C7"/>
    <mergeCell ref="B5:E5"/>
    <mergeCell ref="L5:L7"/>
    <mergeCell ref="H5:K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42" sqref="B42"/>
    </sheetView>
  </sheetViews>
  <sheetFormatPr defaultColWidth="9.140625" defaultRowHeight="12.75"/>
  <cols>
    <col min="1" max="1" width="18.28125" style="9" customWidth="1"/>
    <col min="2" max="6" width="7.140625" style="9" customWidth="1"/>
    <col min="7" max="7" width="0.5625" style="9" customWidth="1"/>
    <col min="8" max="12" width="7.00390625" style="9" customWidth="1"/>
    <col min="13" max="16384" width="9.140625" style="9" customWidth="1"/>
  </cols>
  <sheetData>
    <row r="1" spans="1:12" s="16" customFormat="1" ht="12.7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6" customFormat="1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6" customFormat="1" ht="20.25" customHeight="1">
      <c r="A3" s="44" t="s">
        <v>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6" customFormat="1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6" customFormat="1" ht="12.75" customHeight="1">
      <c r="A5" s="46" t="s">
        <v>11</v>
      </c>
      <c r="B5" s="51" t="s">
        <v>45</v>
      </c>
      <c r="C5" s="51"/>
      <c r="D5" s="51"/>
      <c r="E5" s="51"/>
      <c r="F5" s="52" t="s">
        <v>27</v>
      </c>
      <c r="G5" s="11"/>
      <c r="H5" s="51" t="s">
        <v>46</v>
      </c>
      <c r="I5" s="55"/>
      <c r="J5" s="55"/>
      <c r="K5" s="55"/>
      <c r="L5" s="52" t="s">
        <v>37</v>
      </c>
    </row>
    <row r="6" spans="1:12" s="16" customFormat="1" ht="9" customHeight="1">
      <c r="A6" s="47"/>
      <c r="B6" s="49" t="s">
        <v>28</v>
      </c>
      <c r="C6" s="49" t="s">
        <v>29</v>
      </c>
      <c r="D6" s="49" t="s">
        <v>30</v>
      </c>
      <c r="E6" s="52" t="s">
        <v>31</v>
      </c>
      <c r="F6" s="40"/>
      <c r="G6" s="12"/>
      <c r="H6" s="52" t="s">
        <v>28</v>
      </c>
      <c r="I6" s="52" t="s">
        <v>29</v>
      </c>
      <c r="J6" s="52" t="s">
        <v>30</v>
      </c>
      <c r="K6" s="52" t="s">
        <v>31</v>
      </c>
      <c r="L6" s="40"/>
    </row>
    <row r="7" spans="1:12" s="16" customFormat="1" ht="12" customHeight="1">
      <c r="A7" s="48"/>
      <c r="B7" s="50"/>
      <c r="C7" s="50"/>
      <c r="D7" s="50"/>
      <c r="E7" s="50"/>
      <c r="F7" s="59"/>
      <c r="G7" s="7"/>
      <c r="H7" s="58"/>
      <c r="I7" s="58"/>
      <c r="J7" s="58"/>
      <c r="K7" s="58"/>
      <c r="L7" s="59"/>
    </row>
    <row r="8" spans="1:12" ht="9">
      <c r="A8" s="16"/>
      <c r="B8" s="16"/>
      <c r="C8" s="16"/>
      <c r="D8" s="16"/>
      <c r="E8" s="16"/>
      <c r="F8" s="16"/>
      <c r="G8" s="4"/>
      <c r="H8" s="4"/>
      <c r="I8" s="4"/>
      <c r="J8" s="4"/>
      <c r="K8" s="4"/>
      <c r="L8" s="4"/>
    </row>
    <row r="9" spans="1:12" ht="12.75">
      <c r="A9" s="41" t="s">
        <v>34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2"/>
    </row>
    <row r="10" spans="1:12" ht="9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9">
      <c r="A11" s="17" t="s">
        <v>12</v>
      </c>
      <c r="B11" s="25" t="s">
        <v>0</v>
      </c>
      <c r="C11" s="26">
        <v>577.2421788890001</v>
      </c>
      <c r="D11" s="26">
        <v>1516.4171388338002</v>
      </c>
      <c r="E11" s="26">
        <v>4345.6899712235</v>
      </c>
      <c r="F11" s="26">
        <v>6439.3492889463005</v>
      </c>
      <c r="G11" s="19"/>
      <c r="H11" s="20" t="s">
        <v>0</v>
      </c>
      <c r="I11" s="21">
        <f>C11*100/$F11</f>
        <v>8.964293641903945</v>
      </c>
      <c r="J11" s="21">
        <f>D11*100/$F11</f>
        <v>23.549229445230768</v>
      </c>
      <c r="K11" s="21">
        <f>E11*100/$F11</f>
        <v>67.48647691286529</v>
      </c>
      <c r="L11" s="21">
        <f aca="true" t="shared" si="0" ref="L11:L31">F11*100/$F11</f>
        <v>100</v>
      </c>
    </row>
    <row r="12" spans="1:12" ht="9">
      <c r="A12" s="17" t="s">
        <v>40</v>
      </c>
      <c r="B12" s="25" t="s">
        <v>0</v>
      </c>
      <c r="C12" s="25" t="s">
        <v>0</v>
      </c>
      <c r="D12" s="26">
        <v>36.2500541934</v>
      </c>
      <c r="E12" s="26">
        <v>296.3253241870001</v>
      </c>
      <c r="F12" s="26">
        <v>332.5753783804001</v>
      </c>
      <c r="G12" s="22"/>
      <c r="H12" s="20" t="s">
        <v>0</v>
      </c>
      <c r="I12" s="20" t="s">
        <v>0</v>
      </c>
      <c r="J12" s="21">
        <f aca="true" t="shared" si="1" ref="J12:K29">D12*100/$F12</f>
        <v>10.899800932327933</v>
      </c>
      <c r="K12" s="21">
        <f t="shared" si="1"/>
        <v>89.10019906767207</v>
      </c>
      <c r="L12" s="21">
        <f t="shared" si="0"/>
        <v>100</v>
      </c>
    </row>
    <row r="13" spans="1:12" ht="9">
      <c r="A13" s="17" t="s">
        <v>14</v>
      </c>
      <c r="B13" s="25" t="s">
        <v>0</v>
      </c>
      <c r="C13" s="26">
        <v>468.95461000509994</v>
      </c>
      <c r="D13" s="26">
        <v>2921.2302822865995</v>
      </c>
      <c r="E13" s="26">
        <v>5565.288805180703</v>
      </c>
      <c r="F13" s="26">
        <v>8955.473697472402</v>
      </c>
      <c r="G13" s="22"/>
      <c r="H13" s="20" t="s">
        <v>0</v>
      </c>
      <c r="I13" s="20">
        <f>C13*100/$F13</f>
        <v>5.236513732796268</v>
      </c>
      <c r="J13" s="21">
        <f t="shared" si="1"/>
        <v>32.619494858335514</v>
      </c>
      <c r="K13" s="21">
        <f t="shared" si="1"/>
        <v>62.143991408868224</v>
      </c>
      <c r="L13" s="21">
        <f t="shared" si="0"/>
        <v>100</v>
      </c>
    </row>
    <row r="14" spans="1:12" ht="9">
      <c r="A14" s="17" t="s">
        <v>8</v>
      </c>
      <c r="B14" s="25" t="s">
        <v>0</v>
      </c>
      <c r="C14" s="25" t="s">
        <v>0</v>
      </c>
      <c r="D14" s="26">
        <v>631.6496575483001</v>
      </c>
      <c r="E14" s="26">
        <v>1037.6123140165</v>
      </c>
      <c r="F14" s="26">
        <v>1669.2619715648002</v>
      </c>
      <c r="G14" s="22"/>
      <c r="H14" s="20" t="s">
        <v>0</v>
      </c>
      <c r="I14" s="20" t="s">
        <v>0</v>
      </c>
      <c r="J14" s="21">
        <f t="shared" si="1"/>
        <v>37.84005556396752</v>
      </c>
      <c r="K14" s="21">
        <f t="shared" si="1"/>
        <v>62.159944436032475</v>
      </c>
      <c r="L14" s="21">
        <f t="shared" si="0"/>
        <v>100</v>
      </c>
    </row>
    <row r="15" spans="1:12" ht="9">
      <c r="A15" s="3" t="s">
        <v>41</v>
      </c>
      <c r="B15" s="25" t="s">
        <v>0</v>
      </c>
      <c r="C15" s="25" t="s">
        <v>0</v>
      </c>
      <c r="D15" s="25" t="s">
        <v>0</v>
      </c>
      <c r="E15" s="37">
        <v>287.14665855659996</v>
      </c>
      <c r="F15" s="37">
        <f>SUM(B15:E15)</f>
        <v>287.14665855659996</v>
      </c>
      <c r="G15" s="22"/>
      <c r="H15" s="20" t="s">
        <v>0</v>
      </c>
      <c r="I15" s="20" t="s">
        <v>0</v>
      </c>
      <c r="J15" s="20" t="s">
        <v>0</v>
      </c>
      <c r="K15" s="34">
        <f>E15/F15*100</f>
        <v>100</v>
      </c>
      <c r="L15" s="34">
        <f t="shared" si="0"/>
        <v>100</v>
      </c>
    </row>
    <row r="16" spans="1:12" ht="9">
      <c r="A16" s="3" t="s">
        <v>25</v>
      </c>
      <c r="B16" s="25" t="s">
        <v>0</v>
      </c>
      <c r="C16" s="25" t="s">
        <v>0</v>
      </c>
      <c r="D16" s="37">
        <v>631.6496575483001</v>
      </c>
      <c r="E16" s="37">
        <v>750.4656554599001</v>
      </c>
      <c r="F16" s="37">
        <f>SUM(B16:E16)</f>
        <v>1382.1153130082002</v>
      </c>
      <c r="G16" s="22"/>
      <c r="H16" s="20" t="s">
        <v>0</v>
      </c>
      <c r="I16" s="20" t="s">
        <v>0</v>
      </c>
      <c r="J16" s="34">
        <f>D16/F16*100</f>
        <v>45.701661185816874</v>
      </c>
      <c r="K16" s="34">
        <f>E16/F16*100</f>
        <v>54.29833881418311</v>
      </c>
      <c r="L16" s="34">
        <f t="shared" si="0"/>
        <v>100</v>
      </c>
    </row>
    <row r="17" spans="1:12" ht="9">
      <c r="A17" s="17" t="s">
        <v>26</v>
      </c>
      <c r="B17" s="25" t="s">
        <v>0</v>
      </c>
      <c r="C17" s="26">
        <v>2764.3346510269994</v>
      </c>
      <c r="D17" s="26">
        <v>5929.433109885901</v>
      </c>
      <c r="E17" s="26">
        <v>1855.3456565675995</v>
      </c>
      <c r="F17" s="26">
        <v>10549.1134174805</v>
      </c>
      <c r="G17" s="22"/>
      <c r="H17" s="20" t="s">
        <v>0</v>
      </c>
      <c r="I17" s="21">
        <f aca="true" t="shared" si="2" ref="I17:I31">C17*100/$F17</f>
        <v>26.204426302274225</v>
      </c>
      <c r="J17" s="21">
        <f t="shared" si="1"/>
        <v>56.207880939648284</v>
      </c>
      <c r="K17" s="21">
        <f t="shared" si="1"/>
        <v>17.587692758077498</v>
      </c>
      <c r="L17" s="21">
        <f t="shared" si="0"/>
        <v>100</v>
      </c>
    </row>
    <row r="18" spans="1:12" ht="9">
      <c r="A18" s="17" t="s">
        <v>15</v>
      </c>
      <c r="B18" s="26">
        <v>1365.9785588140003</v>
      </c>
      <c r="C18" s="26">
        <v>3295.436741385999</v>
      </c>
      <c r="D18" s="26">
        <v>670.1430459300999</v>
      </c>
      <c r="E18" s="26">
        <v>855.3744834495999</v>
      </c>
      <c r="F18" s="26">
        <v>6186.9328295796995</v>
      </c>
      <c r="G18" s="22"/>
      <c r="H18" s="21">
        <f>B18*100/$F18</f>
        <v>22.078444949058806</v>
      </c>
      <c r="I18" s="21">
        <f t="shared" si="2"/>
        <v>53.26446612820055</v>
      </c>
      <c r="J18" s="21">
        <f t="shared" si="1"/>
        <v>10.831587547324723</v>
      </c>
      <c r="K18" s="21">
        <f t="shared" si="1"/>
        <v>13.82550137541591</v>
      </c>
      <c r="L18" s="21">
        <f t="shared" si="0"/>
        <v>100</v>
      </c>
    </row>
    <row r="19" spans="1:12" ht="9">
      <c r="A19" s="17" t="s">
        <v>16</v>
      </c>
      <c r="B19" s="26" t="s">
        <v>0</v>
      </c>
      <c r="C19" s="26">
        <v>775.5043690466</v>
      </c>
      <c r="D19" s="26">
        <v>1844.0730300507</v>
      </c>
      <c r="E19" s="26">
        <v>2563.5257577361012</v>
      </c>
      <c r="F19" s="26">
        <v>5183.103156833402</v>
      </c>
      <c r="G19" s="22"/>
      <c r="H19" s="20" t="s">
        <v>0</v>
      </c>
      <c r="I19" s="21">
        <f t="shared" si="2"/>
        <v>14.962163506704961</v>
      </c>
      <c r="J19" s="21">
        <f t="shared" si="1"/>
        <v>35.578551579076226</v>
      </c>
      <c r="K19" s="21">
        <f t="shared" si="1"/>
        <v>49.4592849142188</v>
      </c>
      <c r="L19" s="21">
        <f t="shared" si="0"/>
        <v>100</v>
      </c>
    </row>
    <row r="20" spans="1:12" ht="9">
      <c r="A20" s="17" t="s">
        <v>5</v>
      </c>
      <c r="B20" s="26" t="s">
        <v>0</v>
      </c>
      <c r="C20" s="26">
        <v>7942.271213033999</v>
      </c>
      <c r="D20" s="26">
        <v>15552.133831492998</v>
      </c>
      <c r="E20" s="26">
        <v>437.7897207159999</v>
      </c>
      <c r="F20" s="26">
        <v>23932.194765242995</v>
      </c>
      <c r="G20" s="22"/>
      <c r="H20" s="20" t="s">
        <v>0</v>
      </c>
      <c r="I20" s="21">
        <f t="shared" si="2"/>
        <v>33.186555980100295</v>
      </c>
      <c r="J20" s="21">
        <f t="shared" si="1"/>
        <v>64.98415203472915</v>
      </c>
      <c r="K20" s="21">
        <f t="shared" si="1"/>
        <v>1.8292919851705662</v>
      </c>
      <c r="L20" s="21">
        <f t="shared" si="0"/>
        <v>100</v>
      </c>
    </row>
    <row r="21" spans="1:12" ht="9">
      <c r="A21" s="17" t="s">
        <v>9</v>
      </c>
      <c r="B21" s="26" t="s">
        <v>0</v>
      </c>
      <c r="C21" s="26">
        <v>15130.008005526484</v>
      </c>
      <c r="D21" s="26">
        <v>4522.653549221399</v>
      </c>
      <c r="E21" s="26">
        <v>297.56245833076997</v>
      </c>
      <c r="F21" s="26">
        <v>19950.224013078652</v>
      </c>
      <c r="G21" s="22"/>
      <c r="H21" s="20" t="s">
        <v>0</v>
      </c>
      <c r="I21" s="21">
        <f t="shared" si="2"/>
        <v>75.83878755249962</v>
      </c>
      <c r="J21" s="21">
        <f t="shared" si="1"/>
        <v>22.669688050903634</v>
      </c>
      <c r="K21" s="21">
        <f t="shared" si="1"/>
        <v>1.4915243965967435</v>
      </c>
      <c r="L21" s="21">
        <f t="shared" si="0"/>
        <v>100</v>
      </c>
    </row>
    <row r="22" spans="1:12" ht="9">
      <c r="A22" s="17" t="s">
        <v>10</v>
      </c>
      <c r="B22" s="26">
        <v>1738.648474001</v>
      </c>
      <c r="C22" s="26">
        <v>4571.680910482</v>
      </c>
      <c r="D22" s="26">
        <v>986.2586020339996</v>
      </c>
      <c r="E22" s="25" t="s">
        <v>0</v>
      </c>
      <c r="F22" s="26">
        <v>7296.587986517</v>
      </c>
      <c r="G22" s="22"/>
      <c r="H22" s="21">
        <f aca="true" t="shared" si="3" ref="H22:H31">B22*100/$F22</f>
        <v>23.828239681530075</v>
      </c>
      <c r="I22" s="21">
        <f t="shared" si="2"/>
        <v>62.6550508118285</v>
      </c>
      <c r="J22" s="21">
        <f t="shared" si="1"/>
        <v>13.516709506641428</v>
      </c>
      <c r="K22" s="20" t="s">
        <v>0</v>
      </c>
      <c r="L22" s="21">
        <f t="shared" si="0"/>
        <v>100</v>
      </c>
    </row>
    <row r="23" spans="1:12" ht="9">
      <c r="A23" s="17" t="s">
        <v>3</v>
      </c>
      <c r="B23" s="26">
        <v>246.735407923</v>
      </c>
      <c r="C23" s="26">
        <v>8587.914219645996</v>
      </c>
      <c r="D23" s="26">
        <v>308.23401141700003</v>
      </c>
      <c r="E23" s="25" t="s">
        <v>0</v>
      </c>
      <c r="F23" s="26">
        <v>9142.883638985997</v>
      </c>
      <c r="G23" s="22"/>
      <c r="H23" s="21">
        <f t="shared" si="3"/>
        <v>2.6986607034010603</v>
      </c>
      <c r="I23" s="21">
        <f t="shared" si="2"/>
        <v>93.93003956679962</v>
      </c>
      <c r="J23" s="21">
        <f t="shared" si="1"/>
        <v>3.3712997297993077</v>
      </c>
      <c r="K23" s="20" t="s">
        <v>0</v>
      </c>
      <c r="L23" s="21">
        <f t="shared" si="0"/>
        <v>100</v>
      </c>
    </row>
    <row r="24" spans="1:12" ht="9">
      <c r="A24" s="17" t="s">
        <v>17</v>
      </c>
      <c r="B24" s="26">
        <v>1995.6937764599998</v>
      </c>
      <c r="C24" s="26">
        <v>9591.023322592004</v>
      </c>
      <c r="D24" s="26">
        <v>9647.988332979598</v>
      </c>
      <c r="E24" s="26">
        <v>128.1066314254</v>
      </c>
      <c r="F24" s="26">
        <v>21362.812063457</v>
      </c>
      <c r="G24" s="22"/>
      <c r="H24" s="21">
        <f t="shared" si="3"/>
        <v>9.341905787177767</v>
      </c>
      <c r="I24" s="21">
        <f t="shared" si="2"/>
        <v>44.89588399739895</v>
      </c>
      <c r="J24" s="21">
        <f t="shared" si="1"/>
        <v>45.162539015560334</v>
      </c>
      <c r="K24" s="21">
        <f>E24*100/$F24</f>
        <v>0.5996711998629517</v>
      </c>
      <c r="L24" s="21">
        <f t="shared" si="0"/>
        <v>100</v>
      </c>
    </row>
    <row r="25" spans="1:12" ht="9">
      <c r="A25" s="17" t="s">
        <v>18</v>
      </c>
      <c r="B25" s="39">
        <v>3256.789021626999</v>
      </c>
      <c r="C25" s="26">
        <v>4278.862818606998</v>
      </c>
      <c r="D25" s="26">
        <v>1563.2773619065001</v>
      </c>
      <c r="E25" s="25" t="s">
        <v>0</v>
      </c>
      <c r="F25" s="26">
        <v>9098.929202140498</v>
      </c>
      <c r="G25" s="22"/>
      <c r="H25" s="21">
        <f t="shared" si="3"/>
        <v>35.79310212525721</v>
      </c>
      <c r="I25" s="21">
        <f t="shared" si="2"/>
        <v>47.02600408848557</v>
      </c>
      <c r="J25" s="21">
        <f t="shared" si="1"/>
        <v>17.180893786257215</v>
      </c>
      <c r="K25" s="20" t="s">
        <v>0</v>
      </c>
      <c r="L25" s="21">
        <f t="shared" si="0"/>
        <v>100</v>
      </c>
    </row>
    <row r="26" spans="1:12" ht="9">
      <c r="A26" s="17" t="s">
        <v>19</v>
      </c>
      <c r="B26" s="39">
        <v>826.031241004</v>
      </c>
      <c r="C26" s="39">
        <v>1306.713090718</v>
      </c>
      <c r="D26" s="39">
        <v>107.3216313982</v>
      </c>
      <c r="E26" s="39"/>
      <c r="F26" s="39">
        <v>2240.0659631202</v>
      </c>
      <c r="G26" s="22"/>
      <c r="H26" s="21">
        <f t="shared" si="3"/>
        <v>36.875308790166905</v>
      </c>
      <c r="I26" s="21">
        <f t="shared" si="2"/>
        <v>58.33368803559125</v>
      </c>
      <c r="J26" s="21">
        <f t="shared" si="1"/>
        <v>4.7910031742418475</v>
      </c>
      <c r="K26" s="20" t="s">
        <v>0</v>
      </c>
      <c r="L26" s="21">
        <f t="shared" si="0"/>
        <v>100</v>
      </c>
    </row>
    <row r="27" spans="1:12" ht="9">
      <c r="A27" s="17" t="s">
        <v>1</v>
      </c>
      <c r="B27" s="26">
        <v>2431.603768381001</v>
      </c>
      <c r="C27" s="26">
        <v>13791.662044777999</v>
      </c>
      <c r="D27" s="26">
        <v>1304.7494857462996</v>
      </c>
      <c r="E27" s="25" t="s">
        <v>0</v>
      </c>
      <c r="F27" s="26">
        <v>17528.0152989053</v>
      </c>
      <c r="G27" s="22"/>
      <c r="H27" s="21">
        <f t="shared" si="3"/>
        <v>13.872670276211279</v>
      </c>
      <c r="I27" s="21">
        <f t="shared" si="2"/>
        <v>78.68353495583352</v>
      </c>
      <c r="J27" s="21">
        <f t="shared" si="1"/>
        <v>7.4437947679552</v>
      </c>
      <c r="K27" s="20" t="s">
        <v>0</v>
      </c>
      <c r="L27" s="21">
        <f t="shared" si="0"/>
        <v>100</v>
      </c>
    </row>
    <row r="28" spans="1:12" ht="9">
      <c r="A28" s="17" t="s">
        <v>7</v>
      </c>
      <c r="B28" s="26">
        <v>303.07441838799997</v>
      </c>
      <c r="C28" s="26">
        <v>3067.5543629899003</v>
      </c>
      <c r="D28" s="26">
        <v>869.9195186018001</v>
      </c>
      <c r="E28" s="26">
        <v>611.7565585540696</v>
      </c>
      <c r="F28" s="26">
        <v>4852.30485853377</v>
      </c>
      <c r="G28" s="22"/>
      <c r="H28" s="21">
        <f t="shared" si="3"/>
        <v>6.24598880787512</v>
      </c>
      <c r="I28" s="21">
        <f t="shared" si="2"/>
        <v>63.2185003296934</v>
      </c>
      <c r="J28" s="21">
        <f t="shared" si="1"/>
        <v>17.927965038550056</v>
      </c>
      <c r="K28" s="21">
        <f>E28*100/$F28</f>
        <v>12.60754582388142</v>
      </c>
      <c r="L28" s="21">
        <f t="shared" si="0"/>
        <v>100</v>
      </c>
    </row>
    <row r="29" spans="1:12" ht="9">
      <c r="A29" s="17" t="s">
        <v>6</v>
      </c>
      <c r="B29" s="26">
        <v>1287.481876313</v>
      </c>
      <c r="C29" s="26">
        <v>1287.0661104947997</v>
      </c>
      <c r="D29" s="26">
        <v>62.6702798546</v>
      </c>
      <c r="E29" s="25" t="s">
        <v>0</v>
      </c>
      <c r="F29" s="26">
        <v>2637.2182666623994</v>
      </c>
      <c r="G29" s="22"/>
      <c r="H29" s="21">
        <f t="shared" si="3"/>
        <v>48.81969356076114</v>
      </c>
      <c r="I29" s="21">
        <f t="shared" si="2"/>
        <v>48.80392824381881</v>
      </c>
      <c r="J29" s="21">
        <f t="shared" si="1"/>
        <v>2.3763781954200556</v>
      </c>
      <c r="K29" s="20" t="s">
        <v>0</v>
      </c>
      <c r="L29" s="21">
        <f t="shared" si="0"/>
        <v>100</v>
      </c>
    </row>
    <row r="30" spans="1:12" ht="9">
      <c r="A30" s="17" t="s">
        <v>4</v>
      </c>
      <c r="B30" s="26">
        <v>6927.104579148</v>
      </c>
      <c r="C30" s="26">
        <v>3126.6150762758016</v>
      </c>
      <c r="D30" s="25" t="s">
        <v>0</v>
      </c>
      <c r="E30" s="25" t="s">
        <v>0</v>
      </c>
      <c r="F30" s="26">
        <v>10053.719655423802</v>
      </c>
      <c r="G30" s="22"/>
      <c r="H30" s="21">
        <f t="shared" si="3"/>
        <v>68.90091246388546</v>
      </c>
      <c r="I30" s="21">
        <f t="shared" si="2"/>
        <v>31.099087536114542</v>
      </c>
      <c r="J30" s="20" t="s">
        <v>0</v>
      </c>
      <c r="K30" s="20" t="s">
        <v>0</v>
      </c>
      <c r="L30" s="21">
        <f t="shared" si="0"/>
        <v>100</v>
      </c>
    </row>
    <row r="31" spans="1:12" ht="9">
      <c r="A31" s="17" t="s">
        <v>2</v>
      </c>
      <c r="B31" s="26">
        <v>1732.0627988207998</v>
      </c>
      <c r="C31" s="26">
        <v>9447.649024124205</v>
      </c>
      <c r="D31" s="26">
        <v>66.96782661820001</v>
      </c>
      <c r="E31" s="26">
        <v>242.799552668735</v>
      </c>
      <c r="F31" s="26">
        <v>11489.47920223194</v>
      </c>
      <c r="G31" s="22"/>
      <c r="H31" s="21">
        <f t="shared" si="3"/>
        <v>15.075207225096245</v>
      </c>
      <c r="I31" s="21">
        <f t="shared" si="2"/>
        <v>82.22869686111542</v>
      </c>
      <c r="J31" s="21">
        <f>D31*100/$F31</f>
        <v>0.5828621597155672</v>
      </c>
      <c r="K31" s="21">
        <f>E31*100/$F31</f>
        <v>2.11323375407276</v>
      </c>
      <c r="L31" s="21">
        <f t="shared" si="0"/>
        <v>100</v>
      </c>
    </row>
    <row r="32" spans="1:12" ht="9">
      <c r="A32" s="17" t="s">
        <v>20</v>
      </c>
      <c r="B32" s="25" t="s">
        <v>0</v>
      </c>
      <c r="C32" s="25" t="s">
        <v>0</v>
      </c>
      <c r="D32" s="25" t="s">
        <v>0</v>
      </c>
      <c r="E32" s="26" t="s">
        <v>0</v>
      </c>
      <c r="F32" s="26" t="s">
        <v>0</v>
      </c>
      <c r="G32" s="22"/>
      <c r="H32" s="20" t="s">
        <v>0</v>
      </c>
      <c r="I32" s="20" t="s">
        <v>0</v>
      </c>
      <c r="J32" s="20" t="s">
        <v>0</v>
      </c>
      <c r="K32" s="20" t="s">
        <v>0</v>
      </c>
      <c r="L32" s="20" t="s">
        <v>0</v>
      </c>
    </row>
    <row r="33" spans="1:12" ht="9">
      <c r="A33" s="18" t="s">
        <v>21</v>
      </c>
      <c r="B33" s="27">
        <f>SUM(B11:B14,B17:B32)</f>
        <v>22111.2039208798</v>
      </c>
      <c r="C33" s="27">
        <f>SUM(C11:C14,C17:C32)</f>
        <v>90010.49274962187</v>
      </c>
      <c r="D33" s="27">
        <f>SUM(D11:D14,D17:D32)</f>
        <v>48541.3707499994</v>
      </c>
      <c r="E33" s="27">
        <f>SUM(E11:E14,E17:E32)</f>
        <v>18237.17723405597</v>
      </c>
      <c r="F33" s="27">
        <f>SUM(F11:F14,F17:F32)</f>
        <v>178900.2446545571</v>
      </c>
      <c r="G33" s="24"/>
      <c r="H33" s="23">
        <f aca="true" t="shared" si="4" ref="H33:L36">B33*100/$F33</f>
        <v>12.359515753360133</v>
      </c>
      <c r="I33" s="23">
        <f t="shared" si="4"/>
        <v>50.31323066294591</v>
      </c>
      <c r="J33" s="23">
        <f t="shared" si="4"/>
        <v>27.13320534789046</v>
      </c>
      <c r="K33" s="23">
        <f t="shared" si="4"/>
        <v>10.19404823580347</v>
      </c>
      <c r="L33" s="23">
        <f t="shared" si="4"/>
        <v>99.99999999999999</v>
      </c>
    </row>
    <row r="34" spans="1:12" ht="9">
      <c r="A34" s="1" t="s">
        <v>22</v>
      </c>
      <c r="B34" s="27">
        <f>SUM(B11:B14,B17:B20)</f>
        <v>1365.9785588140003</v>
      </c>
      <c r="C34" s="27">
        <f>SUM(C11:C14,C17:C20)</f>
        <v>15823.743763387698</v>
      </c>
      <c r="D34" s="27">
        <f>SUM(D11:D14,D17:D20)</f>
        <v>29101.3301502218</v>
      </c>
      <c r="E34" s="27">
        <f>SUM(E11:E14,E17:E20)</f>
        <v>16956.952033077</v>
      </c>
      <c r="F34" s="27">
        <f>SUM(F11:F14,F17:F20)</f>
        <v>63248.0045055005</v>
      </c>
      <c r="G34" s="24"/>
      <c r="H34" s="23">
        <f t="shared" si="4"/>
        <v>2.15971803299376</v>
      </c>
      <c r="I34" s="23">
        <f t="shared" si="4"/>
        <v>25.018566019757273</v>
      </c>
      <c r="J34" s="23">
        <f t="shared" si="4"/>
        <v>46.011459772918116</v>
      </c>
      <c r="K34" s="23">
        <f t="shared" si="4"/>
        <v>26.810256174330842</v>
      </c>
      <c r="L34" s="23">
        <f t="shared" si="4"/>
        <v>100</v>
      </c>
    </row>
    <row r="35" spans="1:12" ht="9">
      <c r="A35" s="1" t="s">
        <v>23</v>
      </c>
      <c r="B35" s="27">
        <f>SUM(B21:B24)</f>
        <v>3981.0776583839997</v>
      </c>
      <c r="C35" s="27">
        <f>SUM(C21:C24)</f>
        <v>37880.62645824648</v>
      </c>
      <c r="D35" s="27">
        <f>SUM(D21:D24)</f>
        <v>15465.134495651997</v>
      </c>
      <c r="E35" s="27">
        <f>SUM(E21:E24)</f>
        <v>425.66908975616997</v>
      </c>
      <c r="F35" s="27">
        <f>SUM(F21:F24)</f>
        <v>57752.507702038645</v>
      </c>
      <c r="G35" s="24"/>
      <c r="H35" s="23">
        <f t="shared" si="4"/>
        <v>6.89334163448537</v>
      </c>
      <c r="I35" s="23">
        <f t="shared" si="4"/>
        <v>65.59131017077776</v>
      </c>
      <c r="J35" s="23">
        <f t="shared" si="4"/>
        <v>26.778290867369698</v>
      </c>
      <c r="K35" s="23">
        <f t="shared" si="4"/>
        <v>0.7370573273671785</v>
      </c>
      <c r="L35" s="23">
        <f t="shared" si="4"/>
        <v>100</v>
      </c>
    </row>
    <row r="36" spans="1:12" ht="9">
      <c r="A36" s="1" t="s">
        <v>24</v>
      </c>
      <c r="B36" s="27">
        <f>SUM(B25:B32)</f>
        <v>16764.1477036818</v>
      </c>
      <c r="C36" s="27">
        <f>SUM(C25:C32)</f>
        <v>36306.1225279877</v>
      </c>
      <c r="D36" s="27">
        <f>SUM(D25:D32)</f>
        <v>3974.9061041255995</v>
      </c>
      <c r="E36" s="27">
        <f>SUM(E25:E32)</f>
        <v>854.5561112228046</v>
      </c>
      <c r="F36" s="27">
        <f>SUM(F25:F32)</f>
        <v>57899.73244701791</v>
      </c>
      <c r="G36" s="24"/>
      <c r="H36" s="23">
        <f t="shared" si="4"/>
        <v>28.953756770848823</v>
      </c>
      <c r="I36" s="23">
        <f t="shared" si="4"/>
        <v>62.70516458985404</v>
      </c>
      <c r="J36" s="23">
        <f t="shared" si="4"/>
        <v>6.865154528585951</v>
      </c>
      <c r="K36" s="23">
        <f t="shared" si="4"/>
        <v>1.4759241107111851</v>
      </c>
      <c r="L36" s="23">
        <f t="shared" si="4"/>
        <v>100</v>
      </c>
    </row>
    <row r="37" spans="1:12" ht="9">
      <c r="A37" s="10"/>
      <c r="B37" s="10"/>
      <c r="C37" s="10"/>
      <c r="D37" s="10"/>
      <c r="E37" s="10"/>
      <c r="F37" s="10"/>
      <c r="G37" s="2"/>
      <c r="H37" s="2"/>
      <c r="I37" s="2"/>
      <c r="J37" s="2"/>
      <c r="K37" s="2"/>
      <c r="L37" s="2"/>
    </row>
    <row r="38" spans="1:12" ht="9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9">
      <c r="A39" s="38" t="s">
        <v>43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0.5" customHeight="1">
      <c r="A40" s="56" t="s">
        <v>48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</sheetData>
  <mergeCells count="17">
    <mergeCell ref="A40:L40"/>
    <mergeCell ref="A9:L9"/>
    <mergeCell ref="F5:F7"/>
    <mergeCell ref="B5:E5"/>
    <mergeCell ref="L5:L7"/>
    <mergeCell ref="H6:H7"/>
    <mergeCell ref="I6:I7"/>
    <mergeCell ref="J6:J7"/>
    <mergeCell ref="A1:L1"/>
    <mergeCell ref="A3:L3"/>
    <mergeCell ref="A5:A7"/>
    <mergeCell ref="B6:B7"/>
    <mergeCell ref="C6:C7"/>
    <mergeCell ref="D6:D7"/>
    <mergeCell ref="E6:E7"/>
    <mergeCell ref="K6:K7"/>
    <mergeCell ref="H5:K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istat</cp:lastModifiedBy>
  <cp:lastPrinted>2008-10-27T17:32:46Z</cp:lastPrinted>
  <dcterms:created xsi:type="dcterms:W3CDTF">2007-04-17T14:37:55Z</dcterms:created>
  <dcterms:modified xsi:type="dcterms:W3CDTF">2008-10-27T17:33:03Z</dcterms:modified>
  <cp:category/>
  <cp:version/>
  <cp:contentType/>
  <cp:contentStatus/>
</cp:coreProperties>
</file>