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9120" activeTab="0"/>
  </bookViews>
  <sheets>
    <sheet name="Tavola 3_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<sst xmlns="http://schemas.openxmlformats.org/spreadsheetml/2006/main" count="45" uniqueCount="45">
  <si>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REGIONI</t>
  </si>
  <si>
    <t xml:space="preserve">Piemonte  </t>
  </si>
  <si>
    <t>Lombardia</t>
  </si>
  <si>
    <t>Trento</t>
  </si>
  <si>
    <t>Veneto</t>
  </si>
  <si>
    <t xml:space="preserve">Friuli-Venezia Giulia  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</si>
  <si>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</si>
  <si>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</si>
  <si>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</si>
  <si>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</si>
  <si>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</si>
  <si>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</si>
  <si>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</si>
  <si>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</si>
  <si>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</si>
  <si>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</si>
  <si>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</si>
  <si>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</si>
  <si>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 xml:space="preserve">Sicilia  </t>
  </si>
  <si>
    <t xml:space="preserve">Sardegna  </t>
  </si>
  <si>
    <t>ITALIA</t>
  </si>
  <si>
    <t xml:space="preserve">Nord </t>
  </si>
  <si>
    <t>Centro</t>
  </si>
  <si>
    <t>Mezzogiorno</t>
  </si>
  <si>
    <t>Numero di cacciatori</t>
  </si>
  <si>
    <t>Tavola 3.3  -  Principali indicatori sulla caccia per regione  -  Anno 2006</t>
  </si>
  <si>
    <t>CACCIA</t>
  </si>
  <si>
    <t>(c) Rapporto tra il numero dei cacciatori e la superficie agraria e forestale espressa in migliaia di ettari.</t>
  </si>
  <si>
    <t>Vigilanza venatoria: numero di agenti e/o guardie                        per 1.000 ettari          (f)</t>
  </si>
  <si>
    <t>Superficie                        territoriale     (ettari)                     (a)</t>
  </si>
  <si>
    <t>Superficie aziendale                              (ettari)               (b)</t>
  </si>
  <si>
    <t>Numero di agenti venatori                   (d)</t>
  </si>
  <si>
    <t>Numero di guardie volontarie         (e)</t>
  </si>
  <si>
    <t>(f) Definito come il rapporto tra la somma del numero degli agenti venatori e delle guardie volontarie e la superficie agro-forestale in migliaia di ettari.</t>
  </si>
  <si>
    <r>
      <t xml:space="preserve">  (a) Le variazioni territoriali dei comuni sono aggiornate al 31 dicembre 2003 . I valori in ettari della superficie sono basati sulle misurazioni degli uffici provinciali </t>
    </r>
    <r>
      <rPr>
        <sz val="7"/>
        <color indexed="9"/>
        <rFont val="Arial"/>
        <family val="2"/>
      </rPr>
      <t>lllllllll</t>
    </r>
    <r>
      <rPr>
        <sz val="7"/>
        <rFont val="Arial"/>
        <family val="2"/>
      </rPr>
      <t xml:space="preserve">dell'Agenzia del territorio al 31 dicembre 2002.
</t>
    </r>
  </si>
  <si>
    <r>
      <t xml:space="preserve">Densità venatoria                 </t>
    </r>
    <r>
      <rPr>
        <i/>
        <sz val="7"/>
        <rFont val="Arial"/>
        <family val="2"/>
      </rPr>
      <t xml:space="preserve"> per 1.000 ettari              </t>
    </r>
    <r>
      <rPr>
        <sz val="7"/>
        <rFont val="Arial"/>
        <family val="2"/>
      </rPr>
      <t>(c)</t>
    </r>
  </si>
  <si>
    <t xml:space="preserve">(g) </t>
  </si>
  <si>
    <t>(g) Per la Sardegna il dato sul numero degli agenti venatori è stato stimato dall'Istat.</t>
  </si>
  <si>
    <t>Valle d'Aosta/Vallée d'Aoste</t>
  </si>
  <si>
    <t>Bolzano/Bozen</t>
  </si>
  <si>
    <t>Trentino-Alto Adige</t>
  </si>
  <si>
    <t xml:space="preserve">  (b) La superficie aziendale agro-forestale è quella del quinto censimento dell'agricoltura.</t>
  </si>
  <si>
    <t>(e) Guardie volontarie giurate ai sensi del testo unico leggi di pubblica sicurezza ex R.D. 773/31, come previsto dall'art. 27 c. 1 lettera b) della legge 157/92.</t>
  </si>
  <si>
    <t>(d) Agenti di polizia giudiziaria e di pubblica sicurezza, dipendenti dagli enti locali delegati dalle Regioni, ai sensi dell'art. 27 c. 1 lettera a) della legge 157/92.</t>
  </si>
  <si>
    <r>
      <t>Fonte</t>
    </r>
    <r>
      <rPr>
        <sz val="7"/>
        <rFont val="Arial"/>
        <family val="2"/>
      </rPr>
      <t>: Istat, Rilevazione Aziende faunistiche, zone di ripopolamento, oasi di protezione, caccia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</si>
</sst>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_-;\-* #,##0.0_-;_-* &quot;-&quot;?_-;_-@_-"/>
    <numFmt numFmtId="173" formatCode="_-* #,##0.000_-;\-* #,##0.000_-;_-* &quot;-&quot;_-;_-@_-"/>
    <numFmt numFmtId="174" formatCode="_-* #,##0.0000_-;\-* #,##0.0000_-;_-* &quot;-&quot;_-;_-@_-"/>
    <numFmt numFmtId="175" formatCode="_-* #,##0.00000_-;\-* #,##0.00000_-;_-* &quot;-&quot;_-;_-@_-"/>
    <numFmt numFmtId="176" formatCode="_-* #,##0.000000_-;\-* #,##0.000000_-;_-* &quot;-&quot;_-;_-@_-"/>
    <numFmt numFmtId="177" formatCode="_-* #,##0.0000000_-;\-* #,##0.0000000_-;_-* &quot;-&quot;_-;_-@_-"/>
    <numFmt numFmtId="178" formatCode="_-* #,##0.00000000_-;\-* #,##0.00000000_-;_-* &quot;-&quot;_-;_-@_-"/>
    <numFmt numFmtId="179" formatCode="_-* #,##0.000000000_-;\-* #,##0.000000000_-;_-* &quot;-&quot;_-;_-@_-"/>
    <numFmt numFmtId="180" formatCode="0.0%"/>
    <numFmt numFmtId="181" formatCode="0.0"/>
    <numFmt numFmtId="182" formatCode="#,##0.0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16" applyAlignment="1">
      <alignment/>
    </xf>
    <xf numFmtId="170" fontId="0" fillId="0" borderId="0" xfId="16" applyNumberFormat="1" applyBorder="1" applyAlignment="1">
      <alignment/>
    </xf>
    <xf numFmtId="170" fontId="0" fillId="0" borderId="0" xfId="16" applyNumberFormat="1" applyAlignment="1">
      <alignment/>
    </xf>
    <xf numFmtId="41" fontId="1" fillId="0" borderId="0" xfId="16" applyFont="1" applyAlignment="1">
      <alignment/>
    </xf>
    <xf numFmtId="41" fontId="0" fillId="0" borderId="1" xfId="16" applyBorder="1" applyAlignment="1">
      <alignment/>
    </xf>
    <xf numFmtId="170" fontId="0" fillId="0" borderId="1" xfId="16" applyNumberFormat="1" applyBorder="1" applyAlignment="1">
      <alignment/>
    </xf>
    <xf numFmtId="170" fontId="2" fillId="0" borderId="0" xfId="16" applyNumberFormat="1" applyFont="1" applyAlignment="1">
      <alignment/>
    </xf>
    <xf numFmtId="41" fontId="2" fillId="0" borderId="0" xfId="16" applyFont="1" applyAlignment="1">
      <alignment/>
    </xf>
    <xf numFmtId="41" fontId="2" fillId="0" borderId="0" xfId="0" applyNumberFormat="1" applyFont="1" applyAlignment="1">
      <alignment/>
    </xf>
    <xf numFmtId="41" fontId="3" fillId="0" borderId="0" xfId="16" applyFont="1" applyAlignment="1">
      <alignment/>
    </xf>
    <xf numFmtId="41" fontId="3" fillId="0" borderId="0" xfId="0" applyNumberFormat="1" applyFont="1" applyAlignment="1">
      <alignment/>
    </xf>
    <xf numFmtId="170" fontId="3" fillId="0" borderId="0" xfId="16" applyNumberFormat="1" applyFont="1" applyAlignment="1">
      <alignment/>
    </xf>
    <xf numFmtId="41" fontId="3" fillId="0" borderId="0" xfId="16" applyNumberFormat="1" applyFont="1" applyAlignment="1">
      <alignment horizontal="right"/>
    </xf>
    <xf numFmtId="41" fontId="2" fillId="0" borderId="0" xfId="16" applyNumberFormat="1" applyFont="1" applyAlignment="1">
      <alignment horizontal="center"/>
    </xf>
    <xf numFmtId="41" fontId="4" fillId="0" borderId="0" xfId="16" applyFont="1" applyAlignment="1">
      <alignment/>
    </xf>
    <xf numFmtId="41" fontId="2" fillId="0" borderId="1" xfId="16" applyFont="1" applyBorder="1" applyAlignment="1">
      <alignment/>
    </xf>
    <xf numFmtId="170" fontId="2" fillId="0" borderId="1" xfId="16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1" fontId="2" fillId="0" borderId="0" xfId="16" applyFont="1" applyAlignment="1">
      <alignment horizontal="left"/>
    </xf>
    <xf numFmtId="41" fontId="2" fillId="0" borderId="0" xfId="16" applyNumberFormat="1" applyFont="1" applyAlignment="1">
      <alignment/>
    </xf>
    <xf numFmtId="41" fontId="4" fillId="0" borderId="0" xfId="16" applyFont="1" applyAlignment="1">
      <alignment vertical="center"/>
    </xf>
    <xf numFmtId="3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41" fontId="2" fillId="0" borderId="0" xfId="16" applyFont="1" applyBorder="1" applyAlignment="1">
      <alignment horizontal="center" vertical="center"/>
    </xf>
    <xf numFmtId="49" fontId="2" fillId="0" borderId="0" xfId="16" applyNumberFormat="1" applyFont="1" applyBorder="1" applyAlignment="1">
      <alignment horizontal="right" vertical="center" wrapText="1"/>
    </xf>
    <xf numFmtId="41" fontId="0" fillId="0" borderId="0" xfId="16" applyBorder="1" applyAlignment="1">
      <alignment horizontal="right"/>
    </xf>
    <xf numFmtId="41" fontId="4" fillId="0" borderId="0" xfId="16" applyFont="1" applyAlignment="1">
      <alignment horizontal="right" vertical="center"/>
    </xf>
    <xf numFmtId="170" fontId="4" fillId="0" borderId="0" xfId="16" applyNumberFormat="1" applyFont="1" applyAlignment="1">
      <alignment vertical="center"/>
    </xf>
    <xf numFmtId="41" fontId="4" fillId="0" borderId="0" xfId="16" applyNumberFormat="1" applyFont="1" applyAlignment="1">
      <alignment vertical="center"/>
    </xf>
    <xf numFmtId="3" fontId="4" fillId="0" borderId="0" xfId="16" applyNumberFormat="1" applyFont="1" applyAlignment="1">
      <alignment horizontal="right"/>
    </xf>
    <xf numFmtId="41" fontId="0" fillId="0" borderId="0" xfId="16" applyNumberFormat="1" applyAlignment="1">
      <alignment/>
    </xf>
    <xf numFmtId="41" fontId="0" fillId="0" borderId="1" xfId="16" applyNumberFormat="1" applyBorder="1" applyAlignment="1">
      <alignment/>
    </xf>
    <xf numFmtId="41" fontId="2" fillId="0" borderId="0" xfId="16" applyNumberFormat="1" applyFont="1" applyBorder="1" applyAlignment="1">
      <alignment horizontal="right" vertical="center" wrapText="1"/>
    </xf>
    <xf numFmtId="41" fontId="2" fillId="0" borderId="1" xfId="16" applyNumberFormat="1" applyFont="1" applyBorder="1" applyAlignment="1">
      <alignment/>
    </xf>
    <xf numFmtId="3" fontId="2" fillId="0" borderId="0" xfId="16" applyNumberFormat="1" applyFont="1" applyAlignment="1">
      <alignment/>
    </xf>
    <xf numFmtId="3" fontId="2" fillId="0" borderId="0" xfId="0" applyNumberFormat="1" applyFont="1" applyAlignment="1">
      <alignment horizontal="right"/>
    </xf>
    <xf numFmtId="41" fontId="3" fillId="0" borderId="0" xfId="16" applyNumberFormat="1" applyFont="1" applyAlignment="1">
      <alignment/>
    </xf>
    <xf numFmtId="182" fontId="2" fillId="0" borderId="0" xfId="16" applyNumberFormat="1" applyFont="1" applyBorder="1" applyAlignment="1">
      <alignment/>
    </xf>
    <xf numFmtId="182" fontId="4" fillId="0" borderId="0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49" fontId="2" fillId="0" borderId="2" xfId="16" applyNumberFormat="1" applyFont="1" applyBorder="1" applyAlignment="1">
      <alignment horizontal="right" vertical="top" wrapText="1"/>
    </xf>
    <xf numFmtId="49" fontId="2" fillId="0" borderId="1" xfId="16" applyNumberFormat="1" applyFont="1" applyBorder="1" applyAlignment="1">
      <alignment horizontal="right" vertical="top" wrapText="1"/>
    </xf>
    <xf numFmtId="41" fontId="2" fillId="0" borderId="0" xfId="16" applyFont="1" applyBorder="1" applyAlignment="1">
      <alignment/>
    </xf>
    <xf numFmtId="41" fontId="2" fillId="0" borderId="0" xfId="16" applyNumberFormat="1" applyFont="1" applyBorder="1" applyAlignment="1">
      <alignment/>
    </xf>
    <xf numFmtId="170" fontId="2" fillId="0" borderId="0" xfId="16" applyNumberFormat="1" applyFont="1" applyBorder="1" applyAlignment="1">
      <alignment/>
    </xf>
    <xf numFmtId="170" fontId="0" fillId="0" borderId="0" xfId="16" applyNumberFormat="1" applyFont="1" applyAlignment="1">
      <alignment horizontal="center"/>
    </xf>
    <xf numFmtId="49" fontId="2" fillId="0" borderId="2" xfId="16" applyNumberFormat="1" applyFont="1" applyBorder="1" applyAlignment="1">
      <alignment horizontal="right" vertical="top" wrapText="1"/>
    </xf>
    <xf numFmtId="49" fontId="2" fillId="0" borderId="1" xfId="16" applyNumberFormat="1" applyFont="1" applyBorder="1" applyAlignment="1">
      <alignment horizontal="right" vertical="top" wrapText="1"/>
    </xf>
    <xf numFmtId="41" fontId="2" fillId="0" borderId="0" xfId="16" applyFont="1" applyBorder="1" applyAlignment="1">
      <alignment horizontal="center" vertical="center"/>
    </xf>
    <xf numFmtId="41" fontId="2" fillId="0" borderId="1" xfId="16" applyFont="1" applyBorder="1" applyAlignment="1">
      <alignment horizontal="center" vertical="center"/>
    </xf>
    <xf numFmtId="41" fontId="2" fillId="0" borderId="2" xfId="16" applyNumberFormat="1" applyFont="1" applyBorder="1" applyAlignment="1">
      <alignment horizontal="right" vertical="top" wrapText="1"/>
    </xf>
    <xf numFmtId="41" fontId="2" fillId="0" borderId="1" xfId="16" applyNumberFormat="1" applyFont="1" applyBorder="1" applyAlignment="1">
      <alignment horizontal="right" vertical="top" wrapText="1"/>
    </xf>
    <xf numFmtId="41" fontId="0" fillId="0" borderId="2" xfId="16" applyBorder="1" applyAlignment="1">
      <alignment horizontal="right" vertical="top"/>
    </xf>
    <xf numFmtId="41" fontId="0" fillId="0" borderId="1" xfId="16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30" zoomScaleNormal="130" workbookViewId="0" topLeftCell="A1">
      <selection activeCell="N30" sqref="N30"/>
    </sheetView>
  </sheetViews>
  <sheetFormatPr defaultColWidth="9.140625" defaultRowHeight="12.75"/>
  <cols>
    <col min="1" max="1" width="17.8515625" style="3" customWidth="1"/>
    <col min="2" max="2" width="10.57421875" style="3" customWidth="1"/>
    <col min="3" max="3" width="10.140625" style="3" customWidth="1"/>
    <col min="4" max="4" width="9.57421875" style="3" customWidth="1"/>
    <col min="5" max="5" width="8.57421875" style="35" customWidth="1"/>
    <col min="6" max="6" width="0.9921875" style="3" customWidth="1"/>
    <col min="7" max="7" width="9.28125" style="3" customWidth="1"/>
    <col min="8" max="8" width="1.7109375" style="3" customWidth="1"/>
    <col min="9" max="9" width="9.421875" style="3" customWidth="1"/>
    <col min="10" max="10" width="0.85546875" style="2" customWidth="1"/>
    <col min="11" max="11" width="13.140625" style="3" customWidth="1"/>
    <col min="12" max="16384" width="9.140625" style="3" customWidth="1"/>
  </cols>
  <sheetData>
    <row r="1" spans="1:11" ht="12.7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9" ht="18" customHeight="1">
      <c r="A2" s="1"/>
      <c r="B2" s="1"/>
      <c r="C2" s="1"/>
      <c r="D2" s="1"/>
      <c r="F2" s="1"/>
      <c r="G2" s="1"/>
      <c r="H2" s="1"/>
      <c r="I2" s="1"/>
    </row>
    <row r="3" spans="1:9" ht="12" customHeight="1">
      <c r="A3" s="4" t="s">
        <v>25</v>
      </c>
      <c r="B3" s="1"/>
      <c r="C3" s="1"/>
      <c r="D3" s="1"/>
      <c r="F3" s="1"/>
      <c r="G3" s="1"/>
      <c r="H3" s="1"/>
      <c r="I3" s="1"/>
    </row>
    <row r="4" spans="1:11" ht="8.25" customHeight="1">
      <c r="A4" s="6"/>
      <c r="B4" s="5"/>
      <c r="C4" s="5"/>
      <c r="D4" s="5"/>
      <c r="E4" s="36"/>
      <c r="F4" s="5"/>
      <c r="G4" s="5"/>
      <c r="H4" s="5"/>
      <c r="I4" s="5"/>
      <c r="J4" s="6"/>
      <c r="K4" s="6"/>
    </row>
    <row r="5" spans="1:11" ht="9" customHeight="1">
      <c r="A5" s="53" t="s">
        <v>0</v>
      </c>
      <c r="B5" s="51" t="s">
        <v>29</v>
      </c>
      <c r="C5" s="51" t="s">
        <v>30</v>
      </c>
      <c r="D5" s="51" t="s">
        <v>24</v>
      </c>
      <c r="E5" s="55" t="s">
        <v>35</v>
      </c>
      <c r="F5" s="57"/>
      <c r="G5" s="51" t="s">
        <v>31</v>
      </c>
      <c r="H5" s="45"/>
      <c r="I5" s="51" t="s">
        <v>32</v>
      </c>
      <c r="J5" s="45"/>
      <c r="K5" s="51" t="s">
        <v>28</v>
      </c>
    </row>
    <row r="6" spans="1:11" s="7" customFormat="1" ht="45.75" customHeight="1">
      <c r="A6" s="54"/>
      <c r="B6" s="52"/>
      <c r="C6" s="52"/>
      <c r="D6" s="52"/>
      <c r="E6" s="56"/>
      <c r="F6" s="58"/>
      <c r="G6" s="52"/>
      <c r="H6" s="46"/>
      <c r="I6" s="52"/>
      <c r="J6" s="46"/>
      <c r="K6" s="52"/>
    </row>
    <row r="7" spans="1:11" s="7" customFormat="1" ht="9" customHeight="1">
      <c r="A7" s="28"/>
      <c r="B7" s="29"/>
      <c r="C7" s="29"/>
      <c r="D7" s="29"/>
      <c r="E7" s="37"/>
      <c r="F7" s="30"/>
      <c r="G7" s="29"/>
      <c r="H7" s="29"/>
      <c r="I7" s="29"/>
      <c r="J7" s="29"/>
      <c r="K7" s="29"/>
    </row>
    <row r="8" spans="1:11" s="7" customFormat="1" ht="9" customHeight="1">
      <c r="A8" s="8" t="s">
        <v>1</v>
      </c>
      <c r="B8" s="23">
        <v>2540246</v>
      </c>
      <c r="C8" s="23">
        <v>1411747.01</v>
      </c>
      <c r="D8" s="23">
        <v>30060</v>
      </c>
      <c r="E8" s="39">
        <f>D8/C8*1000</f>
        <v>21.29276689596105</v>
      </c>
      <c r="G8" s="26">
        <v>138</v>
      </c>
      <c r="H8" s="9"/>
      <c r="I8" s="21">
        <v>1446</v>
      </c>
      <c r="J8" s="26"/>
      <c r="K8" s="42">
        <f>(G8+I8)/C8*1000</f>
        <v>1.1220140639787861</v>
      </c>
    </row>
    <row r="9" spans="1:11" s="7" customFormat="1" ht="9" customHeight="1">
      <c r="A9" s="8" t="s">
        <v>38</v>
      </c>
      <c r="B9" s="23">
        <v>326324</v>
      </c>
      <c r="C9" s="23">
        <v>174196.12</v>
      </c>
      <c r="D9" s="23">
        <v>1533</v>
      </c>
      <c r="E9" s="39">
        <f aca="true" t="shared" si="0" ref="E9:E33">D9/C9*1000</f>
        <v>8.800425635197845</v>
      </c>
      <c r="G9" s="23">
        <v>143</v>
      </c>
      <c r="H9" s="9"/>
      <c r="I9" s="21">
        <v>3</v>
      </c>
      <c r="J9" s="25"/>
      <c r="K9" s="42">
        <f aca="true" t="shared" si="1" ref="K9:K33">(G9+I9)/C9*1000</f>
        <v>0.8381357747807471</v>
      </c>
    </row>
    <row r="10" spans="1:11" s="7" customFormat="1" ht="9" customHeight="1">
      <c r="A10" s="8" t="s">
        <v>2</v>
      </c>
      <c r="B10" s="23">
        <v>2386280</v>
      </c>
      <c r="C10" s="23">
        <v>1327908.97</v>
      </c>
      <c r="D10" s="23">
        <v>86135</v>
      </c>
      <c r="E10" s="39">
        <f t="shared" si="0"/>
        <v>64.86513906145238</v>
      </c>
      <c r="G10" s="23">
        <v>358</v>
      </c>
      <c r="H10" s="9"/>
      <c r="I10" s="21">
        <v>707</v>
      </c>
      <c r="J10" s="25"/>
      <c r="K10" s="42">
        <f t="shared" si="1"/>
        <v>0.8020128066459254</v>
      </c>
    </row>
    <row r="11" spans="1:11" s="7" customFormat="1" ht="9" customHeight="1">
      <c r="A11" s="8" t="s">
        <v>40</v>
      </c>
      <c r="B11" s="27">
        <v>1360682</v>
      </c>
      <c r="C11" s="27">
        <v>1143197.19</v>
      </c>
      <c r="D11" s="27">
        <v>7399</v>
      </c>
      <c r="E11" s="39">
        <f t="shared" si="0"/>
        <v>6.472199253743792</v>
      </c>
      <c r="G11" s="27">
        <f>+G12+G13</f>
        <v>377</v>
      </c>
      <c r="H11" s="9"/>
      <c r="I11" s="21">
        <v>119</v>
      </c>
      <c r="J11" s="24"/>
      <c r="K11" s="42">
        <f t="shared" si="1"/>
        <v>0.4338709055084364</v>
      </c>
    </row>
    <row r="12" spans="1:11" s="12" customFormat="1" ht="9" customHeight="1">
      <c r="A12" s="10" t="s">
        <v>39</v>
      </c>
      <c r="B12" s="23">
        <v>739992</v>
      </c>
      <c r="C12" s="23">
        <v>633588.67</v>
      </c>
      <c r="D12" s="23">
        <v>174</v>
      </c>
      <c r="E12" s="39">
        <f t="shared" si="0"/>
        <v>0.27462612297028605</v>
      </c>
      <c r="G12" s="23">
        <v>8</v>
      </c>
      <c r="H12" s="13"/>
      <c r="I12" s="41">
        <v>74</v>
      </c>
      <c r="J12" s="25"/>
      <c r="K12" s="42">
        <f t="shared" si="1"/>
        <v>0.1294215062273762</v>
      </c>
    </row>
    <row r="13" spans="1:11" s="12" customFormat="1" ht="9" customHeight="1">
      <c r="A13" s="10" t="s">
        <v>3</v>
      </c>
      <c r="B13" s="23">
        <v>620690</v>
      </c>
      <c r="C13" s="23">
        <v>509608.52</v>
      </c>
      <c r="D13" s="23">
        <v>7225</v>
      </c>
      <c r="E13" s="39">
        <f t="shared" si="0"/>
        <v>14.177549464832339</v>
      </c>
      <c r="G13" s="23">
        <v>369</v>
      </c>
      <c r="H13" s="11"/>
      <c r="I13" s="41">
        <v>45</v>
      </c>
      <c r="J13" s="25"/>
      <c r="K13" s="42">
        <f t="shared" si="1"/>
        <v>0.8123883015142682</v>
      </c>
    </row>
    <row r="14" spans="1:11" s="7" customFormat="1" ht="9" customHeight="1">
      <c r="A14" s="8" t="s">
        <v>4</v>
      </c>
      <c r="B14" s="23">
        <v>1839885</v>
      </c>
      <c r="C14" s="23">
        <v>1139890.72</v>
      </c>
      <c r="D14" s="23">
        <v>58158</v>
      </c>
      <c r="E14" s="39">
        <f t="shared" si="0"/>
        <v>51.02068029819561</v>
      </c>
      <c r="G14" s="23">
        <v>214</v>
      </c>
      <c r="H14" s="9"/>
      <c r="I14" s="21">
        <v>506</v>
      </c>
      <c r="J14" s="25"/>
      <c r="K14" s="42">
        <f t="shared" si="1"/>
        <v>0.6316394961088903</v>
      </c>
    </row>
    <row r="15" spans="1:11" s="7" customFormat="1" ht="9" customHeight="1">
      <c r="A15" s="8" t="s">
        <v>5</v>
      </c>
      <c r="B15" s="23">
        <v>785839</v>
      </c>
      <c r="C15" s="23">
        <v>400696.08</v>
      </c>
      <c r="D15" s="23">
        <v>11121</v>
      </c>
      <c r="E15" s="39">
        <f t="shared" si="0"/>
        <v>27.754202137440426</v>
      </c>
      <c r="G15" s="23">
        <v>56</v>
      </c>
      <c r="H15" s="9"/>
      <c r="I15" s="21">
        <v>32</v>
      </c>
      <c r="J15" s="25"/>
      <c r="K15" s="42">
        <f t="shared" si="1"/>
        <v>0.21961782106777783</v>
      </c>
    </row>
    <row r="16" spans="1:11" s="7" customFormat="1" ht="9" customHeight="1">
      <c r="A16" s="8" t="s">
        <v>6</v>
      </c>
      <c r="B16" s="23">
        <v>542155</v>
      </c>
      <c r="C16" s="23">
        <v>148851.67</v>
      </c>
      <c r="D16" s="23">
        <v>23603</v>
      </c>
      <c r="E16" s="39">
        <f t="shared" si="0"/>
        <v>158.56725020283614</v>
      </c>
      <c r="G16" s="23">
        <v>103</v>
      </c>
      <c r="H16" s="9"/>
      <c r="I16" s="21">
        <v>599</v>
      </c>
      <c r="J16" s="25"/>
      <c r="K16" s="42">
        <f t="shared" si="1"/>
        <v>4.716104293623309</v>
      </c>
    </row>
    <row r="17" spans="1:11" s="7" customFormat="1" ht="9" customHeight="1">
      <c r="A17" s="8" t="s">
        <v>7</v>
      </c>
      <c r="B17" s="23">
        <v>2211734</v>
      </c>
      <c r="C17" s="23">
        <v>1336477.3</v>
      </c>
      <c r="D17" s="23">
        <v>53895</v>
      </c>
      <c r="E17" s="39">
        <f t="shared" si="0"/>
        <v>40.32616191835058</v>
      </c>
      <c r="G17" s="23">
        <v>160</v>
      </c>
      <c r="H17" s="9"/>
      <c r="I17" s="21">
        <v>1252</v>
      </c>
      <c r="J17" s="23"/>
      <c r="K17" s="42">
        <f t="shared" si="1"/>
        <v>1.0565087787125154</v>
      </c>
    </row>
    <row r="18" spans="1:11" s="7" customFormat="1" ht="9" customHeight="1">
      <c r="A18" s="8" t="s">
        <v>8</v>
      </c>
      <c r="B18" s="23">
        <v>2299351</v>
      </c>
      <c r="C18" s="23">
        <v>1501933.04</v>
      </c>
      <c r="D18" s="23">
        <v>109304</v>
      </c>
      <c r="E18" s="39">
        <f t="shared" si="0"/>
        <v>72.77554796983493</v>
      </c>
      <c r="G18" s="23">
        <v>204</v>
      </c>
      <c r="H18" s="9"/>
      <c r="I18" s="21">
        <v>1213</v>
      </c>
      <c r="J18" s="25"/>
      <c r="K18" s="42">
        <f t="shared" si="1"/>
        <v>0.9434508478487164</v>
      </c>
    </row>
    <row r="19" spans="1:11" s="7" customFormat="1" ht="9" customHeight="1">
      <c r="A19" s="8" t="s">
        <v>9</v>
      </c>
      <c r="B19" s="23">
        <v>845604</v>
      </c>
      <c r="C19" s="23">
        <v>602211.97</v>
      </c>
      <c r="D19" s="23">
        <v>43218</v>
      </c>
      <c r="E19" s="39">
        <f t="shared" si="0"/>
        <v>71.76542837565982</v>
      </c>
      <c r="G19" s="23">
        <v>105</v>
      </c>
      <c r="H19" s="9"/>
      <c r="I19" s="21">
        <v>822</v>
      </c>
      <c r="J19" s="25"/>
      <c r="K19" s="42">
        <f t="shared" si="1"/>
        <v>1.539325098436685</v>
      </c>
    </row>
    <row r="20" spans="1:11" s="7" customFormat="1" ht="9" customHeight="1">
      <c r="A20" s="8" t="s">
        <v>10</v>
      </c>
      <c r="B20" s="23">
        <v>969406</v>
      </c>
      <c r="C20" s="23">
        <v>689849.79</v>
      </c>
      <c r="D20" s="23">
        <v>33002</v>
      </c>
      <c r="E20" s="39">
        <f t="shared" si="0"/>
        <v>47.83939993661519</v>
      </c>
      <c r="G20" s="23">
        <v>91</v>
      </c>
      <c r="H20" s="9"/>
      <c r="I20" s="21">
        <v>1092</v>
      </c>
      <c r="J20" s="23"/>
      <c r="K20" s="42">
        <f t="shared" si="1"/>
        <v>1.7148660725112346</v>
      </c>
    </row>
    <row r="21" spans="1:11" s="7" customFormat="1" ht="9" customHeight="1">
      <c r="A21" s="8" t="s">
        <v>11</v>
      </c>
      <c r="B21" s="23">
        <v>1723597</v>
      </c>
      <c r="C21" s="23">
        <v>989576.8</v>
      </c>
      <c r="D21" s="23">
        <v>70242</v>
      </c>
      <c r="E21" s="39">
        <f t="shared" si="0"/>
        <v>70.98185810338319</v>
      </c>
      <c r="G21" s="23">
        <v>313</v>
      </c>
      <c r="H21" s="9"/>
      <c r="I21" s="21">
        <v>1339</v>
      </c>
      <c r="J21" s="25"/>
      <c r="K21" s="42">
        <f t="shared" si="1"/>
        <v>1.6694004952420063</v>
      </c>
    </row>
    <row r="22" spans="1:11" s="7" customFormat="1" ht="9" customHeight="1">
      <c r="A22" s="8" t="s">
        <v>12</v>
      </c>
      <c r="B22" s="23">
        <v>1076271</v>
      </c>
      <c r="C22" s="23">
        <v>653050.2</v>
      </c>
      <c r="D22" s="23">
        <v>14859</v>
      </c>
      <c r="E22" s="39">
        <f t="shared" si="0"/>
        <v>22.753227852927694</v>
      </c>
      <c r="G22" s="23">
        <v>59</v>
      </c>
      <c r="H22" s="9"/>
      <c r="I22" s="21">
        <v>656</v>
      </c>
      <c r="J22" s="25"/>
      <c r="K22" s="42">
        <f t="shared" si="1"/>
        <v>1.0948622326430648</v>
      </c>
    </row>
    <row r="23" spans="1:11" s="7" customFormat="1" ht="9" customHeight="1">
      <c r="A23" s="8" t="s">
        <v>13</v>
      </c>
      <c r="B23" s="23">
        <v>443768</v>
      </c>
      <c r="C23" s="23">
        <v>286664.9</v>
      </c>
      <c r="D23" s="23">
        <v>4171</v>
      </c>
      <c r="E23" s="39">
        <f t="shared" si="0"/>
        <v>14.550089669157263</v>
      </c>
      <c r="G23" s="23">
        <v>14</v>
      </c>
      <c r="H23" s="9"/>
      <c r="I23" s="21">
        <v>127</v>
      </c>
      <c r="J23" s="25"/>
      <c r="K23" s="42">
        <f t="shared" si="1"/>
        <v>0.491863496368059</v>
      </c>
    </row>
    <row r="24" spans="1:11" s="7" customFormat="1" ht="9" customHeight="1">
      <c r="A24" s="8" t="s">
        <v>14</v>
      </c>
      <c r="B24" s="23">
        <v>1359024</v>
      </c>
      <c r="C24" s="23">
        <v>839157.94</v>
      </c>
      <c r="D24" s="23">
        <v>46874</v>
      </c>
      <c r="E24" s="39">
        <f t="shared" si="0"/>
        <v>55.85837631471378</v>
      </c>
      <c r="G24" s="23">
        <v>130</v>
      </c>
      <c r="H24" s="9"/>
      <c r="I24" s="21">
        <v>2238</v>
      </c>
      <c r="J24" s="23"/>
      <c r="K24" s="42">
        <f t="shared" si="1"/>
        <v>2.8218764157793705</v>
      </c>
    </row>
    <row r="25" spans="1:11" s="7" customFormat="1" ht="9" customHeight="1">
      <c r="A25" s="8" t="s">
        <v>15</v>
      </c>
      <c r="B25" s="23">
        <v>1935790</v>
      </c>
      <c r="C25" s="23">
        <v>1342302.44</v>
      </c>
      <c r="D25" s="23">
        <v>32012</v>
      </c>
      <c r="E25" s="39">
        <f t="shared" si="0"/>
        <v>23.84857469230258</v>
      </c>
      <c r="G25" s="23">
        <v>134</v>
      </c>
      <c r="H25" s="9"/>
      <c r="I25" s="21">
        <v>231</v>
      </c>
      <c r="J25" s="25"/>
      <c r="K25" s="42">
        <f t="shared" si="1"/>
        <v>0.2719208347710372</v>
      </c>
    </row>
    <row r="26" spans="1:11" s="7" customFormat="1" ht="9" customHeight="1">
      <c r="A26" s="8" t="s">
        <v>16</v>
      </c>
      <c r="B26" s="23">
        <v>999461</v>
      </c>
      <c r="C26" s="23">
        <v>775076.11</v>
      </c>
      <c r="D26" s="23">
        <v>7833</v>
      </c>
      <c r="E26" s="39">
        <f t="shared" si="0"/>
        <v>10.106104289551643</v>
      </c>
      <c r="G26" s="23">
        <v>45</v>
      </c>
      <c r="H26" s="9"/>
      <c r="I26" s="21">
        <v>570</v>
      </c>
      <c r="J26" s="25"/>
      <c r="K26" s="42">
        <f t="shared" si="1"/>
        <v>0.7934704631781259</v>
      </c>
    </row>
    <row r="27" spans="1:11" s="7" customFormat="1" ht="9" customHeight="1">
      <c r="A27" s="8" t="s">
        <v>17</v>
      </c>
      <c r="B27" s="23">
        <v>1508055</v>
      </c>
      <c r="C27" s="23">
        <v>805106.52</v>
      </c>
      <c r="D27" s="23">
        <v>38891</v>
      </c>
      <c r="E27" s="39">
        <f t="shared" si="0"/>
        <v>48.30540932645782</v>
      </c>
      <c r="G27" s="23">
        <v>92</v>
      </c>
      <c r="H27" s="9"/>
      <c r="I27" s="21">
        <v>524</v>
      </c>
      <c r="J27" s="25"/>
      <c r="K27" s="42">
        <f t="shared" si="1"/>
        <v>0.7651161488544398</v>
      </c>
    </row>
    <row r="28" spans="1:11" s="7" customFormat="1" ht="9" customHeight="1">
      <c r="A28" s="8" t="s">
        <v>18</v>
      </c>
      <c r="B28" s="23">
        <v>2571140</v>
      </c>
      <c r="C28" s="23">
        <v>1460399.35</v>
      </c>
      <c r="D28" s="23">
        <v>49588</v>
      </c>
      <c r="E28" s="39">
        <f t="shared" si="0"/>
        <v>33.95509591263512</v>
      </c>
      <c r="G28" s="23">
        <v>177</v>
      </c>
      <c r="H28" s="9"/>
      <c r="I28" s="21">
        <v>1777</v>
      </c>
      <c r="J28" s="25"/>
      <c r="K28" s="42">
        <f t="shared" si="1"/>
        <v>1.3379901874100395</v>
      </c>
    </row>
    <row r="29" spans="1:11" s="7" customFormat="1" ht="9" customHeight="1">
      <c r="A29" s="8" t="s">
        <v>19</v>
      </c>
      <c r="B29" s="23">
        <v>2408989</v>
      </c>
      <c r="C29" s="23">
        <v>1636584.33</v>
      </c>
      <c r="D29" s="23">
        <v>43506</v>
      </c>
      <c r="E29" s="39">
        <f t="shared" si="0"/>
        <v>26.58341473915982</v>
      </c>
      <c r="F29" s="14"/>
      <c r="G29" s="40">
        <v>953</v>
      </c>
      <c r="H29" s="14" t="s">
        <v>36</v>
      </c>
      <c r="I29" s="21">
        <v>75</v>
      </c>
      <c r="J29" s="25"/>
      <c r="K29" s="42">
        <f t="shared" si="1"/>
        <v>0.6281375063636347</v>
      </c>
    </row>
    <row r="30" spans="1:11" s="7" customFormat="1" ht="9" customHeight="1">
      <c r="A30" s="22" t="s">
        <v>20</v>
      </c>
      <c r="B30" s="34">
        <f>SUM(B8:B29)-B12-B13</f>
        <v>30133601</v>
      </c>
      <c r="C30" s="34">
        <f>SUM(C8:C29)-C12-C13</f>
        <v>18664878.45</v>
      </c>
      <c r="D30" s="34">
        <f>SUM(D8:D29)-D12-D13</f>
        <v>765404</v>
      </c>
      <c r="E30" s="44">
        <f t="shared" si="0"/>
        <v>41.007714143458564</v>
      </c>
      <c r="F30" s="32"/>
      <c r="G30" s="34">
        <f>SUM(G8:G29)-G11</f>
        <v>3866</v>
      </c>
      <c r="H30" s="33"/>
      <c r="I30" s="34">
        <f>SUM(I8:I29)-I11</f>
        <v>15328</v>
      </c>
      <c r="J30" s="31"/>
      <c r="K30" s="43">
        <f t="shared" si="1"/>
        <v>1.0283485130330436</v>
      </c>
    </row>
    <row r="31" spans="1:11" s="7" customFormat="1" ht="9">
      <c r="A31" s="22" t="s">
        <v>21</v>
      </c>
      <c r="B31" s="34">
        <f>SUM(B8:B17)-B12-B13</f>
        <v>11993145</v>
      </c>
      <c r="C31" s="34">
        <f>SUM(C8:C17)-C12-C13</f>
        <v>7082965.0600000005</v>
      </c>
      <c r="D31" s="34">
        <f>SUM(D8:D17)-D12-D13</f>
        <v>271904</v>
      </c>
      <c r="E31" s="44">
        <f t="shared" si="0"/>
        <v>38.38844293268333</v>
      </c>
      <c r="F31" s="32"/>
      <c r="G31" s="34">
        <f>SUM(G8:G17)-G11</f>
        <v>1549</v>
      </c>
      <c r="H31" s="33"/>
      <c r="I31" s="34">
        <f>SUM(I8:I17)-I11</f>
        <v>4664</v>
      </c>
      <c r="J31" s="31"/>
      <c r="K31" s="43">
        <f t="shared" si="1"/>
        <v>0.8771750174354241</v>
      </c>
    </row>
    <row r="32" spans="1:11" ht="8.25" customHeight="1">
      <c r="A32" s="32" t="s">
        <v>22</v>
      </c>
      <c r="B32" s="34">
        <f>SUM(B18:B21)</f>
        <v>5837958</v>
      </c>
      <c r="C32" s="34">
        <f>SUM(C18:C21)</f>
        <v>3783571.5999999996</v>
      </c>
      <c r="D32" s="34">
        <f>SUM(D18:D21)</f>
        <v>255766</v>
      </c>
      <c r="E32" s="44">
        <f t="shared" si="0"/>
        <v>67.59909076386978</v>
      </c>
      <c r="F32" s="32"/>
      <c r="G32" s="34">
        <f>SUM(G18:G21)</f>
        <v>713</v>
      </c>
      <c r="H32" s="33"/>
      <c r="I32" s="34">
        <f>SUM(I18:I21)</f>
        <v>4466</v>
      </c>
      <c r="J32" s="31"/>
      <c r="K32" s="43">
        <f t="shared" si="1"/>
        <v>1.368812473378329</v>
      </c>
    </row>
    <row r="33" spans="1:11" s="7" customFormat="1" ht="9">
      <c r="A33" s="22" t="s">
        <v>23</v>
      </c>
      <c r="B33" s="34">
        <f>SUM(B22:B29)</f>
        <v>12302498</v>
      </c>
      <c r="C33" s="34">
        <f>SUM(C22:C29)</f>
        <v>7798341.789999999</v>
      </c>
      <c r="D33" s="34">
        <f>SUM(D22:D29)</f>
        <v>237734</v>
      </c>
      <c r="E33" s="44">
        <f t="shared" si="0"/>
        <v>30.485198828403753</v>
      </c>
      <c r="F33" s="32"/>
      <c r="G33" s="34">
        <f>SUM(G22:G29)</f>
        <v>1604</v>
      </c>
      <c r="H33" s="33"/>
      <c r="I33" s="34">
        <f>SUM(I22:I29)</f>
        <v>6198</v>
      </c>
      <c r="J33" s="31"/>
      <c r="K33" s="43">
        <f t="shared" si="1"/>
        <v>1.000469101008716</v>
      </c>
    </row>
    <row r="34" spans="1:11" s="7" customFormat="1" ht="9">
      <c r="A34" s="16"/>
      <c r="B34" s="16"/>
      <c r="C34" s="16"/>
      <c r="D34" s="16"/>
      <c r="E34" s="38"/>
      <c r="F34" s="17"/>
      <c r="G34" s="16"/>
      <c r="H34" s="16"/>
      <c r="I34" s="16"/>
      <c r="J34" s="17"/>
      <c r="K34" s="17"/>
    </row>
    <row r="35" spans="1:11" s="7" customFormat="1" ht="5.25" customHeight="1">
      <c r="A35" s="47"/>
      <c r="B35" s="47"/>
      <c r="C35" s="47"/>
      <c r="D35" s="47"/>
      <c r="E35" s="48"/>
      <c r="F35" s="49"/>
      <c r="G35" s="47"/>
      <c r="H35" s="47"/>
      <c r="I35" s="47"/>
      <c r="J35" s="49"/>
      <c r="K35" s="49"/>
    </row>
    <row r="36" spans="1:9" ht="9.75" customHeight="1">
      <c r="A36" s="60" t="s">
        <v>44</v>
      </c>
      <c r="B36" s="61"/>
      <c r="C36" s="61"/>
      <c r="D36" s="61"/>
      <c r="E36" s="61"/>
      <c r="F36" s="61"/>
      <c r="G36" s="61"/>
      <c r="H36" s="61"/>
      <c r="I36" s="61"/>
    </row>
    <row r="37" spans="1:11" ht="18.7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9" customHeight="1">
      <c r="A38" s="18" t="s">
        <v>41</v>
      </c>
      <c r="B38" s="18"/>
      <c r="C38" s="18"/>
      <c r="D38" s="18"/>
      <c r="E38" s="9"/>
      <c r="F38" s="18"/>
      <c r="G38" s="18"/>
      <c r="H38" s="18"/>
      <c r="I38" s="18"/>
      <c r="J38" s="18"/>
      <c r="K38" s="19"/>
    </row>
    <row r="39" spans="1:11" ht="9" customHeight="1">
      <c r="A39" s="20" t="s">
        <v>27</v>
      </c>
      <c r="B39" s="18"/>
      <c r="C39" s="18"/>
      <c r="D39" s="18"/>
      <c r="E39" s="9"/>
      <c r="F39" s="18"/>
      <c r="G39" s="18"/>
      <c r="H39" s="18"/>
      <c r="I39" s="18"/>
      <c r="J39" s="18"/>
      <c r="K39" s="19"/>
    </row>
    <row r="40" spans="1:11" ht="9" customHeight="1">
      <c r="A40" s="7" t="s">
        <v>43</v>
      </c>
      <c r="B40" s="18"/>
      <c r="C40" s="18"/>
      <c r="D40" s="18"/>
      <c r="E40" s="9"/>
      <c r="F40" s="18"/>
      <c r="G40" s="18"/>
      <c r="H40" s="18"/>
      <c r="I40" s="18"/>
      <c r="J40" s="18"/>
      <c r="K40" s="19"/>
    </row>
    <row r="41" spans="1:11" ht="9" customHeight="1">
      <c r="A41" s="7" t="s">
        <v>42</v>
      </c>
      <c r="C41" s="15"/>
      <c r="D41" s="15"/>
      <c r="E41" s="21"/>
      <c r="F41" s="8"/>
      <c r="J41" s="3"/>
      <c r="K41" s="2"/>
    </row>
    <row r="42" spans="1:11" ht="9" customHeight="1">
      <c r="A42" s="7" t="s">
        <v>33</v>
      </c>
      <c r="B42" s="21"/>
      <c r="C42" s="15"/>
      <c r="D42" s="8"/>
      <c r="E42" s="21"/>
      <c r="F42" s="8"/>
      <c r="J42" s="3"/>
      <c r="K42" s="2"/>
    </row>
    <row r="43" spans="1:11" ht="9" customHeight="1">
      <c r="A43" s="8" t="s">
        <v>37</v>
      </c>
      <c r="B43" s="21"/>
      <c r="C43" s="15"/>
      <c r="D43" s="8"/>
      <c r="E43" s="21"/>
      <c r="F43" s="8"/>
      <c r="J43" s="3"/>
      <c r="K43" s="2"/>
    </row>
    <row r="44" spans="1:6" ht="12.75">
      <c r="A44" s="8"/>
      <c r="B44" s="21"/>
      <c r="C44" s="8"/>
      <c r="D44" s="8"/>
      <c r="E44" s="21"/>
      <c r="F44" s="8"/>
    </row>
    <row r="45" spans="1:6" ht="12.75">
      <c r="A45" s="8"/>
      <c r="B45" s="21"/>
      <c r="C45" s="8"/>
      <c r="D45" s="8"/>
      <c r="E45" s="21"/>
      <c r="F45" s="8"/>
    </row>
    <row r="46" spans="1:11" ht="12.75">
      <c r="A46" s="8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6" ht="12.75">
      <c r="A47" s="8"/>
      <c r="B47" s="21"/>
      <c r="C47" s="8"/>
      <c r="D47" s="8"/>
      <c r="E47" s="21"/>
      <c r="F47" s="8"/>
    </row>
    <row r="48" spans="1:6" ht="12.75">
      <c r="A48" s="8"/>
      <c r="B48" s="21"/>
      <c r="C48" s="8"/>
      <c r="D48" s="8"/>
      <c r="E48" s="21"/>
      <c r="F48" s="8"/>
    </row>
    <row r="49" spans="1:6" ht="12.75">
      <c r="A49" s="8"/>
      <c r="B49" s="21"/>
      <c r="C49" s="8"/>
      <c r="D49" s="8"/>
      <c r="E49" s="21"/>
      <c r="F49" s="8"/>
    </row>
    <row r="50" spans="1:6" ht="12.75">
      <c r="A50" s="8"/>
      <c r="B50" s="21"/>
      <c r="C50" s="8"/>
      <c r="D50" s="8"/>
      <c r="E50" s="21"/>
      <c r="F50" s="8"/>
    </row>
    <row r="51" spans="1:6" ht="12.75">
      <c r="A51" s="8"/>
      <c r="B51" s="21"/>
      <c r="C51" s="8"/>
      <c r="D51" s="8"/>
      <c r="E51" s="21"/>
      <c r="F51" s="8"/>
    </row>
    <row r="52" spans="1:6" ht="12.75">
      <c r="A52" s="8"/>
      <c r="B52" s="21"/>
      <c r="C52" s="8"/>
      <c r="D52" s="8"/>
      <c r="E52" s="21"/>
      <c r="F52" s="8"/>
    </row>
    <row r="53" spans="1:6" ht="12.75">
      <c r="A53" s="8"/>
      <c r="B53" s="21"/>
      <c r="C53" s="8"/>
      <c r="D53" s="8"/>
      <c r="E53" s="21"/>
      <c r="F53" s="8"/>
    </row>
    <row r="54" spans="1:6" ht="12.75">
      <c r="A54" s="8"/>
      <c r="B54" s="21"/>
      <c r="C54" s="8"/>
      <c r="D54" s="8"/>
      <c r="E54" s="21"/>
      <c r="F54" s="8"/>
    </row>
    <row r="55" spans="1:6" ht="12.75">
      <c r="A55" s="8"/>
      <c r="B55" s="21"/>
      <c r="C55" s="8"/>
      <c r="D55" s="8"/>
      <c r="E55" s="21"/>
      <c r="F55" s="8"/>
    </row>
    <row r="56" spans="1:6" ht="12.75">
      <c r="A56" s="8"/>
      <c r="B56" s="21"/>
      <c r="C56" s="8"/>
      <c r="D56" s="8"/>
      <c r="E56" s="21"/>
      <c r="F56" s="8"/>
    </row>
    <row r="57" spans="1:6" ht="12.75">
      <c r="A57" s="8"/>
      <c r="B57" s="21"/>
      <c r="C57" s="21"/>
      <c r="D57" s="8"/>
      <c r="E57" s="21"/>
      <c r="F57" s="8"/>
    </row>
  </sheetData>
  <mergeCells count="12">
    <mergeCell ref="A37:K37"/>
    <mergeCell ref="A36:I36"/>
    <mergeCell ref="A1:K1"/>
    <mergeCell ref="K5:K6"/>
    <mergeCell ref="A5:A6"/>
    <mergeCell ref="B5:B6"/>
    <mergeCell ref="E5:E6"/>
    <mergeCell ref="G5:G6"/>
    <mergeCell ref="F5:F6"/>
    <mergeCell ref="I5:I6"/>
    <mergeCell ref="C5:C6"/>
    <mergeCell ref="D5:D6"/>
  </mergeCells>
  <printOptions/>
  <pageMargins left="0.6692913385826772" right="0.018318022747156607" top="0.984251968503937" bottom="1.3779527559055118" header="0.5118110236220472" footer="0.8661417322834646"/>
  <pageSetup horizontalDpi="600" verticalDpi="600" orientation="portrait" paperSize="9" r:id="rId1"/>
  <headerFooter alignWithMargins="0">
    <oddFooter>&amp;C79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template</cp:lastModifiedBy>
  <cp:lastPrinted>2009-08-24T13:48:50Z</cp:lastPrinted>
  <dcterms:created xsi:type="dcterms:W3CDTF">2003-07-29T13:45:12Z</dcterms:created>
  <dcterms:modified xsi:type="dcterms:W3CDTF">2009-10-19T09:24:39Z</dcterms:modified>
  <cp:category/>
  <cp:version/>
  <cp:contentType/>
  <cp:contentStatus/>
</cp:coreProperties>
</file>