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2120" windowHeight="5100" activeTab="0"/>
  </bookViews>
  <sheets>
    <sheet name="8.1" sheetId="1" r:id="rId1"/>
    <sheet name="8.2" sheetId="2" r:id="rId2"/>
    <sheet name="8.3" sheetId="3" r:id="rId3"/>
    <sheet name="8.4" sheetId="4" r:id="rId4"/>
    <sheet name="8.4 a" sheetId="5" r:id="rId5"/>
    <sheet name="8.5" sheetId="6" r:id="rId6"/>
    <sheet name="8.5 a" sheetId="7" r:id="rId7"/>
    <sheet name="8.6" sheetId="8" r:id="rId8"/>
    <sheet name="8.6 a" sheetId="9" r:id="rId9"/>
  </sheets>
  <definedNames/>
  <calcPr fullCalcOnLoad="1"/>
</workbook>
</file>

<file path=xl/sharedStrings.xml><?xml version="1.0" encoding="utf-8"?>
<sst xmlns="http://schemas.openxmlformats.org/spreadsheetml/2006/main" count="1059" uniqueCount="151">
  <si>
    <t>-</t>
  </si>
  <si>
    <t>SISMICITA'</t>
  </si>
  <si>
    <t>Campania</t>
  </si>
  <si>
    <t>Sicilia</t>
  </si>
  <si>
    <t>Marche</t>
  </si>
  <si>
    <t>Calabria</t>
  </si>
  <si>
    <t>Emilia-Romagna</t>
  </si>
  <si>
    <t>Basilicata</t>
  </si>
  <si>
    <t>Puglia</t>
  </si>
  <si>
    <t>Trentino-Alto Adige</t>
  </si>
  <si>
    <t>Toscana</t>
  </si>
  <si>
    <t>Umbria</t>
  </si>
  <si>
    <t>REGIONI</t>
  </si>
  <si>
    <t>Totale</t>
  </si>
  <si>
    <t>Piemonte</t>
  </si>
  <si>
    <t>Valle d'Aosta</t>
  </si>
  <si>
    <t>Lombardia</t>
  </si>
  <si>
    <t xml:space="preserve">Veneto </t>
  </si>
  <si>
    <t>Friuli-Venezia Giulia</t>
  </si>
  <si>
    <t>Liguria</t>
  </si>
  <si>
    <t>Lazio</t>
  </si>
  <si>
    <t>Abruzzo</t>
  </si>
  <si>
    <t>Molise</t>
  </si>
  <si>
    <t>Sardegna</t>
  </si>
  <si>
    <t>ITALIA</t>
  </si>
  <si>
    <t>Nord</t>
  </si>
  <si>
    <t>Centro</t>
  </si>
  <si>
    <t>Mezzogiorno</t>
  </si>
  <si>
    <t xml:space="preserve">   Sismicità (composizioni percentuali)</t>
  </si>
  <si>
    <t>Trento</t>
  </si>
  <si>
    <t>Veneto</t>
  </si>
  <si>
    <t>Totale abitazioni</t>
  </si>
  <si>
    <t>Zona 1               (Alta)</t>
  </si>
  <si>
    <t>Zona 2     (Media)</t>
  </si>
  <si>
    <t>Zona 3              (Bassa)</t>
  </si>
  <si>
    <t>Zona 4       (Minima)</t>
  </si>
  <si>
    <t xml:space="preserve">Totale </t>
  </si>
  <si>
    <t>Zona 1   (Alta)</t>
  </si>
  <si>
    <t>Zona 2    (Media)</t>
  </si>
  <si>
    <t>Zona 3  (Bassa)</t>
  </si>
  <si>
    <t>Zona 4    (Minima)</t>
  </si>
  <si>
    <t xml:space="preserve">   Sismicità   (composizioni percentuali)</t>
  </si>
  <si>
    <t xml:space="preserve">           ABITAZIONI SOGGETTE A CROLLI</t>
  </si>
  <si>
    <t xml:space="preserve">           ABITAZIONI INAGIBILI</t>
  </si>
  <si>
    <t xml:space="preserve">           ABITAZIONI DANNEGGIATE</t>
  </si>
  <si>
    <t>Bolzano-Bozen</t>
  </si>
  <si>
    <t>ANNO</t>
  </si>
  <si>
    <t>4,0 - 4,4</t>
  </si>
  <si>
    <t>4,5 - 4,9</t>
  </si>
  <si>
    <t>5,0 - 5,4</t>
  </si>
  <si>
    <t>5,5 - 5,9</t>
  </si>
  <si>
    <t>&gt; 5,9</t>
  </si>
  <si>
    <r>
      <t>Fonte</t>
    </r>
    <r>
      <rPr>
        <sz val="7"/>
        <rFont val="Arial"/>
        <family val="2"/>
      </rPr>
      <t>: Istituto nazionale di geofisica e vulcanologia (Ingv)</t>
    </r>
  </si>
  <si>
    <t>ANNI</t>
  </si>
  <si>
    <r>
      <t>Fonte</t>
    </r>
    <r>
      <rPr>
        <sz val="7"/>
        <rFont val="Arial"/>
        <family val="0"/>
      </rPr>
      <t>: Istituto nazionale di geofisica e vulcanologia (Ingv)</t>
    </r>
  </si>
  <si>
    <t>Tavola 8.3 - Reti sismiche italiane per il monitoraggio del territorio nazionale - Anno 2006</t>
  </si>
  <si>
    <t>Ente gestore</t>
  </si>
  <si>
    <t>Regioni</t>
  </si>
  <si>
    <t>Rete sismica nazionale centralizzata</t>
  </si>
  <si>
    <t>Ingv, Centro nazionale terremoti</t>
  </si>
  <si>
    <t>Tutte</t>
  </si>
  <si>
    <t>Rete sismica regionale della Campania</t>
  </si>
  <si>
    <t>Ingv, Osservatorio vesuviano</t>
  </si>
  <si>
    <t>Rete sismica del Vesuvio</t>
  </si>
  <si>
    <t>Rete sismica dei Campi Flegrei-Ischia</t>
  </si>
  <si>
    <t>Rete sismica dello Stromboli</t>
  </si>
  <si>
    <t>Ingv, Osservatorio vesuviano, Centro nazionale terremoti</t>
  </si>
  <si>
    <t>Rete sismica Peloritani-Calabria</t>
  </si>
  <si>
    <t>Ingv, sezione di Catania</t>
  </si>
  <si>
    <t>Calabria, Sicilia</t>
  </si>
  <si>
    <t>Rete sismica degli Iblei</t>
  </si>
  <si>
    <t>Rete sismica dell'Etna</t>
  </si>
  <si>
    <t>Rete sismica delle isole Eolie</t>
  </si>
  <si>
    <t>Dip.to Protezione civile, Ufficio servizio sismico</t>
  </si>
  <si>
    <t>Rete sismica regionale delle Marche</t>
  </si>
  <si>
    <t>Regione Marche; Ingv (Centro naz. terremoti)</t>
  </si>
  <si>
    <t>Rete sismica regionale della Calabria</t>
  </si>
  <si>
    <t>Dip.to Scienze della terra, Univ.della Calabria, Cosenza</t>
  </si>
  <si>
    <t>Dipteris, sezione Geofisica, Università di Genova</t>
  </si>
  <si>
    <t>Liguria, Piemonte, Toscana</t>
  </si>
  <si>
    <t>Rete sismica del Friuli-Venezia Giulia</t>
  </si>
  <si>
    <t>Ogs, Centro ricerche sismologiche (a)</t>
  </si>
  <si>
    <t>Friuli-Venezia Giulia, Veneto</t>
  </si>
  <si>
    <t>Rete sismica di Correggio (RE)</t>
  </si>
  <si>
    <t>Eni, Divisione Agip</t>
  </si>
  <si>
    <t>Rete sismica di Minerbio (BO)</t>
  </si>
  <si>
    <t>Rete sismica di Cavone (MO)</t>
  </si>
  <si>
    <t>Rete sismica della Val d'Agri</t>
  </si>
  <si>
    <t>Rete sismica di Crotone</t>
  </si>
  <si>
    <t>Rete sismica dell'Università di Bari</t>
  </si>
  <si>
    <t>Osservatorio sismologico Università di Bari</t>
  </si>
  <si>
    <t>Rete sismica della provincia di Trento</t>
  </si>
  <si>
    <t>Provincia di Trento</t>
  </si>
  <si>
    <t>Rete sismica di Larderello</t>
  </si>
  <si>
    <t>Enel, GreenPower</t>
  </si>
  <si>
    <t>Rete sismica dell'Amiata</t>
  </si>
  <si>
    <t>Rete sismica di Latera, Monti Vulsini</t>
  </si>
  <si>
    <t>Toscana, Lazio</t>
  </si>
  <si>
    <t>Rete sismica regionale dell'Umbria (Resil)</t>
  </si>
  <si>
    <t>Regione Umbria, INGV (Centro Nazionale Terremoti), Osservatorio sismico "A. Bina"</t>
  </si>
  <si>
    <t>Rete sismica del Mugello</t>
  </si>
  <si>
    <t>Istituto geofisico toscano</t>
  </si>
  <si>
    <t>Rete sismica dell'Alto Adige</t>
  </si>
  <si>
    <t>Provincia autonoma di Bolzano</t>
  </si>
  <si>
    <t>Ingv, Sezione di Catania</t>
  </si>
  <si>
    <t>Rete sismica mobile del Centro di Ricerche Sismologiche, Udine</t>
  </si>
  <si>
    <t>CRS, Udine</t>
  </si>
  <si>
    <t>(a) Ogs = Istituto nazionale di oceanografia e geofisica sperimentale</t>
  </si>
  <si>
    <t xml:space="preserve">NUMERO COMUNI </t>
  </si>
  <si>
    <r>
      <t xml:space="preserve">SUPERFICIE (a) </t>
    </r>
    <r>
      <rPr>
        <i/>
        <sz val="7"/>
        <rFont val="Arial"/>
        <family val="2"/>
      </rPr>
      <t>(ettari)</t>
    </r>
  </si>
  <si>
    <t xml:space="preserve">POPOLAZIONE </t>
  </si>
  <si>
    <t>Sismicità  (valori assoluti)</t>
  </si>
  <si>
    <t>Sismicità (composizioni percentuali)</t>
  </si>
  <si>
    <t xml:space="preserve">Zona 1                  (classe A) </t>
  </si>
  <si>
    <t xml:space="preserve">Zona 2            (classe B) </t>
  </si>
  <si>
    <t xml:space="preserve">Zona 3           (classe C) </t>
  </si>
  <si>
    <t xml:space="preserve">         Zona 4 (classe D)</t>
  </si>
  <si>
    <t>GRADO DI VULNERABILITA' DELLE ABITAZIONI:  ALTO (CLASSE A)</t>
  </si>
  <si>
    <t>GRADO DI VULNERABILITA' DELLE ABITAZIONI:  MEDIO (CLASSE B)</t>
  </si>
  <si>
    <t xml:space="preserve">Zona 1                 (classe A) </t>
  </si>
  <si>
    <t>GRADO DI VULNERABILITA' DELLE ABITAZIONI:  BASSO (CLASSE C)</t>
  </si>
  <si>
    <t>Friuli- Venezia Giulia</t>
  </si>
  <si>
    <t>Totale  abitazioni</t>
  </si>
  <si>
    <t>..</t>
  </si>
  <si>
    <t>N° di stazioni</t>
  </si>
  <si>
    <t>RETI SISMICHE</t>
  </si>
  <si>
    <t>Tutte                                     (pronto intervento)</t>
  </si>
  <si>
    <t>Tutte                                    (pronto intervento)</t>
  </si>
  <si>
    <t>Sismicità   (valori assoluti)</t>
  </si>
  <si>
    <t>Sismicità (valori assoluti)</t>
  </si>
  <si>
    <t>(a) I valori in ettari della superficie sono basati sulle misurazioni degli Uffici provinciali dell'Agenzia del territorio al 31 dicembre 2002.</t>
  </si>
  <si>
    <r>
      <t>Fonte</t>
    </r>
    <r>
      <rPr>
        <sz val="7"/>
        <rFont val="Arial"/>
        <family val="2"/>
      </rPr>
      <t>: Dipartimento protezione civile, Ufficio valutazione, prevenzione e mitigazione del rischio sismico e attività ed opere post-emergenza; Istat</t>
    </r>
  </si>
  <si>
    <t>Valle d'Aosta/Vallée d'Aoste</t>
  </si>
  <si>
    <t>Bolzano/Bozen</t>
  </si>
  <si>
    <r>
      <t xml:space="preserve">Tavola 8.1 - Movimenti sismici superiori a </t>
    </r>
    <r>
      <rPr>
        <b/>
        <i/>
        <sz val="9"/>
        <rFont val="Arial"/>
        <family val="2"/>
      </rPr>
      <t>magnitudo</t>
    </r>
    <r>
      <rPr>
        <b/>
        <sz val="9"/>
        <rFont val="Arial"/>
        <family val="2"/>
      </rPr>
      <t xml:space="preserve"> 4,0 per classi di magnitudo  - Anni 1950-1982 </t>
    </r>
    <r>
      <rPr>
        <sz val="9"/>
        <rFont val="Arial"/>
        <family val="2"/>
      </rPr>
      <t>(a)</t>
    </r>
  </si>
  <si>
    <r>
      <t xml:space="preserve">(a) I valori di </t>
    </r>
    <r>
      <rPr>
        <i/>
        <sz val="7"/>
        <rFont val="Arial"/>
        <family val="2"/>
      </rPr>
      <t>magnitudo</t>
    </r>
    <r>
      <rPr>
        <sz val="7"/>
        <rFont val="Arial"/>
        <family val="2"/>
      </rPr>
      <t xml:space="preserve"> sono stati determinati considerando la magnitudo locale, dove disponibile, o stime di intensità macrosismica.</t>
    </r>
  </si>
  <si>
    <r>
      <t xml:space="preserve">Tavola 8.2 - Movimenti sismici superiori a </t>
    </r>
    <r>
      <rPr>
        <b/>
        <i/>
        <sz val="9"/>
        <rFont val="Arial"/>
        <family val="2"/>
      </rPr>
      <t>magnitudo</t>
    </r>
    <r>
      <rPr>
        <b/>
        <sz val="9"/>
        <rFont val="Arial"/>
        <family val="2"/>
      </rPr>
      <t xml:space="preserve"> 4,0 per classi di magnitudo - Anni 1983-2006</t>
    </r>
  </si>
  <si>
    <r>
      <t xml:space="preserve">Classi di </t>
    </r>
    <r>
      <rPr>
        <i/>
        <sz val="7"/>
        <rFont val="Arial"/>
        <family val="2"/>
      </rPr>
      <t>magnitudo</t>
    </r>
  </si>
  <si>
    <t>Rete accelerometrica nazionale (Ran)</t>
  </si>
  <si>
    <t>Rete sismica mobile del Centro nazionale terremoti , Ingv</t>
  </si>
  <si>
    <t>Rete sismica mobile della Sezione di Catania, Ingv</t>
  </si>
  <si>
    <t>Rete sismica Igg</t>
  </si>
  <si>
    <t>Sismicità</t>
  </si>
  <si>
    <t>Sismicità  (composizioni percentuali)</t>
  </si>
  <si>
    <t xml:space="preserve">Tavola 8.4 - Zone di sismicità: comuni, superficie e popolazione per regione al 31 dicembre 2005 </t>
  </si>
  <si>
    <r>
      <t xml:space="preserve">Tavola 8.4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Zone di sismicità: comuni, superficie e popolazione per regione al 31 dicembre 2005 </t>
    </r>
  </si>
  <si>
    <r>
      <t xml:space="preserve">Tavola 8.5 - Zone di sismicità: numero di abitazioni per grado di vulnerabilità per regione </t>
    </r>
    <r>
      <rPr>
        <sz val="9"/>
        <rFont val="Arial"/>
        <family val="2"/>
      </rPr>
      <t>(a)</t>
    </r>
  </si>
  <si>
    <r>
      <t>Tavola 8.6 - Zone di sismicità: numero di abitazioni soggette a crolli,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inagibili e danneggiate per regione </t>
    </r>
    <r>
      <rPr>
        <sz val="9"/>
        <rFont val="Arial"/>
        <family val="2"/>
      </rPr>
      <t>(a)</t>
    </r>
  </si>
  <si>
    <r>
      <t xml:space="preserve">Tavola 8.5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Zone di sismicità: numero di abitazioni per grado di vulnerabilità per regione </t>
    </r>
    <r>
      <rPr>
        <sz val="9"/>
        <rFont val="Arial"/>
        <family val="2"/>
      </rPr>
      <t>(a)</t>
    </r>
  </si>
  <si>
    <r>
      <t xml:space="preserve">Tavola 8.6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Zone di sismicità: numero di abitazioni soggette a crolli, inagibili e danneggiate per regione </t>
    </r>
    <r>
      <rPr>
        <sz val="9"/>
        <rFont val="Arial"/>
        <family val="2"/>
      </rPr>
      <t>(a)</t>
    </r>
  </si>
  <si>
    <r>
      <t xml:space="preserve">(a) Le stime sono state ottenute considerando la consistenza del patrimonio abitativo desunta dal Censimento della popolazione e </t>
    </r>
    <r>
      <rPr>
        <sz val="7"/>
        <rFont val="Arial"/>
        <family val="2"/>
      </rPr>
      <t>delle abitazioni 2001 dell'Istat.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</si>
</sst>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* #,##0.0_-;\-* #,##0.0_-;_-* &quot;-&quot;_-;_-@_-"/>
    <numFmt numFmtId="186" formatCode="#,##0_ ;\-#,##0\ 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8"/>
      <name val="MS Sans Serif"/>
      <family val="0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7"/>
      <name val="MS Sans Serif"/>
      <family val="0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7"/>
      <name val="MS Sans Serif"/>
      <family val="2"/>
    </font>
    <font>
      <i/>
      <sz val="7"/>
      <color indexed="8"/>
      <name val="Arial"/>
      <family val="2"/>
    </font>
    <font>
      <i/>
      <sz val="7"/>
      <name val="MS Sans Serif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7" fillId="0" borderId="1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right"/>
    </xf>
    <xf numFmtId="184" fontId="6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7" fillId="0" borderId="1" xfId="0" applyFont="1" applyBorder="1" applyAlignment="1">
      <alignment wrapText="1"/>
    </xf>
    <xf numFmtId="0" fontId="12" fillId="0" borderId="0" xfId="17" applyFont="1" applyFill="1" applyBorder="1" applyAlignment="1">
      <alignment horizontal="left" wrapText="1"/>
      <protection/>
    </xf>
    <xf numFmtId="38" fontId="12" fillId="0" borderId="0" xfId="16" applyFont="1" applyFill="1" applyBorder="1" applyAlignment="1">
      <alignment horizontal="right" wrapText="1"/>
    </xf>
    <xf numFmtId="185" fontId="7" fillId="0" borderId="0" xfId="16" applyNumberFormat="1" applyFont="1" applyAlignment="1">
      <alignment/>
    </xf>
    <xf numFmtId="185" fontId="6" fillId="0" borderId="0" xfId="16" applyNumberFormat="1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2" fillId="0" borderId="0" xfId="19" applyFont="1" applyFill="1" applyBorder="1" applyAlignment="1">
      <alignment/>
      <protection/>
    </xf>
    <xf numFmtId="0" fontId="16" fillId="0" borderId="0" xfId="19" applyFont="1" applyFill="1" applyBorder="1" applyAlignment="1">
      <alignment/>
      <protection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9" fontId="7" fillId="0" borderId="0" xfId="0" applyNumberFormat="1" applyFont="1" applyBorder="1" applyAlignment="1">
      <alignment horizontal="right" vertical="distributed" wrapText="1"/>
    </xf>
    <xf numFmtId="189" fontId="7" fillId="0" borderId="0" xfId="15" applyNumberFormat="1" applyFont="1" applyBorder="1" applyAlignment="1">
      <alignment horizontal="right" vertical="distributed"/>
    </xf>
    <xf numFmtId="189" fontId="7" fillId="0" borderId="0" xfId="15" applyNumberFormat="1" applyFont="1" applyBorder="1" applyAlignment="1">
      <alignment vertical="distributed"/>
    </xf>
    <xf numFmtId="189" fontId="7" fillId="0" borderId="0" xfId="0" applyNumberFormat="1" applyFont="1" applyBorder="1" applyAlignment="1">
      <alignment vertical="distributed"/>
    </xf>
    <xf numFmtId="189" fontId="6" fillId="0" borderId="0" xfId="15" applyNumberFormat="1" applyFont="1" applyBorder="1" applyAlignment="1">
      <alignment vertical="distributed"/>
    </xf>
    <xf numFmtId="189" fontId="6" fillId="0" borderId="0" xfId="0" applyNumberFormat="1" applyFont="1" applyBorder="1" applyAlignment="1">
      <alignment vertical="distributed"/>
    </xf>
    <xf numFmtId="3" fontId="12" fillId="0" borderId="0" xfId="15" applyNumberFormat="1" applyFont="1" applyBorder="1" applyAlignment="1">
      <alignment horizontal="right" vertical="distributed"/>
    </xf>
    <xf numFmtId="3" fontId="12" fillId="0" borderId="0" xfId="15" applyNumberFormat="1" applyFont="1" applyFill="1" applyBorder="1" applyAlignment="1">
      <alignment horizontal="right" vertical="distributed"/>
    </xf>
    <xf numFmtId="3" fontId="6" fillId="0" borderId="0" xfId="15" applyNumberFormat="1" applyFont="1" applyBorder="1" applyAlignment="1">
      <alignment vertical="distributed"/>
    </xf>
    <xf numFmtId="185" fontId="7" fillId="0" borderId="0" xfId="16" applyNumberFormat="1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18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184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38" fontId="19" fillId="0" borderId="0" xfId="16" applyFont="1" applyFill="1" applyBorder="1" applyAlignment="1">
      <alignment horizontal="right" wrapText="1"/>
    </xf>
    <xf numFmtId="185" fontId="9" fillId="0" borderId="0" xfId="16" applyNumberFormat="1" applyFont="1" applyAlignment="1">
      <alignment/>
    </xf>
    <xf numFmtId="3" fontId="19" fillId="0" borderId="0" xfId="15" applyNumberFormat="1" applyFont="1" applyBorder="1" applyAlignment="1">
      <alignment horizontal="right" vertical="distributed"/>
    </xf>
    <xf numFmtId="3" fontId="19" fillId="0" borderId="0" xfId="15" applyNumberFormat="1" applyFont="1" applyFill="1" applyBorder="1" applyAlignment="1">
      <alignment horizontal="right" vertical="distributed"/>
    </xf>
    <xf numFmtId="189" fontId="9" fillId="0" borderId="0" xfId="0" applyNumberFormat="1" applyFont="1" applyBorder="1" applyAlignment="1">
      <alignment vertical="distributed"/>
    </xf>
    <xf numFmtId="189" fontId="9" fillId="0" borderId="0" xfId="15" applyNumberFormat="1" applyFont="1" applyBorder="1" applyAlignment="1">
      <alignment horizontal="right" vertical="distributed"/>
    </xf>
    <xf numFmtId="189" fontId="9" fillId="0" borderId="0" xfId="15" applyNumberFormat="1" applyFont="1" applyBorder="1" applyAlignment="1">
      <alignment vertical="distributed"/>
    </xf>
    <xf numFmtId="0" fontId="20" fillId="0" borderId="0" xfId="0" applyFont="1" applyBorder="1" applyAlignment="1">
      <alignment/>
    </xf>
    <xf numFmtId="189" fontId="20" fillId="0" borderId="0" xfId="0" applyNumberFormat="1" applyFont="1" applyBorder="1" applyAlignment="1">
      <alignment/>
    </xf>
    <xf numFmtId="3" fontId="19" fillId="0" borderId="0" xfId="15" applyNumberFormat="1" applyFont="1" applyFill="1" applyBorder="1" applyAlignment="1">
      <alignment horizontal="right" vertical="distributed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justify" vertical="center" wrapText="1"/>
    </xf>
    <xf numFmtId="0" fontId="7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0" fontId="4" fillId="0" borderId="0" xfId="0" applyNumberFormat="1" applyFont="1" applyFill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9">
    <cellStyle name="Normal" xfId="0"/>
    <cellStyle name="Comma" xfId="15"/>
    <cellStyle name="Comma [0]" xfId="16"/>
    <cellStyle name="Normale_Foglio1" xfId="17"/>
    <cellStyle name="Normale_Foglio2" xfId="18"/>
    <cellStyle name="Normale_Tavola 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H8" sqref="H8"/>
    </sheetView>
  </sheetViews>
  <sheetFormatPr defaultColWidth="9.140625" defaultRowHeight="12.75"/>
  <cols>
    <col min="1" max="1" width="19.140625" style="0" customWidth="1"/>
    <col min="2" max="7" width="12.28125" style="0" customWidth="1"/>
  </cols>
  <sheetData>
    <row r="1" spans="1:9" ht="12.75">
      <c r="A1" s="128" t="s">
        <v>1</v>
      </c>
      <c r="B1" s="128"/>
      <c r="C1" s="128"/>
      <c r="D1" s="128"/>
      <c r="E1" s="128"/>
      <c r="F1" s="128"/>
      <c r="G1" s="75"/>
      <c r="H1" s="102"/>
      <c r="I1" s="102"/>
    </row>
    <row r="2" spans="1:9" ht="18" customHeight="1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1" t="s">
        <v>134</v>
      </c>
      <c r="B3" s="2"/>
      <c r="C3" s="2"/>
      <c r="D3" s="2"/>
      <c r="E3" s="2"/>
      <c r="F3" s="2"/>
      <c r="G3" s="2"/>
      <c r="H3" s="2"/>
      <c r="I3" s="2"/>
    </row>
    <row r="4" spans="1:9" ht="7.5" customHeight="1">
      <c r="A4" s="3"/>
      <c r="B4" s="4"/>
      <c r="C4" s="4"/>
      <c r="D4" s="4"/>
      <c r="E4" s="4"/>
      <c r="F4" s="4"/>
      <c r="G4" s="6"/>
      <c r="H4" s="4"/>
      <c r="I4" s="4"/>
    </row>
    <row r="5" spans="1:9" ht="18" customHeight="1">
      <c r="A5" s="125" t="s">
        <v>46</v>
      </c>
      <c r="B5" s="127" t="s">
        <v>137</v>
      </c>
      <c r="C5" s="127"/>
      <c r="D5" s="127"/>
      <c r="E5" s="127"/>
      <c r="F5" s="127"/>
      <c r="G5" s="129" t="s">
        <v>36</v>
      </c>
      <c r="H5" s="4"/>
      <c r="I5" s="4"/>
    </row>
    <row r="6" spans="1:9" ht="18" customHeight="1">
      <c r="A6" s="126"/>
      <c r="B6" s="76" t="s">
        <v>47</v>
      </c>
      <c r="C6" s="76" t="s">
        <v>48</v>
      </c>
      <c r="D6" s="76" t="s">
        <v>49</v>
      </c>
      <c r="E6" s="76" t="s">
        <v>50</v>
      </c>
      <c r="F6" s="76" t="s">
        <v>51</v>
      </c>
      <c r="G6" s="130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77">
        <v>1950</v>
      </c>
      <c r="B8" s="5">
        <v>8</v>
      </c>
      <c r="C8" s="5">
        <v>5</v>
      </c>
      <c r="D8" s="5">
        <v>3</v>
      </c>
      <c r="E8" s="5" t="s">
        <v>0</v>
      </c>
      <c r="F8" s="5" t="s">
        <v>0</v>
      </c>
      <c r="G8" s="5">
        <f>SUM(B8:F8)</f>
        <v>16</v>
      </c>
      <c r="H8" s="4"/>
      <c r="I8" s="4"/>
    </row>
    <row r="9" spans="1:9" ht="12.75">
      <c r="A9" s="77">
        <v>1951</v>
      </c>
      <c r="B9" s="5">
        <v>9</v>
      </c>
      <c r="C9" s="5">
        <v>4</v>
      </c>
      <c r="D9" s="5">
        <v>2</v>
      </c>
      <c r="E9" s="5" t="s">
        <v>0</v>
      </c>
      <c r="F9" s="5" t="s">
        <v>0</v>
      </c>
      <c r="G9" s="5">
        <f aca="true" t="shared" si="0" ref="G9:G40">SUM(B9:F9)</f>
        <v>15</v>
      </c>
      <c r="H9" s="4"/>
      <c r="I9" s="4"/>
    </row>
    <row r="10" spans="1:9" ht="12.75">
      <c r="A10" s="77">
        <v>1952</v>
      </c>
      <c r="B10" s="5">
        <v>9</v>
      </c>
      <c r="C10" s="5">
        <v>2</v>
      </c>
      <c r="D10" s="5">
        <v>2</v>
      </c>
      <c r="E10" s="5" t="s">
        <v>0</v>
      </c>
      <c r="F10" s="5">
        <v>1</v>
      </c>
      <c r="G10" s="5">
        <f t="shared" si="0"/>
        <v>14</v>
      </c>
      <c r="H10" s="4"/>
      <c r="I10" s="4"/>
    </row>
    <row r="11" spans="1:9" ht="12.75">
      <c r="A11" s="77">
        <v>1953</v>
      </c>
      <c r="B11" s="5">
        <v>6</v>
      </c>
      <c r="C11" s="5">
        <v>0</v>
      </c>
      <c r="D11" s="5">
        <v>1</v>
      </c>
      <c r="E11" s="5" t="s">
        <v>0</v>
      </c>
      <c r="F11" s="5" t="s">
        <v>0</v>
      </c>
      <c r="G11" s="5">
        <f t="shared" si="0"/>
        <v>7</v>
      </c>
      <c r="H11" s="4"/>
      <c r="I11" s="4"/>
    </row>
    <row r="12" spans="1:9" ht="12.75">
      <c r="A12" s="77">
        <v>1954</v>
      </c>
      <c r="B12" s="5">
        <v>4</v>
      </c>
      <c r="C12" s="5">
        <v>4</v>
      </c>
      <c r="D12" s="5">
        <v>1</v>
      </c>
      <c r="E12" s="5">
        <v>1</v>
      </c>
      <c r="F12" s="5" t="s">
        <v>0</v>
      </c>
      <c r="G12" s="5">
        <f t="shared" si="0"/>
        <v>10</v>
      </c>
      <c r="H12" s="4"/>
      <c r="I12" s="4"/>
    </row>
    <row r="13" spans="1:9" ht="12.75">
      <c r="A13" s="77">
        <v>1955</v>
      </c>
      <c r="B13" s="5">
        <v>6</v>
      </c>
      <c r="C13" s="5">
        <v>3</v>
      </c>
      <c r="D13" s="5">
        <v>2</v>
      </c>
      <c r="E13" s="5" t="s">
        <v>0</v>
      </c>
      <c r="F13" s="5" t="s">
        <v>0</v>
      </c>
      <c r="G13" s="5">
        <f t="shared" si="0"/>
        <v>11</v>
      </c>
      <c r="H13" s="4"/>
      <c r="I13" s="4"/>
    </row>
    <row r="14" spans="1:9" ht="12.75">
      <c r="A14" s="77">
        <v>1956</v>
      </c>
      <c r="B14" s="5">
        <v>7</v>
      </c>
      <c r="C14" s="5">
        <v>5</v>
      </c>
      <c r="D14" s="5">
        <v>1</v>
      </c>
      <c r="E14" s="5" t="s">
        <v>0</v>
      </c>
      <c r="F14" s="5">
        <v>1</v>
      </c>
      <c r="G14" s="5">
        <f t="shared" si="0"/>
        <v>14</v>
      </c>
      <c r="H14" s="4"/>
      <c r="I14" s="4"/>
    </row>
    <row r="15" spans="1:9" ht="12.75">
      <c r="A15" s="77">
        <v>1957</v>
      </c>
      <c r="B15" s="5">
        <v>15</v>
      </c>
      <c r="C15" s="5">
        <v>6</v>
      </c>
      <c r="D15" s="5">
        <v>2</v>
      </c>
      <c r="E15" s="5">
        <v>2</v>
      </c>
      <c r="F15" s="5" t="s">
        <v>0</v>
      </c>
      <c r="G15" s="5">
        <f t="shared" si="0"/>
        <v>25</v>
      </c>
      <c r="H15" s="4"/>
      <c r="I15" s="4"/>
    </row>
    <row r="16" spans="1:9" ht="12.75">
      <c r="A16" s="77">
        <v>1958</v>
      </c>
      <c r="B16" s="5">
        <v>5</v>
      </c>
      <c r="C16" s="5">
        <v>1</v>
      </c>
      <c r="D16" s="5">
        <v>1</v>
      </c>
      <c r="E16" s="5" t="s">
        <v>0</v>
      </c>
      <c r="F16" s="5" t="s">
        <v>0</v>
      </c>
      <c r="G16" s="5">
        <f t="shared" si="0"/>
        <v>7</v>
      </c>
      <c r="H16" s="4"/>
      <c r="I16" s="4"/>
    </row>
    <row r="17" spans="1:9" ht="12.75">
      <c r="A17" s="77">
        <v>1959</v>
      </c>
      <c r="B17" s="5">
        <v>4</v>
      </c>
      <c r="C17" s="5">
        <v>3</v>
      </c>
      <c r="D17" s="5" t="s">
        <v>0</v>
      </c>
      <c r="E17" s="5">
        <v>2</v>
      </c>
      <c r="F17" s="5" t="s">
        <v>0</v>
      </c>
      <c r="G17" s="5">
        <f t="shared" si="0"/>
        <v>9</v>
      </c>
      <c r="H17" s="4"/>
      <c r="I17" s="4"/>
    </row>
    <row r="18" spans="1:9" ht="12.75">
      <c r="A18" s="77">
        <v>1960</v>
      </c>
      <c r="B18" s="5">
        <v>15</v>
      </c>
      <c r="C18" s="5">
        <v>5</v>
      </c>
      <c r="D18" s="5">
        <v>1</v>
      </c>
      <c r="E18" s="5" t="s">
        <v>0</v>
      </c>
      <c r="F18" s="5">
        <v>1</v>
      </c>
      <c r="G18" s="5">
        <f t="shared" si="0"/>
        <v>22</v>
      </c>
      <c r="H18" s="4"/>
      <c r="I18" s="4"/>
    </row>
    <row r="19" spans="1:9" ht="12.75">
      <c r="A19" s="77">
        <v>1961</v>
      </c>
      <c r="B19" s="5">
        <v>16</v>
      </c>
      <c r="C19" s="5">
        <v>5</v>
      </c>
      <c r="D19" s="5">
        <v>8</v>
      </c>
      <c r="E19" s="5" t="s">
        <v>0</v>
      </c>
      <c r="F19" s="5" t="s">
        <v>0</v>
      </c>
      <c r="G19" s="5">
        <f t="shared" si="0"/>
        <v>29</v>
      </c>
      <c r="H19" s="4"/>
      <c r="I19" s="4"/>
    </row>
    <row r="20" spans="1:9" ht="12.75">
      <c r="A20" s="77">
        <v>1962</v>
      </c>
      <c r="B20" s="5">
        <v>10</v>
      </c>
      <c r="C20" s="5">
        <v>3</v>
      </c>
      <c r="D20" s="5">
        <v>1</v>
      </c>
      <c r="E20" s="5">
        <v>3</v>
      </c>
      <c r="F20" s="5">
        <v>1</v>
      </c>
      <c r="G20" s="5">
        <f t="shared" si="0"/>
        <v>18</v>
      </c>
      <c r="H20" s="4"/>
      <c r="I20" s="4"/>
    </row>
    <row r="21" spans="1:9" ht="12.75">
      <c r="A21" s="77">
        <v>1963</v>
      </c>
      <c r="B21" s="5">
        <v>22</v>
      </c>
      <c r="C21" s="5">
        <v>1</v>
      </c>
      <c r="D21" s="5">
        <v>4</v>
      </c>
      <c r="E21" s="5">
        <v>2</v>
      </c>
      <c r="F21" s="5" t="s">
        <v>0</v>
      </c>
      <c r="G21" s="5">
        <f t="shared" si="0"/>
        <v>29</v>
      </c>
      <c r="H21" s="4"/>
      <c r="I21" s="4"/>
    </row>
    <row r="22" spans="1:9" ht="12.75">
      <c r="A22" s="77">
        <v>1964</v>
      </c>
      <c r="B22" s="5">
        <v>12</v>
      </c>
      <c r="C22" s="5">
        <v>3</v>
      </c>
      <c r="D22" s="5">
        <v>1</v>
      </c>
      <c r="E22" s="5" t="s">
        <v>0</v>
      </c>
      <c r="F22" s="5" t="s">
        <v>0</v>
      </c>
      <c r="G22" s="5">
        <f t="shared" si="0"/>
        <v>16</v>
      </c>
      <c r="H22" s="4"/>
      <c r="I22" s="4"/>
    </row>
    <row r="23" spans="1:9" ht="12.75">
      <c r="A23" s="77">
        <v>1965</v>
      </c>
      <c r="B23" s="5">
        <v>15</v>
      </c>
      <c r="C23" s="5">
        <v>4</v>
      </c>
      <c r="D23" s="5" t="s">
        <v>0</v>
      </c>
      <c r="E23" s="5" t="s">
        <v>0</v>
      </c>
      <c r="F23" s="5" t="s">
        <v>0</v>
      </c>
      <c r="G23" s="5">
        <f t="shared" si="0"/>
        <v>19</v>
      </c>
      <c r="H23" s="4"/>
      <c r="I23" s="4"/>
    </row>
    <row r="24" spans="1:9" ht="12.75">
      <c r="A24" s="77">
        <v>1966</v>
      </c>
      <c r="B24" s="5">
        <v>8</v>
      </c>
      <c r="C24" s="5">
        <v>1</v>
      </c>
      <c r="D24" s="5" t="s">
        <v>0</v>
      </c>
      <c r="E24" s="5" t="s">
        <v>0</v>
      </c>
      <c r="F24" s="5" t="s">
        <v>0</v>
      </c>
      <c r="G24" s="5">
        <f t="shared" si="0"/>
        <v>9</v>
      </c>
      <c r="H24" s="4"/>
      <c r="I24" s="4"/>
    </row>
    <row r="25" spans="1:9" ht="12.75">
      <c r="A25" s="77">
        <v>1967</v>
      </c>
      <c r="B25" s="5">
        <v>7</v>
      </c>
      <c r="C25" s="5">
        <v>8</v>
      </c>
      <c r="D25" s="5">
        <v>1</v>
      </c>
      <c r="E25" s="5">
        <v>1</v>
      </c>
      <c r="F25" s="5" t="s">
        <v>0</v>
      </c>
      <c r="G25" s="5">
        <f t="shared" si="0"/>
        <v>17</v>
      </c>
      <c r="H25" s="4"/>
      <c r="I25" s="4"/>
    </row>
    <row r="26" spans="1:9" ht="12.75">
      <c r="A26" s="77">
        <v>1968</v>
      </c>
      <c r="B26" s="5">
        <v>46</v>
      </c>
      <c r="C26" s="5">
        <v>14</v>
      </c>
      <c r="D26" s="5">
        <v>1</v>
      </c>
      <c r="E26" s="5">
        <v>4</v>
      </c>
      <c r="F26" s="5">
        <v>1</v>
      </c>
      <c r="G26" s="5">
        <f t="shared" si="0"/>
        <v>66</v>
      </c>
      <c r="H26" s="4"/>
      <c r="I26" s="4"/>
    </row>
    <row r="27" spans="1:9" ht="12.75">
      <c r="A27" s="77">
        <v>1969</v>
      </c>
      <c r="B27" s="5">
        <v>18</v>
      </c>
      <c r="C27" s="5">
        <v>5</v>
      </c>
      <c r="D27" s="5" t="s">
        <v>0</v>
      </c>
      <c r="E27" s="5">
        <v>1</v>
      </c>
      <c r="F27" s="5" t="s">
        <v>0</v>
      </c>
      <c r="G27" s="5">
        <f t="shared" si="0"/>
        <v>24</v>
      </c>
      <c r="H27" s="4"/>
      <c r="I27" s="4"/>
    </row>
    <row r="28" spans="1:9" ht="12.75">
      <c r="A28" s="77">
        <v>1970</v>
      </c>
      <c r="B28" s="5">
        <v>15</v>
      </c>
      <c r="C28" s="5">
        <v>6</v>
      </c>
      <c r="D28" s="5" t="s">
        <v>0</v>
      </c>
      <c r="E28" s="5" t="s">
        <v>0</v>
      </c>
      <c r="F28" s="5" t="s">
        <v>0</v>
      </c>
      <c r="G28" s="5">
        <f t="shared" si="0"/>
        <v>21</v>
      </c>
      <c r="H28" s="4"/>
      <c r="I28" s="4"/>
    </row>
    <row r="29" spans="1:9" ht="12.75">
      <c r="A29" s="77">
        <v>1971</v>
      </c>
      <c r="B29" s="5">
        <v>28</v>
      </c>
      <c r="C29" s="5">
        <v>6</v>
      </c>
      <c r="D29" s="5">
        <v>2</v>
      </c>
      <c r="E29" s="5" t="s">
        <v>0</v>
      </c>
      <c r="F29" s="5" t="s">
        <v>0</v>
      </c>
      <c r="G29" s="5">
        <f t="shared" si="0"/>
        <v>36</v>
      </c>
      <c r="H29" s="4"/>
      <c r="I29" s="4"/>
    </row>
    <row r="30" spans="1:9" ht="12.75">
      <c r="A30" s="77">
        <v>1972</v>
      </c>
      <c r="B30" s="5">
        <v>24</v>
      </c>
      <c r="C30" s="5">
        <v>14</v>
      </c>
      <c r="D30" s="5">
        <v>6</v>
      </c>
      <c r="E30" s="5" t="s">
        <v>0</v>
      </c>
      <c r="F30" s="5" t="s">
        <v>0</v>
      </c>
      <c r="G30" s="5">
        <f t="shared" si="0"/>
        <v>44</v>
      </c>
      <c r="H30" s="4"/>
      <c r="I30" s="4"/>
    </row>
    <row r="31" spans="1:9" ht="12.75">
      <c r="A31" s="77">
        <v>1973</v>
      </c>
      <c r="B31" s="5">
        <v>16</v>
      </c>
      <c r="C31" s="5">
        <v>4</v>
      </c>
      <c r="D31" s="5">
        <v>1</v>
      </c>
      <c r="E31" s="5" t="s">
        <v>0</v>
      </c>
      <c r="F31" s="5" t="s">
        <v>0</v>
      </c>
      <c r="G31" s="5">
        <f t="shared" si="0"/>
        <v>21</v>
      </c>
      <c r="H31" s="4"/>
      <c r="I31" s="4"/>
    </row>
    <row r="32" spans="1:9" ht="12.75">
      <c r="A32" s="77">
        <v>1974</v>
      </c>
      <c r="B32" s="5">
        <v>22</v>
      </c>
      <c r="C32" s="5">
        <v>5</v>
      </c>
      <c r="D32" s="5">
        <v>1</v>
      </c>
      <c r="E32" s="5" t="s">
        <v>0</v>
      </c>
      <c r="F32" s="5" t="s">
        <v>0</v>
      </c>
      <c r="G32" s="5">
        <f t="shared" si="0"/>
        <v>28</v>
      </c>
      <c r="H32" s="4"/>
      <c r="I32" s="4"/>
    </row>
    <row r="33" spans="1:9" ht="12.75">
      <c r="A33" s="77">
        <v>1975</v>
      </c>
      <c r="B33" s="5">
        <v>10</v>
      </c>
      <c r="C33" s="5">
        <v>6</v>
      </c>
      <c r="D33" s="5">
        <v>1</v>
      </c>
      <c r="E33" s="5" t="s">
        <v>0</v>
      </c>
      <c r="F33" s="5" t="s">
        <v>0</v>
      </c>
      <c r="G33" s="5">
        <f t="shared" si="0"/>
        <v>17</v>
      </c>
      <c r="H33" s="4"/>
      <c r="I33" s="4"/>
    </row>
    <row r="34" spans="1:9" ht="12.75">
      <c r="A34" s="77">
        <v>1976</v>
      </c>
      <c r="B34" s="5">
        <v>53</v>
      </c>
      <c r="C34" s="5">
        <v>15</v>
      </c>
      <c r="D34" s="5">
        <v>4</v>
      </c>
      <c r="E34" s="5">
        <v>3</v>
      </c>
      <c r="F34" s="5">
        <v>3</v>
      </c>
      <c r="G34" s="5">
        <f t="shared" si="0"/>
        <v>78</v>
      </c>
      <c r="H34" s="4"/>
      <c r="I34" s="4"/>
    </row>
    <row r="35" spans="1:9" ht="12.75">
      <c r="A35" s="77">
        <v>1977</v>
      </c>
      <c r="B35" s="5">
        <v>17</v>
      </c>
      <c r="C35" s="5">
        <v>13</v>
      </c>
      <c r="D35" s="5">
        <v>3</v>
      </c>
      <c r="E35" s="5">
        <v>1</v>
      </c>
      <c r="F35" s="5" t="s">
        <v>0</v>
      </c>
      <c r="G35" s="5">
        <f t="shared" si="0"/>
        <v>34</v>
      </c>
      <c r="H35" s="4"/>
      <c r="I35" s="4"/>
    </row>
    <row r="36" spans="1:9" ht="12.75">
      <c r="A36" s="77">
        <v>1978</v>
      </c>
      <c r="B36" s="5">
        <v>36</v>
      </c>
      <c r="C36" s="5">
        <v>9</v>
      </c>
      <c r="D36" s="5">
        <v>2</v>
      </c>
      <c r="E36" s="5">
        <v>2</v>
      </c>
      <c r="F36" s="5" t="s">
        <v>0</v>
      </c>
      <c r="G36" s="5">
        <f t="shared" si="0"/>
        <v>49</v>
      </c>
      <c r="H36" s="4"/>
      <c r="I36" s="4"/>
    </row>
    <row r="37" spans="1:9" ht="12.75">
      <c r="A37" s="77">
        <v>1979</v>
      </c>
      <c r="B37" s="5">
        <v>60</v>
      </c>
      <c r="C37" s="5">
        <v>33</v>
      </c>
      <c r="D37" s="5">
        <v>4</v>
      </c>
      <c r="E37" s="5">
        <v>2</v>
      </c>
      <c r="F37" s="5">
        <v>1</v>
      </c>
      <c r="G37" s="5">
        <f t="shared" si="0"/>
        <v>100</v>
      </c>
      <c r="H37" s="4"/>
      <c r="I37" s="4"/>
    </row>
    <row r="38" spans="1:9" ht="12.75">
      <c r="A38" s="77">
        <v>1980</v>
      </c>
      <c r="B38" s="5">
        <v>58</v>
      </c>
      <c r="C38" s="5">
        <v>15</v>
      </c>
      <c r="D38" s="5">
        <v>3</v>
      </c>
      <c r="E38" s="5" t="s">
        <v>0</v>
      </c>
      <c r="F38" s="5">
        <v>1</v>
      </c>
      <c r="G38" s="5">
        <f t="shared" si="0"/>
        <v>77</v>
      </c>
      <c r="H38" s="4"/>
      <c r="I38" s="4"/>
    </row>
    <row r="39" spans="1:9" ht="12.75">
      <c r="A39" s="77">
        <v>1981</v>
      </c>
      <c r="B39" s="5">
        <v>12</v>
      </c>
      <c r="C39" s="5">
        <v>7</v>
      </c>
      <c r="D39" s="5" t="s">
        <v>0</v>
      </c>
      <c r="E39" s="5" t="s">
        <v>0</v>
      </c>
      <c r="F39" s="5" t="s">
        <v>0</v>
      </c>
      <c r="G39" s="5">
        <f t="shared" si="0"/>
        <v>19</v>
      </c>
      <c r="H39" s="4"/>
      <c r="I39" s="4"/>
    </row>
    <row r="40" spans="1:9" ht="12.75">
      <c r="A40" s="78">
        <v>1982</v>
      </c>
      <c r="B40" s="5">
        <v>13</v>
      </c>
      <c r="C40" s="5">
        <v>1</v>
      </c>
      <c r="D40" s="5">
        <v>1</v>
      </c>
      <c r="E40" s="5" t="s">
        <v>0</v>
      </c>
      <c r="F40" s="5" t="s">
        <v>0</v>
      </c>
      <c r="G40" s="5">
        <f t="shared" si="0"/>
        <v>15</v>
      </c>
      <c r="H40" s="4"/>
      <c r="I40" s="4"/>
    </row>
    <row r="41" spans="1:9" ht="12.75">
      <c r="A41" s="6"/>
      <c r="B41" s="6"/>
      <c r="C41" s="6"/>
      <c r="D41" s="6"/>
      <c r="E41" s="6"/>
      <c r="F41" s="6"/>
      <c r="G41" s="6"/>
      <c r="H41" s="4"/>
      <c r="I41" s="4"/>
    </row>
    <row r="42" spans="1:9" ht="9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0.5" customHeight="1">
      <c r="A43" s="7" t="s">
        <v>52</v>
      </c>
      <c r="B43" s="4"/>
      <c r="C43" s="4"/>
      <c r="D43" s="4"/>
      <c r="E43" s="4"/>
      <c r="F43" s="4"/>
      <c r="G43" s="4"/>
      <c r="H43" s="4"/>
      <c r="I43" s="4"/>
    </row>
    <row r="44" spans="1:9" ht="10.5" customHeight="1">
      <c r="A44" s="4" t="s">
        <v>135</v>
      </c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</sheetData>
  <mergeCells count="4">
    <mergeCell ref="A5:A6"/>
    <mergeCell ref="B5:F5"/>
    <mergeCell ref="A1:F1"/>
    <mergeCell ref="G5:G6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&amp;C&amp;"Arial,Normale"188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11" sqref="I11"/>
    </sheetView>
  </sheetViews>
  <sheetFormatPr defaultColWidth="9.140625" defaultRowHeight="12.75"/>
  <cols>
    <col min="1" max="1" width="15.421875" style="0" customWidth="1"/>
    <col min="2" max="7" width="12.8515625" style="0" customWidth="1"/>
  </cols>
  <sheetData>
    <row r="1" spans="1:6" ht="12.75">
      <c r="A1" s="131" t="s">
        <v>1</v>
      </c>
      <c r="B1" s="131"/>
      <c r="C1" s="131"/>
      <c r="D1" s="131"/>
      <c r="E1" s="131"/>
      <c r="F1" s="131"/>
    </row>
    <row r="2" ht="18" customHeight="1"/>
    <row r="3" spans="1:4" ht="12.75">
      <c r="A3" s="1" t="s">
        <v>136</v>
      </c>
      <c r="B3" s="79"/>
      <c r="C3" s="79"/>
      <c r="D3" s="79"/>
    </row>
    <row r="4" spans="1:7" ht="7.5" customHeight="1">
      <c r="A4" s="80"/>
      <c r="B4" s="80"/>
      <c r="C4" s="80"/>
      <c r="D4" s="80"/>
      <c r="E4" s="80"/>
      <c r="F4" s="80"/>
      <c r="G4" s="80"/>
    </row>
    <row r="5" spans="1:7" ht="18" customHeight="1">
      <c r="A5" s="132" t="s">
        <v>53</v>
      </c>
      <c r="B5" s="127" t="s">
        <v>137</v>
      </c>
      <c r="C5" s="127"/>
      <c r="D5" s="127"/>
      <c r="E5" s="127"/>
      <c r="F5" s="127"/>
      <c r="G5" s="134" t="s">
        <v>13</v>
      </c>
    </row>
    <row r="6" spans="1:7" ht="18" customHeight="1">
      <c r="A6" s="133"/>
      <c r="B6" s="103" t="s">
        <v>47</v>
      </c>
      <c r="C6" s="103" t="s">
        <v>48</v>
      </c>
      <c r="D6" s="103" t="s">
        <v>49</v>
      </c>
      <c r="E6" s="103" t="s">
        <v>50</v>
      </c>
      <c r="F6" s="103" t="s">
        <v>51</v>
      </c>
      <c r="G6" s="135"/>
    </row>
    <row r="8" spans="1:7" ht="12.75">
      <c r="A8" s="81">
        <v>1983</v>
      </c>
      <c r="B8" s="8">
        <v>10</v>
      </c>
      <c r="C8" s="8">
        <v>3</v>
      </c>
      <c r="D8" s="8">
        <v>2</v>
      </c>
      <c r="E8" s="82" t="s">
        <v>0</v>
      </c>
      <c r="F8" s="82" t="s">
        <v>0</v>
      </c>
      <c r="G8" s="4">
        <f>SUM(B8:F8)</f>
        <v>15</v>
      </c>
    </row>
    <row r="9" spans="1:7" ht="12.75">
      <c r="A9" s="81">
        <v>1984</v>
      </c>
      <c r="B9" s="8">
        <v>16</v>
      </c>
      <c r="C9" s="8">
        <v>1</v>
      </c>
      <c r="D9" s="8">
        <v>3</v>
      </c>
      <c r="E9" s="82" t="s">
        <v>0</v>
      </c>
      <c r="F9" s="82" t="s">
        <v>0</v>
      </c>
      <c r="G9" s="4">
        <f aca="true" t="shared" si="0" ref="G9:G30">SUM(B9:F9)</f>
        <v>20</v>
      </c>
    </row>
    <row r="10" spans="1:7" ht="12.75">
      <c r="A10" s="81">
        <v>1985</v>
      </c>
      <c r="B10" s="8">
        <v>10</v>
      </c>
      <c r="C10" s="82" t="s">
        <v>0</v>
      </c>
      <c r="D10" s="82" t="s">
        <v>0</v>
      </c>
      <c r="E10" s="82" t="s">
        <v>0</v>
      </c>
      <c r="F10" s="82" t="s">
        <v>0</v>
      </c>
      <c r="G10" s="4">
        <f t="shared" si="0"/>
        <v>10</v>
      </c>
    </row>
    <row r="11" spans="1:7" ht="12.75">
      <c r="A11" s="81">
        <v>1986</v>
      </c>
      <c r="B11" s="8">
        <v>10</v>
      </c>
      <c r="C11" s="8">
        <v>3</v>
      </c>
      <c r="D11" s="82" t="s">
        <v>0</v>
      </c>
      <c r="E11" s="82" t="s">
        <v>0</v>
      </c>
      <c r="F11" s="82" t="s">
        <v>0</v>
      </c>
      <c r="G11" s="4">
        <f t="shared" si="0"/>
        <v>13</v>
      </c>
    </row>
    <row r="12" spans="1:7" ht="12.75">
      <c r="A12" s="81">
        <v>1987</v>
      </c>
      <c r="B12" s="8">
        <v>11</v>
      </c>
      <c r="C12" s="8">
        <v>3</v>
      </c>
      <c r="D12" s="82" t="s">
        <v>0</v>
      </c>
      <c r="E12" s="82" t="s">
        <v>0</v>
      </c>
      <c r="F12" s="82" t="s">
        <v>0</v>
      </c>
      <c r="G12" s="4">
        <f t="shared" si="0"/>
        <v>14</v>
      </c>
    </row>
    <row r="13" spans="1:7" ht="12.75">
      <c r="A13" s="81">
        <v>1988</v>
      </c>
      <c r="B13" s="8">
        <v>10</v>
      </c>
      <c r="C13" s="82" t="s">
        <v>0</v>
      </c>
      <c r="D13" s="82" t="s">
        <v>0</v>
      </c>
      <c r="E13" s="82" t="s">
        <v>0</v>
      </c>
      <c r="F13" s="82" t="s">
        <v>0</v>
      </c>
      <c r="G13" s="4">
        <f t="shared" si="0"/>
        <v>10</v>
      </c>
    </row>
    <row r="14" spans="1:7" ht="12.75">
      <c r="A14" s="81">
        <v>1989</v>
      </c>
      <c r="B14" s="8">
        <v>5</v>
      </c>
      <c r="C14" s="8">
        <v>2</v>
      </c>
      <c r="D14" s="82" t="s">
        <v>0</v>
      </c>
      <c r="E14" s="82" t="s">
        <v>0</v>
      </c>
      <c r="F14" s="82" t="s">
        <v>0</v>
      </c>
      <c r="G14" s="4">
        <f t="shared" si="0"/>
        <v>7</v>
      </c>
    </row>
    <row r="15" spans="1:7" ht="12.75">
      <c r="A15" s="81">
        <v>1990</v>
      </c>
      <c r="B15" s="8">
        <v>10</v>
      </c>
      <c r="C15" s="8">
        <v>1</v>
      </c>
      <c r="D15" s="8">
        <v>2</v>
      </c>
      <c r="E15" s="82" t="s">
        <v>0</v>
      </c>
      <c r="F15" s="82" t="s">
        <v>0</v>
      </c>
      <c r="G15" s="4">
        <f t="shared" si="0"/>
        <v>13</v>
      </c>
    </row>
    <row r="16" spans="1:7" ht="12.75">
      <c r="A16" s="81">
        <v>1991</v>
      </c>
      <c r="B16" s="8">
        <v>5</v>
      </c>
      <c r="C16" s="8">
        <v>4</v>
      </c>
      <c r="D16" s="8">
        <v>1</v>
      </c>
      <c r="E16" s="82" t="s">
        <v>0</v>
      </c>
      <c r="F16" s="82" t="s">
        <v>0</v>
      </c>
      <c r="G16" s="4">
        <f t="shared" si="0"/>
        <v>10</v>
      </c>
    </row>
    <row r="17" spans="1:7" ht="12.75">
      <c r="A17" s="81">
        <v>1992</v>
      </c>
      <c r="B17" s="8">
        <v>5</v>
      </c>
      <c r="C17" s="8">
        <v>3</v>
      </c>
      <c r="D17" s="82" t="s">
        <v>0</v>
      </c>
      <c r="E17" s="82" t="s">
        <v>0</v>
      </c>
      <c r="F17" s="82" t="s">
        <v>0</v>
      </c>
      <c r="G17" s="4">
        <f t="shared" si="0"/>
        <v>8</v>
      </c>
    </row>
    <row r="18" spans="1:7" ht="12.75">
      <c r="A18" s="81">
        <v>1993</v>
      </c>
      <c r="B18" s="8">
        <v>8</v>
      </c>
      <c r="C18" s="8">
        <v>2</v>
      </c>
      <c r="D18" s="82" t="s">
        <v>0</v>
      </c>
      <c r="E18" s="82" t="s">
        <v>0</v>
      </c>
      <c r="F18" s="82" t="s">
        <v>0</v>
      </c>
      <c r="G18" s="4">
        <f t="shared" si="0"/>
        <v>10</v>
      </c>
    </row>
    <row r="19" spans="1:7" ht="12.75">
      <c r="A19" s="81">
        <v>1994</v>
      </c>
      <c r="B19" s="8">
        <v>7</v>
      </c>
      <c r="C19" s="8">
        <v>2</v>
      </c>
      <c r="D19" s="8">
        <v>2</v>
      </c>
      <c r="E19" s="82" t="s">
        <v>0</v>
      </c>
      <c r="F19" s="82" t="s">
        <v>0</v>
      </c>
      <c r="G19" s="4">
        <f t="shared" si="0"/>
        <v>11</v>
      </c>
    </row>
    <row r="20" spans="1:7" ht="12.75">
      <c r="A20" s="81">
        <v>1995</v>
      </c>
      <c r="B20" s="8">
        <v>10</v>
      </c>
      <c r="C20" s="8">
        <v>2</v>
      </c>
      <c r="D20" s="82" t="s">
        <v>0</v>
      </c>
      <c r="E20" s="82" t="s">
        <v>0</v>
      </c>
      <c r="F20" s="82" t="s">
        <v>0</v>
      </c>
      <c r="G20" s="4">
        <f t="shared" si="0"/>
        <v>12</v>
      </c>
    </row>
    <row r="21" spans="1:7" ht="12.75">
      <c r="A21" s="81">
        <v>1996</v>
      </c>
      <c r="B21" s="8">
        <v>7</v>
      </c>
      <c r="C21" s="8">
        <v>2</v>
      </c>
      <c r="D21" s="82" t="s">
        <v>0</v>
      </c>
      <c r="E21" s="82" t="s">
        <v>0</v>
      </c>
      <c r="F21" s="82" t="s">
        <v>0</v>
      </c>
      <c r="G21" s="4">
        <f t="shared" si="0"/>
        <v>9</v>
      </c>
    </row>
    <row r="22" spans="1:7" ht="12.75">
      <c r="A22" s="81">
        <v>1997</v>
      </c>
      <c r="B22" s="8">
        <v>26</v>
      </c>
      <c r="C22" s="8">
        <v>5</v>
      </c>
      <c r="D22" s="8">
        <v>3</v>
      </c>
      <c r="E22" s="82">
        <v>3</v>
      </c>
      <c r="F22" s="82" t="s">
        <v>0</v>
      </c>
      <c r="G22" s="4">
        <f t="shared" si="0"/>
        <v>37</v>
      </c>
    </row>
    <row r="23" spans="1:7" ht="12.75">
      <c r="A23" s="81">
        <v>1998</v>
      </c>
      <c r="B23" s="8">
        <v>15</v>
      </c>
      <c r="C23" s="8">
        <v>5</v>
      </c>
      <c r="D23" s="8">
        <v>1</v>
      </c>
      <c r="E23" s="8">
        <v>3</v>
      </c>
      <c r="F23" s="82" t="s">
        <v>0</v>
      </c>
      <c r="G23" s="4">
        <f t="shared" si="0"/>
        <v>24</v>
      </c>
    </row>
    <row r="24" spans="1:7" ht="12.75">
      <c r="A24" s="81">
        <v>1999</v>
      </c>
      <c r="B24" s="8">
        <v>8</v>
      </c>
      <c r="C24" s="8">
        <v>2</v>
      </c>
      <c r="D24" s="82" t="s">
        <v>0</v>
      </c>
      <c r="E24" s="82" t="s">
        <v>0</v>
      </c>
      <c r="F24" s="82" t="s">
        <v>0</v>
      </c>
      <c r="G24" s="4">
        <f t="shared" si="0"/>
        <v>10</v>
      </c>
    </row>
    <row r="25" spans="1:7" ht="12.75">
      <c r="A25" s="81">
        <v>2000</v>
      </c>
      <c r="B25" s="8">
        <v>21</v>
      </c>
      <c r="C25" s="8">
        <v>4</v>
      </c>
      <c r="D25" s="82" t="s">
        <v>0</v>
      </c>
      <c r="E25" s="82" t="s">
        <v>0</v>
      </c>
      <c r="F25" s="82" t="s">
        <v>0</v>
      </c>
      <c r="G25" s="4">
        <f t="shared" si="0"/>
        <v>25</v>
      </c>
    </row>
    <row r="26" spans="1:7" ht="12.75">
      <c r="A26" s="81">
        <v>2001</v>
      </c>
      <c r="B26" s="8">
        <v>9</v>
      </c>
      <c r="C26" s="82" t="s">
        <v>0</v>
      </c>
      <c r="D26" s="8">
        <v>2</v>
      </c>
      <c r="E26" s="82" t="s">
        <v>0</v>
      </c>
      <c r="F26" s="82" t="s">
        <v>0</v>
      </c>
      <c r="G26" s="4">
        <f t="shared" si="0"/>
        <v>11</v>
      </c>
    </row>
    <row r="27" spans="1:7" ht="12.75">
      <c r="A27" s="81">
        <v>2002</v>
      </c>
      <c r="B27" s="8">
        <v>26</v>
      </c>
      <c r="C27" s="82">
        <v>6</v>
      </c>
      <c r="D27" s="8">
        <v>2</v>
      </c>
      <c r="E27" s="82">
        <v>1</v>
      </c>
      <c r="F27" s="82" t="s">
        <v>0</v>
      </c>
      <c r="G27" s="4">
        <f t="shared" si="0"/>
        <v>35</v>
      </c>
    </row>
    <row r="28" spans="1:7" ht="12.75">
      <c r="A28" s="81">
        <v>2003</v>
      </c>
      <c r="B28" s="8">
        <v>16</v>
      </c>
      <c r="C28" s="82">
        <v>4</v>
      </c>
      <c r="D28" s="8">
        <v>2</v>
      </c>
      <c r="E28" s="82" t="s">
        <v>0</v>
      </c>
      <c r="F28" s="82" t="s">
        <v>0</v>
      </c>
      <c r="G28" s="4">
        <f t="shared" si="0"/>
        <v>22</v>
      </c>
    </row>
    <row r="29" spans="1:7" ht="12.75">
      <c r="A29" s="81">
        <v>2004</v>
      </c>
      <c r="B29" s="8">
        <v>9</v>
      </c>
      <c r="C29" s="82">
        <v>2</v>
      </c>
      <c r="D29" s="8">
        <v>3</v>
      </c>
      <c r="E29" s="82" t="s">
        <v>0</v>
      </c>
      <c r="F29" s="82" t="s">
        <v>0</v>
      </c>
      <c r="G29" s="4">
        <f t="shared" si="0"/>
        <v>14</v>
      </c>
    </row>
    <row r="30" spans="1:7" ht="12.75">
      <c r="A30" s="81">
        <v>2005</v>
      </c>
      <c r="B30" s="8">
        <v>11</v>
      </c>
      <c r="C30" s="82">
        <v>5</v>
      </c>
      <c r="D30" s="8">
        <v>1</v>
      </c>
      <c r="E30" s="82" t="s">
        <v>0</v>
      </c>
      <c r="F30" s="82" t="s">
        <v>0</v>
      </c>
      <c r="G30" s="4">
        <f t="shared" si="0"/>
        <v>17</v>
      </c>
    </row>
    <row r="31" spans="1:7" ht="12.75">
      <c r="A31" s="81">
        <v>2006</v>
      </c>
      <c r="B31" s="8">
        <v>19</v>
      </c>
      <c r="C31" s="82">
        <v>12</v>
      </c>
      <c r="D31" s="8">
        <v>3</v>
      </c>
      <c r="E31" s="82">
        <v>1</v>
      </c>
      <c r="F31" s="82" t="s">
        <v>0</v>
      </c>
      <c r="G31" s="4">
        <f>SUM(B31:F31)</f>
        <v>35</v>
      </c>
    </row>
    <row r="32" spans="1:7" ht="12.75">
      <c r="A32" s="80"/>
      <c r="B32" s="83"/>
      <c r="C32" s="83"/>
      <c r="D32" s="83"/>
      <c r="E32" s="83"/>
      <c r="F32" s="83"/>
      <c r="G32" s="80"/>
    </row>
    <row r="33" ht="9" customHeight="1"/>
    <row r="34" ht="12.75">
      <c r="A34" s="9" t="s">
        <v>54</v>
      </c>
    </row>
  </sheetData>
  <mergeCells count="4">
    <mergeCell ref="A1:F1"/>
    <mergeCell ref="A5:A6"/>
    <mergeCell ref="B5:F5"/>
    <mergeCell ref="G5:G6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&amp;C&amp;"Arial,Normale"189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9" sqref="A19"/>
    </sheetView>
  </sheetViews>
  <sheetFormatPr defaultColWidth="9.140625" defaultRowHeight="12.75"/>
  <cols>
    <col min="1" max="1" width="38.7109375" style="0" customWidth="1"/>
    <col min="2" max="2" width="33.7109375" style="0" customWidth="1"/>
    <col min="3" max="3" width="14.00390625" style="0" customWidth="1"/>
    <col min="4" max="4" width="6.8515625" style="0" customWidth="1"/>
  </cols>
  <sheetData>
    <row r="1" spans="1:4" ht="12.75">
      <c r="A1" s="128" t="s">
        <v>1</v>
      </c>
      <c r="B1" s="128"/>
      <c r="C1" s="128"/>
      <c r="D1" s="102"/>
    </row>
    <row r="2" spans="1:4" ht="18" customHeight="1">
      <c r="A2" s="75"/>
      <c r="B2" s="75"/>
      <c r="C2" s="75"/>
      <c r="D2" s="75"/>
    </row>
    <row r="3" spans="1:4" ht="12.75">
      <c r="A3" s="136" t="s">
        <v>55</v>
      </c>
      <c r="B3" s="136"/>
      <c r="C3" s="137"/>
      <c r="D3" s="137"/>
    </row>
    <row r="4" spans="1:4" ht="7.5" customHeight="1">
      <c r="A4" s="84"/>
      <c r="B4" s="84"/>
      <c r="C4" s="85"/>
      <c r="D4" s="85"/>
    </row>
    <row r="5" spans="1:4" ht="27" customHeight="1">
      <c r="A5" s="73" t="s">
        <v>125</v>
      </c>
      <c r="B5" s="86" t="s">
        <v>56</v>
      </c>
      <c r="C5" s="104" t="s">
        <v>57</v>
      </c>
      <c r="D5" s="37" t="s">
        <v>124</v>
      </c>
    </row>
    <row r="6" spans="1:4" ht="12.75">
      <c r="A6" s="4"/>
      <c r="B6" s="4"/>
      <c r="C6" s="4"/>
      <c r="D6" s="4"/>
    </row>
    <row r="7" spans="1:4" ht="10.5" customHeight="1">
      <c r="A7" s="74" t="s">
        <v>58</v>
      </c>
      <c r="B7" s="10" t="s">
        <v>59</v>
      </c>
      <c r="C7" s="105" t="s">
        <v>60</v>
      </c>
      <c r="D7" s="5">
        <v>235</v>
      </c>
    </row>
    <row r="8" spans="1:4" ht="12.75">
      <c r="A8" s="4" t="s">
        <v>61</v>
      </c>
      <c r="B8" s="4" t="s">
        <v>62</v>
      </c>
      <c r="C8" s="105" t="s">
        <v>2</v>
      </c>
      <c r="D8" s="5">
        <v>7</v>
      </c>
    </row>
    <row r="9" spans="1:4" ht="12.75">
      <c r="A9" s="4" t="s">
        <v>63</v>
      </c>
      <c r="B9" s="4" t="s">
        <v>62</v>
      </c>
      <c r="C9" s="105" t="s">
        <v>2</v>
      </c>
      <c r="D9" s="5">
        <v>12</v>
      </c>
    </row>
    <row r="10" spans="1:4" ht="12.75">
      <c r="A10" s="4" t="s">
        <v>64</v>
      </c>
      <c r="B10" s="4" t="s">
        <v>62</v>
      </c>
      <c r="C10" s="105" t="s">
        <v>2</v>
      </c>
      <c r="D10" s="5">
        <v>12</v>
      </c>
    </row>
    <row r="11" spans="1:4" ht="12.75">
      <c r="A11" s="4" t="s">
        <v>65</v>
      </c>
      <c r="B11" s="4" t="s">
        <v>66</v>
      </c>
      <c r="C11" s="105" t="s">
        <v>3</v>
      </c>
      <c r="D11" s="5">
        <v>13</v>
      </c>
    </row>
    <row r="12" spans="1:4" ht="12.75">
      <c r="A12" s="4" t="s">
        <v>67</v>
      </c>
      <c r="B12" s="4" t="s">
        <v>68</v>
      </c>
      <c r="C12" s="105" t="s">
        <v>69</v>
      </c>
      <c r="D12" s="5">
        <v>11</v>
      </c>
    </row>
    <row r="13" spans="1:4" ht="12.75">
      <c r="A13" s="4" t="s">
        <v>70</v>
      </c>
      <c r="B13" s="4" t="s">
        <v>68</v>
      </c>
      <c r="C13" s="105" t="s">
        <v>3</v>
      </c>
      <c r="D13" s="5">
        <v>8</v>
      </c>
    </row>
    <row r="14" spans="1:4" ht="12.75">
      <c r="A14" s="4" t="s">
        <v>71</v>
      </c>
      <c r="B14" s="4" t="s">
        <v>68</v>
      </c>
      <c r="C14" s="105" t="s">
        <v>3</v>
      </c>
      <c r="D14" s="5">
        <v>36</v>
      </c>
    </row>
    <row r="15" spans="1:4" ht="12.75">
      <c r="A15" s="4" t="s">
        <v>72</v>
      </c>
      <c r="B15" s="4" t="s">
        <v>68</v>
      </c>
      <c r="C15" s="105" t="s">
        <v>3</v>
      </c>
      <c r="D15" s="5">
        <v>14</v>
      </c>
    </row>
    <row r="16" spans="1:4" ht="12.75">
      <c r="A16" s="4" t="s">
        <v>138</v>
      </c>
      <c r="B16" s="4" t="s">
        <v>73</v>
      </c>
      <c r="C16" s="105" t="s">
        <v>60</v>
      </c>
      <c r="D16" s="5">
        <v>292</v>
      </c>
    </row>
    <row r="17" spans="1:4" ht="12.75">
      <c r="A17" s="4" t="s">
        <v>74</v>
      </c>
      <c r="B17" s="4" t="s">
        <v>75</v>
      </c>
      <c r="C17" s="105" t="s">
        <v>4</v>
      </c>
      <c r="D17" s="5">
        <v>18</v>
      </c>
    </row>
    <row r="18" spans="1:4" ht="12.75">
      <c r="A18" s="4" t="s">
        <v>76</v>
      </c>
      <c r="B18" s="4" t="s">
        <v>77</v>
      </c>
      <c r="C18" s="105" t="s">
        <v>5</v>
      </c>
      <c r="D18" s="5">
        <v>10</v>
      </c>
    </row>
    <row r="19" spans="1:4" ht="23.25" customHeight="1">
      <c r="A19" s="123" t="s">
        <v>141</v>
      </c>
      <c r="B19" s="10" t="s">
        <v>78</v>
      </c>
      <c r="C19" s="106" t="s">
        <v>79</v>
      </c>
      <c r="D19" s="5">
        <v>31</v>
      </c>
    </row>
    <row r="20" spans="1:4" ht="22.5" customHeight="1">
      <c r="A20" s="10" t="s">
        <v>80</v>
      </c>
      <c r="B20" s="10" t="s">
        <v>81</v>
      </c>
      <c r="C20" s="106" t="s">
        <v>82</v>
      </c>
      <c r="D20" s="5">
        <v>26</v>
      </c>
    </row>
    <row r="21" spans="1:4" ht="12.75">
      <c r="A21" s="4" t="s">
        <v>83</v>
      </c>
      <c r="B21" s="4" t="s">
        <v>84</v>
      </c>
      <c r="C21" s="105" t="s">
        <v>6</v>
      </c>
      <c r="D21" s="5">
        <v>6</v>
      </c>
    </row>
    <row r="22" spans="1:4" ht="12.75">
      <c r="A22" s="4" t="s">
        <v>85</v>
      </c>
      <c r="B22" s="4" t="s">
        <v>84</v>
      </c>
      <c r="C22" s="105" t="s">
        <v>6</v>
      </c>
      <c r="D22" s="5">
        <v>3</v>
      </c>
    </row>
    <row r="23" spans="1:4" ht="12.75">
      <c r="A23" s="4" t="s">
        <v>86</v>
      </c>
      <c r="B23" s="4" t="s">
        <v>84</v>
      </c>
      <c r="C23" s="105" t="s">
        <v>6</v>
      </c>
      <c r="D23" s="5">
        <v>4</v>
      </c>
    </row>
    <row r="24" spans="1:4" ht="12.75">
      <c r="A24" s="4" t="s">
        <v>87</v>
      </c>
      <c r="B24" s="4" t="s">
        <v>84</v>
      </c>
      <c r="C24" s="105" t="s">
        <v>7</v>
      </c>
      <c r="D24" s="5">
        <v>9</v>
      </c>
    </row>
    <row r="25" spans="1:4" ht="12.75">
      <c r="A25" s="4" t="s">
        <v>88</v>
      </c>
      <c r="B25" s="4" t="s">
        <v>84</v>
      </c>
      <c r="C25" s="105" t="s">
        <v>5</v>
      </c>
      <c r="D25" s="5">
        <v>6</v>
      </c>
    </row>
    <row r="26" spans="1:4" ht="12.75">
      <c r="A26" s="4" t="s">
        <v>89</v>
      </c>
      <c r="B26" s="4" t="s">
        <v>90</v>
      </c>
      <c r="C26" s="105" t="s">
        <v>8</v>
      </c>
      <c r="D26" s="5">
        <v>5</v>
      </c>
    </row>
    <row r="27" spans="1:4" ht="17.25" customHeight="1">
      <c r="A27" s="10" t="s">
        <v>91</v>
      </c>
      <c r="B27" s="10" t="s">
        <v>92</v>
      </c>
      <c r="C27" s="108" t="s">
        <v>9</v>
      </c>
      <c r="D27" s="109">
        <v>8</v>
      </c>
    </row>
    <row r="28" spans="1:4" ht="14.25" customHeight="1">
      <c r="A28" s="10" t="s">
        <v>93</v>
      </c>
      <c r="B28" s="10" t="s">
        <v>94</v>
      </c>
      <c r="C28" s="110" t="s">
        <v>10</v>
      </c>
      <c r="D28" s="5">
        <v>26</v>
      </c>
    </row>
    <row r="29" spans="1:4" ht="14.25" customHeight="1">
      <c r="A29" s="10" t="s">
        <v>95</v>
      </c>
      <c r="B29" s="10" t="s">
        <v>94</v>
      </c>
      <c r="C29" s="110" t="s">
        <v>10</v>
      </c>
      <c r="D29" s="5">
        <v>12</v>
      </c>
    </row>
    <row r="30" spans="1:4" ht="14.25" customHeight="1">
      <c r="A30" s="10" t="s">
        <v>96</v>
      </c>
      <c r="B30" s="10" t="s">
        <v>94</v>
      </c>
      <c r="C30" s="110" t="s">
        <v>97</v>
      </c>
      <c r="D30" s="5">
        <v>15</v>
      </c>
    </row>
    <row r="31" spans="1:4" ht="21.75" customHeight="1">
      <c r="A31" s="87" t="s">
        <v>98</v>
      </c>
      <c r="B31" s="11" t="s">
        <v>99</v>
      </c>
      <c r="C31" s="107" t="s">
        <v>11</v>
      </c>
      <c r="D31" s="88">
        <v>8</v>
      </c>
    </row>
    <row r="32" spans="1:4" ht="15.75" customHeight="1">
      <c r="A32" s="4" t="s">
        <v>100</v>
      </c>
      <c r="B32" s="4" t="s">
        <v>101</v>
      </c>
      <c r="C32" s="105" t="s">
        <v>10</v>
      </c>
      <c r="D32" s="5">
        <v>4</v>
      </c>
    </row>
    <row r="33" spans="1:4" ht="18" customHeight="1">
      <c r="A33" s="4" t="s">
        <v>102</v>
      </c>
      <c r="B33" s="4" t="s">
        <v>103</v>
      </c>
      <c r="C33" s="105" t="s">
        <v>9</v>
      </c>
      <c r="D33" s="5">
        <v>6</v>
      </c>
    </row>
    <row r="34" spans="1:4" ht="18.75">
      <c r="A34" s="10" t="s">
        <v>139</v>
      </c>
      <c r="B34" s="10" t="s">
        <v>59</v>
      </c>
      <c r="C34" s="105" t="s">
        <v>126</v>
      </c>
      <c r="D34" s="5">
        <v>12</v>
      </c>
    </row>
    <row r="35" spans="1:4" ht="18.75">
      <c r="A35" s="10" t="s">
        <v>140</v>
      </c>
      <c r="B35" s="10" t="s">
        <v>104</v>
      </c>
      <c r="C35" s="105" t="s">
        <v>127</v>
      </c>
      <c r="D35" s="5">
        <v>8</v>
      </c>
    </row>
    <row r="36" spans="1:4" ht="21.75" customHeight="1">
      <c r="A36" s="10" t="s">
        <v>105</v>
      </c>
      <c r="B36" s="10" t="s">
        <v>106</v>
      </c>
      <c r="C36" s="105" t="s">
        <v>126</v>
      </c>
      <c r="D36" s="4">
        <v>12</v>
      </c>
    </row>
    <row r="37" spans="1:4" ht="12.75">
      <c r="A37" s="6"/>
      <c r="B37" s="6"/>
      <c r="C37" s="6"/>
      <c r="D37" s="6"/>
    </row>
    <row r="38" spans="1:4" ht="9" customHeight="1">
      <c r="A38" s="4"/>
      <c r="B38" s="4"/>
      <c r="C38" s="4"/>
      <c r="D38" s="4"/>
    </row>
    <row r="39" spans="1:4" ht="12.75">
      <c r="A39" s="7" t="s">
        <v>52</v>
      </c>
      <c r="B39" s="4"/>
      <c r="C39" s="4"/>
      <c r="D39" s="4"/>
    </row>
    <row r="40" spans="1:4" ht="12.75">
      <c r="A40" s="4" t="s">
        <v>107</v>
      </c>
      <c r="B40" s="4"/>
      <c r="C40" s="4"/>
      <c r="D40" s="4"/>
    </row>
    <row r="41" spans="1:4" ht="12.75">
      <c r="A41" s="4"/>
      <c r="B41" s="4"/>
      <c r="C41" s="4"/>
      <c r="D41" s="4"/>
    </row>
  </sheetData>
  <mergeCells count="2">
    <mergeCell ref="A3:D3"/>
    <mergeCell ref="A1:C1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&amp;C&amp;"Arial,Normale"190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workbookViewId="0" topLeftCell="A1">
      <selection activeCell="A4" sqref="A4"/>
    </sheetView>
  </sheetViews>
  <sheetFormatPr defaultColWidth="9.140625" defaultRowHeight="12.75"/>
  <cols>
    <col min="1" max="1" width="17.28125" style="4" customWidth="1"/>
    <col min="2" max="4" width="7.7109375" style="4" customWidth="1"/>
    <col min="5" max="5" width="7.421875" style="4" customWidth="1"/>
    <col min="6" max="6" width="7.7109375" style="4" customWidth="1"/>
    <col min="7" max="7" width="0.85546875" style="4" customWidth="1"/>
    <col min="8" max="8" width="6.57421875" style="4" customWidth="1"/>
    <col min="9" max="10" width="7.140625" style="4" customWidth="1"/>
    <col min="11" max="12" width="7.7109375" style="4" customWidth="1"/>
    <col min="13" max="16384" width="9.140625" style="4" customWidth="1"/>
  </cols>
  <sheetData>
    <row r="1" spans="1:12" ht="12.75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ht="18" customHeight="1"/>
    <row r="3" spans="1:12" s="2" customFormat="1" ht="18" customHeight="1">
      <c r="A3" s="141" t="s">
        <v>144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ht="7.5" customHeight="1"/>
    <row r="5" spans="1:12" ht="18" customHeight="1">
      <c r="A5" s="139" t="s">
        <v>12</v>
      </c>
      <c r="B5" s="146" t="s">
        <v>128</v>
      </c>
      <c r="C5" s="146"/>
      <c r="D5" s="146"/>
      <c r="E5" s="146"/>
      <c r="F5" s="144" t="s">
        <v>36</v>
      </c>
      <c r="G5" s="98"/>
      <c r="H5" s="146" t="s">
        <v>41</v>
      </c>
      <c r="I5" s="146"/>
      <c r="J5" s="146"/>
      <c r="K5" s="146"/>
      <c r="L5" s="144" t="s">
        <v>36</v>
      </c>
    </row>
    <row r="6" spans="1:18" ht="27" customHeight="1">
      <c r="A6" s="140"/>
      <c r="B6" s="49" t="s">
        <v>32</v>
      </c>
      <c r="C6" s="49" t="s">
        <v>33</v>
      </c>
      <c r="D6" s="49" t="s">
        <v>34</v>
      </c>
      <c r="E6" s="49" t="s">
        <v>35</v>
      </c>
      <c r="F6" s="145"/>
      <c r="G6" s="6"/>
      <c r="H6" s="49" t="s">
        <v>32</v>
      </c>
      <c r="I6" s="49" t="s">
        <v>33</v>
      </c>
      <c r="J6" s="49" t="s">
        <v>34</v>
      </c>
      <c r="K6" s="49" t="s">
        <v>35</v>
      </c>
      <c r="L6" s="145"/>
      <c r="R6" s="122"/>
    </row>
    <row r="7" spans="1:12" ht="9" customHeight="1">
      <c r="A7" s="14"/>
      <c r="B7" s="15"/>
      <c r="C7" s="15"/>
      <c r="D7" s="15"/>
      <c r="E7" s="16"/>
      <c r="F7" s="17"/>
      <c r="G7" s="17"/>
      <c r="H7" s="15"/>
      <c r="I7" s="15"/>
      <c r="J7" s="15"/>
      <c r="K7" s="16"/>
      <c r="L7" s="17"/>
    </row>
    <row r="8" spans="1:12" ht="9" customHeight="1">
      <c r="A8" s="143" t="s">
        <v>108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ht="9" customHeight="1">
      <c r="A9" s="3"/>
    </row>
    <row r="10" spans="1:12" ht="9" customHeight="1">
      <c r="A10" s="4" t="s">
        <v>14</v>
      </c>
      <c r="B10" s="17" t="s">
        <v>0</v>
      </c>
      <c r="C10" s="12">
        <v>41</v>
      </c>
      <c r="D10" s="17">
        <v>168</v>
      </c>
      <c r="E10" s="18">
        <v>997</v>
      </c>
      <c r="F10" s="19">
        <f>SUM(B10:E10)</f>
        <v>1206</v>
      </c>
      <c r="H10" s="5" t="s">
        <v>0</v>
      </c>
      <c r="I10" s="20">
        <f>C10/F10*100</f>
        <v>3.399668325041459</v>
      </c>
      <c r="J10" s="20">
        <f>D10/F10*100</f>
        <v>13.930348258706468</v>
      </c>
      <c r="K10" s="20">
        <f>E10/F10*100</f>
        <v>82.66998341625207</v>
      </c>
      <c r="L10" s="20">
        <f>SUM(H10:K10)</f>
        <v>100</v>
      </c>
    </row>
    <row r="11" spans="1:12" ht="9" customHeight="1">
      <c r="A11" s="4" t="s">
        <v>132</v>
      </c>
      <c r="B11" s="17" t="s">
        <v>0</v>
      </c>
      <c r="C11" s="17" t="s">
        <v>0</v>
      </c>
      <c r="D11" s="17">
        <v>3</v>
      </c>
      <c r="E11" s="12">
        <v>71</v>
      </c>
      <c r="F11" s="19">
        <f aca="true" t="shared" si="0" ref="F11:F35">SUM(B11:E11)</f>
        <v>74</v>
      </c>
      <c r="H11" s="5" t="s">
        <v>0</v>
      </c>
      <c r="I11" s="21" t="s">
        <v>0</v>
      </c>
      <c r="J11" s="20">
        <f>D11/F11*100</f>
        <v>4.054054054054054</v>
      </c>
      <c r="K11" s="20">
        <f aca="true" t="shared" si="1" ref="K11:K34">E11/F11*100</f>
        <v>95.94594594594594</v>
      </c>
      <c r="L11" s="20">
        <f aca="true" t="shared" si="2" ref="L11:L34">SUM(H11:K11)</f>
        <v>99.99999999999999</v>
      </c>
    </row>
    <row r="12" spans="1:12" ht="9" customHeight="1">
      <c r="A12" s="4" t="s">
        <v>16</v>
      </c>
      <c r="B12" s="17" t="s">
        <v>0</v>
      </c>
      <c r="C12" s="12">
        <v>41</v>
      </c>
      <c r="D12" s="17">
        <v>238</v>
      </c>
      <c r="E12" s="18">
        <v>1267</v>
      </c>
      <c r="F12" s="19">
        <f t="shared" si="0"/>
        <v>1546</v>
      </c>
      <c r="H12" s="5" t="s">
        <v>0</v>
      </c>
      <c r="I12" s="20">
        <f>C12/F12*100</f>
        <v>2.652005174644243</v>
      </c>
      <c r="J12" s="20">
        <f aca="true" t="shared" si="3" ref="J12:J35">D12/F12*100</f>
        <v>15.39456662354463</v>
      </c>
      <c r="K12" s="20">
        <f t="shared" si="1"/>
        <v>81.95342820181114</v>
      </c>
      <c r="L12" s="20">
        <f t="shared" si="2"/>
        <v>100</v>
      </c>
    </row>
    <row r="13" spans="1:12" ht="9" customHeight="1">
      <c r="A13" s="4" t="s">
        <v>9</v>
      </c>
      <c r="B13" s="17" t="s">
        <v>0</v>
      </c>
      <c r="C13" s="17" t="s">
        <v>0</v>
      </c>
      <c r="D13" s="17">
        <v>63</v>
      </c>
      <c r="E13" s="12">
        <v>276</v>
      </c>
      <c r="F13" s="19">
        <f t="shared" si="0"/>
        <v>339</v>
      </c>
      <c r="H13" s="5" t="s">
        <v>0</v>
      </c>
      <c r="I13" s="21" t="s">
        <v>0</v>
      </c>
      <c r="J13" s="20">
        <f t="shared" si="3"/>
        <v>18.58407079646018</v>
      </c>
      <c r="K13" s="20">
        <f t="shared" si="1"/>
        <v>81.41592920353983</v>
      </c>
      <c r="L13" s="20">
        <f t="shared" si="2"/>
        <v>100.00000000000001</v>
      </c>
    </row>
    <row r="14" spans="1:12" s="7" customFormat="1" ht="9" customHeight="1">
      <c r="A14" s="7" t="s">
        <v>133</v>
      </c>
      <c r="B14" s="17" t="s">
        <v>0</v>
      </c>
      <c r="C14" s="17" t="s">
        <v>0</v>
      </c>
      <c r="D14" s="17" t="s">
        <v>0</v>
      </c>
      <c r="E14" s="96">
        <v>116</v>
      </c>
      <c r="F14" s="92">
        <v>116</v>
      </c>
      <c r="H14" s="97" t="s">
        <v>0</v>
      </c>
      <c r="I14" s="89" t="s">
        <v>0</v>
      </c>
      <c r="J14" s="89" t="s">
        <v>0</v>
      </c>
      <c r="K14" s="90">
        <f t="shared" si="1"/>
        <v>100</v>
      </c>
      <c r="L14" s="90">
        <f t="shared" si="2"/>
        <v>100</v>
      </c>
    </row>
    <row r="15" spans="1:12" s="7" customFormat="1" ht="9" customHeight="1">
      <c r="A15" s="7" t="s">
        <v>29</v>
      </c>
      <c r="B15" s="17" t="s">
        <v>0</v>
      </c>
      <c r="C15" s="17" t="s">
        <v>0</v>
      </c>
      <c r="D15" s="71">
        <v>63</v>
      </c>
      <c r="E15" s="96">
        <v>160</v>
      </c>
      <c r="F15" s="92">
        <v>223</v>
      </c>
      <c r="H15" s="97" t="s">
        <v>0</v>
      </c>
      <c r="I15" s="89" t="s">
        <v>0</v>
      </c>
      <c r="J15" s="90">
        <f t="shared" si="3"/>
        <v>28.251121076233183</v>
      </c>
      <c r="K15" s="90">
        <f t="shared" si="1"/>
        <v>71.74887892376681</v>
      </c>
      <c r="L15" s="90">
        <f t="shared" si="2"/>
        <v>100</v>
      </c>
    </row>
    <row r="16" spans="1:12" ht="9" customHeight="1">
      <c r="A16" s="4" t="s">
        <v>17</v>
      </c>
      <c r="B16" s="17" t="s">
        <v>0</v>
      </c>
      <c r="C16" s="12">
        <v>89</v>
      </c>
      <c r="D16" s="17">
        <v>327</v>
      </c>
      <c r="E16" s="12">
        <v>165</v>
      </c>
      <c r="F16" s="19">
        <f t="shared" si="0"/>
        <v>581</v>
      </c>
      <c r="H16" s="5" t="s">
        <v>0</v>
      </c>
      <c r="I16" s="20">
        <f aca="true" t="shared" si="4" ref="I16:I30">C16/F16*100</f>
        <v>15.3184165232358</v>
      </c>
      <c r="J16" s="20">
        <f t="shared" si="3"/>
        <v>56.28227194492255</v>
      </c>
      <c r="K16" s="20">
        <f t="shared" si="1"/>
        <v>28.399311531841654</v>
      </c>
      <c r="L16" s="20">
        <f t="shared" si="2"/>
        <v>100</v>
      </c>
    </row>
    <row r="17" spans="1:12" ht="9" customHeight="1">
      <c r="A17" s="4" t="s">
        <v>18</v>
      </c>
      <c r="B17" s="17">
        <v>59</v>
      </c>
      <c r="C17" s="12">
        <v>87</v>
      </c>
      <c r="D17" s="17">
        <v>51</v>
      </c>
      <c r="E17" s="12">
        <v>22</v>
      </c>
      <c r="F17" s="19">
        <f t="shared" si="0"/>
        <v>219</v>
      </c>
      <c r="H17" s="21">
        <f aca="true" t="shared" si="5" ref="H17:H34">B17/F17*100</f>
        <v>26.94063926940639</v>
      </c>
      <c r="I17" s="20">
        <f t="shared" si="4"/>
        <v>39.726027397260275</v>
      </c>
      <c r="J17" s="20">
        <f t="shared" si="3"/>
        <v>23.28767123287671</v>
      </c>
      <c r="K17" s="20">
        <f t="shared" si="1"/>
        <v>10.045662100456621</v>
      </c>
      <c r="L17" s="20">
        <f t="shared" si="2"/>
        <v>99.99999999999999</v>
      </c>
    </row>
    <row r="18" spans="1:12" ht="9" customHeight="1">
      <c r="A18" s="4" t="s">
        <v>19</v>
      </c>
      <c r="B18" s="17" t="s">
        <v>0</v>
      </c>
      <c r="C18" s="12">
        <v>32</v>
      </c>
      <c r="D18" s="17">
        <v>114</v>
      </c>
      <c r="E18" s="12">
        <v>89</v>
      </c>
      <c r="F18" s="19">
        <f t="shared" si="0"/>
        <v>235</v>
      </c>
      <c r="H18" s="5" t="s">
        <v>0</v>
      </c>
      <c r="I18" s="20">
        <f t="shared" si="4"/>
        <v>13.617021276595745</v>
      </c>
      <c r="J18" s="20">
        <f t="shared" si="3"/>
        <v>48.51063829787234</v>
      </c>
      <c r="K18" s="20">
        <f t="shared" si="1"/>
        <v>37.87234042553192</v>
      </c>
      <c r="L18" s="20">
        <f t="shared" si="2"/>
        <v>100</v>
      </c>
    </row>
    <row r="19" spans="1:12" ht="9" customHeight="1">
      <c r="A19" s="4" t="s">
        <v>6</v>
      </c>
      <c r="B19" s="17" t="s">
        <v>0</v>
      </c>
      <c r="C19" s="12">
        <v>105</v>
      </c>
      <c r="D19" s="17">
        <v>214</v>
      </c>
      <c r="E19" s="12">
        <v>22</v>
      </c>
      <c r="F19" s="19">
        <f t="shared" si="0"/>
        <v>341</v>
      </c>
      <c r="H19" s="5" t="s">
        <v>0</v>
      </c>
      <c r="I19" s="20">
        <f t="shared" si="4"/>
        <v>30.791788856304986</v>
      </c>
      <c r="J19" s="20">
        <f t="shared" si="3"/>
        <v>62.75659824046921</v>
      </c>
      <c r="K19" s="20">
        <f t="shared" si="1"/>
        <v>6.451612903225806</v>
      </c>
      <c r="L19" s="20">
        <f t="shared" si="2"/>
        <v>100</v>
      </c>
    </row>
    <row r="20" spans="1:12" ht="9" customHeight="1">
      <c r="A20" s="4" t="s">
        <v>10</v>
      </c>
      <c r="B20" s="17" t="s">
        <v>0</v>
      </c>
      <c r="C20" s="12">
        <v>186</v>
      </c>
      <c r="D20" s="17">
        <v>77</v>
      </c>
      <c r="E20" s="12">
        <v>24</v>
      </c>
      <c r="F20" s="19">
        <f t="shared" si="0"/>
        <v>287</v>
      </c>
      <c r="H20" s="5" t="s">
        <v>0</v>
      </c>
      <c r="I20" s="20">
        <f t="shared" si="4"/>
        <v>64.80836236933798</v>
      </c>
      <c r="J20" s="20">
        <f t="shared" si="3"/>
        <v>26.82926829268293</v>
      </c>
      <c r="K20" s="20">
        <f t="shared" si="1"/>
        <v>8.362369337979095</v>
      </c>
      <c r="L20" s="20">
        <f t="shared" si="2"/>
        <v>100</v>
      </c>
    </row>
    <row r="21" spans="1:12" ht="9" customHeight="1">
      <c r="A21" s="4" t="s">
        <v>11</v>
      </c>
      <c r="B21" s="17">
        <v>18</v>
      </c>
      <c r="C21" s="12">
        <v>51</v>
      </c>
      <c r="D21" s="17">
        <v>23</v>
      </c>
      <c r="E21" s="17" t="s">
        <v>0</v>
      </c>
      <c r="F21" s="19">
        <f t="shared" si="0"/>
        <v>92</v>
      </c>
      <c r="H21" s="20">
        <f>B21/F21*100</f>
        <v>19.565217391304348</v>
      </c>
      <c r="I21" s="20">
        <f t="shared" si="4"/>
        <v>55.434782608695656</v>
      </c>
      <c r="J21" s="20">
        <f t="shared" si="3"/>
        <v>25</v>
      </c>
      <c r="K21" s="21" t="s">
        <v>0</v>
      </c>
      <c r="L21" s="20">
        <f t="shared" si="2"/>
        <v>100</v>
      </c>
    </row>
    <row r="22" spans="1:12" ht="9" customHeight="1">
      <c r="A22" s="4" t="s">
        <v>4</v>
      </c>
      <c r="B22" s="17">
        <v>6</v>
      </c>
      <c r="C22" s="12">
        <v>228</v>
      </c>
      <c r="D22" s="17">
        <v>12</v>
      </c>
      <c r="E22" s="17" t="s">
        <v>0</v>
      </c>
      <c r="F22" s="19">
        <f t="shared" si="0"/>
        <v>246</v>
      </c>
      <c r="H22" s="20">
        <f>B22/F22*100</f>
        <v>2.4390243902439024</v>
      </c>
      <c r="I22" s="20">
        <f t="shared" si="4"/>
        <v>92.6829268292683</v>
      </c>
      <c r="J22" s="20">
        <f t="shared" si="3"/>
        <v>4.878048780487805</v>
      </c>
      <c r="K22" s="21" t="s">
        <v>0</v>
      </c>
      <c r="L22" s="20">
        <f t="shared" si="2"/>
        <v>100</v>
      </c>
    </row>
    <row r="23" spans="1:12" ht="9" customHeight="1">
      <c r="A23" s="4" t="s">
        <v>20</v>
      </c>
      <c r="B23" s="12">
        <v>36</v>
      </c>
      <c r="C23" s="12">
        <v>256</v>
      </c>
      <c r="D23" s="17">
        <v>80</v>
      </c>
      <c r="E23" s="12">
        <v>6</v>
      </c>
      <c r="F23" s="19">
        <f t="shared" si="0"/>
        <v>378</v>
      </c>
      <c r="H23" s="21">
        <f t="shared" si="5"/>
        <v>9.523809523809524</v>
      </c>
      <c r="I23" s="20">
        <f t="shared" si="4"/>
        <v>67.72486772486772</v>
      </c>
      <c r="J23" s="20">
        <f t="shared" si="3"/>
        <v>21.164021164021165</v>
      </c>
      <c r="K23" s="20">
        <f t="shared" si="1"/>
        <v>1.5873015873015872</v>
      </c>
      <c r="L23" s="20">
        <f t="shared" si="2"/>
        <v>99.99999999999999</v>
      </c>
    </row>
    <row r="24" spans="1:12" ht="9" customHeight="1">
      <c r="A24" s="4" t="s">
        <v>21</v>
      </c>
      <c r="B24" s="12">
        <v>91</v>
      </c>
      <c r="C24" s="12">
        <v>158</v>
      </c>
      <c r="D24" s="17">
        <v>56</v>
      </c>
      <c r="E24" s="17" t="s">
        <v>0</v>
      </c>
      <c r="F24" s="19">
        <f t="shared" si="0"/>
        <v>305</v>
      </c>
      <c r="H24" s="21">
        <f t="shared" si="5"/>
        <v>29.836065573770494</v>
      </c>
      <c r="I24" s="20">
        <f t="shared" si="4"/>
        <v>51.80327868852459</v>
      </c>
      <c r="J24" s="20">
        <f t="shared" si="3"/>
        <v>18.360655737704917</v>
      </c>
      <c r="K24" s="21" t="s">
        <v>0</v>
      </c>
      <c r="L24" s="20">
        <f t="shared" si="2"/>
        <v>100</v>
      </c>
    </row>
    <row r="25" spans="1:12" ht="9" customHeight="1">
      <c r="A25" s="4" t="s">
        <v>22</v>
      </c>
      <c r="B25" s="12">
        <v>26</v>
      </c>
      <c r="C25" s="12">
        <v>95</v>
      </c>
      <c r="D25" s="17">
        <v>15</v>
      </c>
      <c r="E25" s="17" t="s">
        <v>0</v>
      </c>
      <c r="F25" s="19">
        <f t="shared" si="0"/>
        <v>136</v>
      </c>
      <c r="H25" s="21">
        <f t="shared" si="5"/>
        <v>19.11764705882353</v>
      </c>
      <c r="I25" s="20">
        <f t="shared" si="4"/>
        <v>69.85294117647058</v>
      </c>
      <c r="J25" s="20">
        <f t="shared" si="3"/>
        <v>11.029411764705882</v>
      </c>
      <c r="K25" s="21" t="s">
        <v>0</v>
      </c>
      <c r="L25" s="20">
        <f t="shared" si="2"/>
        <v>100</v>
      </c>
    </row>
    <row r="26" spans="1:12" ht="9" customHeight="1">
      <c r="A26" s="4" t="s">
        <v>2</v>
      </c>
      <c r="B26" s="12">
        <v>129</v>
      </c>
      <c r="C26" s="12">
        <v>360</v>
      </c>
      <c r="D26" s="12">
        <v>62</v>
      </c>
      <c r="E26" s="17" t="s">
        <v>0</v>
      </c>
      <c r="F26" s="19">
        <f t="shared" si="0"/>
        <v>551</v>
      </c>
      <c r="H26" s="21">
        <f t="shared" si="5"/>
        <v>23.41197822141561</v>
      </c>
      <c r="I26" s="20">
        <f t="shared" si="4"/>
        <v>65.33575317604355</v>
      </c>
      <c r="J26" s="20">
        <f t="shared" si="3"/>
        <v>11.252268602540836</v>
      </c>
      <c r="K26" s="21" t="s">
        <v>0</v>
      </c>
      <c r="L26" s="20">
        <f t="shared" si="2"/>
        <v>100</v>
      </c>
    </row>
    <row r="27" spans="1:12" ht="9" customHeight="1">
      <c r="A27" s="4" t="s">
        <v>8</v>
      </c>
      <c r="B27" s="12">
        <v>10</v>
      </c>
      <c r="C27" s="12">
        <v>58</v>
      </c>
      <c r="D27" s="12">
        <v>47</v>
      </c>
      <c r="E27" s="12">
        <v>143</v>
      </c>
      <c r="F27" s="19">
        <f t="shared" si="0"/>
        <v>258</v>
      </c>
      <c r="H27" s="21">
        <f t="shared" si="5"/>
        <v>3.875968992248062</v>
      </c>
      <c r="I27" s="20">
        <f t="shared" si="4"/>
        <v>22.48062015503876</v>
      </c>
      <c r="J27" s="20">
        <f t="shared" si="3"/>
        <v>18.217054263565892</v>
      </c>
      <c r="K27" s="20">
        <f t="shared" si="1"/>
        <v>55.42635658914728</v>
      </c>
      <c r="L27" s="20">
        <f t="shared" si="2"/>
        <v>100</v>
      </c>
    </row>
    <row r="28" spans="1:12" ht="9" customHeight="1">
      <c r="A28" s="4" t="s">
        <v>7</v>
      </c>
      <c r="B28" s="12">
        <v>45</v>
      </c>
      <c r="C28" s="12">
        <v>81</v>
      </c>
      <c r="D28" s="12">
        <v>5</v>
      </c>
      <c r="E28" s="17" t="s">
        <v>0</v>
      </c>
      <c r="F28" s="19">
        <f t="shared" si="0"/>
        <v>131</v>
      </c>
      <c r="H28" s="21">
        <f t="shared" si="5"/>
        <v>34.35114503816794</v>
      </c>
      <c r="I28" s="20">
        <f t="shared" si="4"/>
        <v>61.832061068702295</v>
      </c>
      <c r="J28" s="20">
        <f t="shared" si="3"/>
        <v>3.816793893129771</v>
      </c>
      <c r="K28" s="21" t="s">
        <v>0</v>
      </c>
      <c r="L28" s="20">
        <f t="shared" si="2"/>
        <v>100.00000000000001</v>
      </c>
    </row>
    <row r="29" spans="1:12" ht="9" customHeight="1">
      <c r="A29" s="4" t="s">
        <v>5</v>
      </c>
      <c r="B29" s="12">
        <v>261</v>
      </c>
      <c r="C29" s="12">
        <v>148</v>
      </c>
      <c r="D29" s="17" t="s">
        <v>0</v>
      </c>
      <c r="E29" s="17" t="s">
        <v>0</v>
      </c>
      <c r="F29" s="19">
        <f t="shared" si="0"/>
        <v>409</v>
      </c>
      <c r="H29" s="21">
        <f t="shared" si="5"/>
        <v>63.81418092909536</v>
      </c>
      <c r="I29" s="20">
        <f t="shared" si="4"/>
        <v>36.18581907090464</v>
      </c>
      <c r="J29" s="21" t="s">
        <v>0</v>
      </c>
      <c r="K29" s="21" t="s">
        <v>0</v>
      </c>
      <c r="L29" s="20">
        <f t="shared" si="2"/>
        <v>100</v>
      </c>
    </row>
    <row r="30" spans="1:12" ht="9" customHeight="1">
      <c r="A30" s="4" t="s">
        <v>3</v>
      </c>
      <c r="B30" s="12">
        <v>27</v>
      </c>
      <c r="C30" s="12">
        <v>329</v>
      </c>
      <c r="D30" s="17">
        <v>5</v>
      </c>
      <c r="E30" s="12">
        <v>29</v>
      </c>
      <c r="F30" s="19">
        <f t="shared" si="0"/>
        <v>390</v>
      </c>
      <c r="H30" s="21">
        <f t="shared" si="5"/>
        <v>6.923076923076923</v>
      </c>
      <c r="I30" s="20">
        <f t="shared" si="4"/>
        <v>84.35897435897436</v>
      </c>
      <c r="J30" s="20">
        <f t="shared" si="3"/>
        <v>1.282051282051282</v>
      </c>
      <c r="K30" s="20">
        <f t="shared" si="1"/>
        <v>7.435897435897436</v>
      </c>
      <c r="L30" s="20">
        <f t="shared" si="2"/>
        <v>100</v>
      </c>
    </row>
    <row r="31" spans="1:12" ht="9" customHeight="1">
      <c r="A31" s="4" t="s">
        <v>23</v>
      </c>
      <c r="B31" s="17" t="s">
        <v>0</v>
      </c>
      <c r="C31" s="17" t="s">
        <v>0</v>
      </c>
      <c r="D31" s="17" t="s">
        <v>0</v>
      </c>
      <c r="E31" s="12">
        <v>377</v>
      </c>
      <c r="F31" s="19">
        <f t="shared" si="0"/>
        <v>377</v>
      </c>
      <c r="H31" s="5" t="s">
        <v>0</v>
      </c>
      <c r="I31" s="21" t="s">
        <v>0</v>
      </c>
      <c r="J31" s="21" t="s">
        <v>0</v>
      </c>
      <c r="K31" s="20">
        <f t="shared" si="1"/>
        <v>100</v>
      </c>
      <c r="L31" s="20">
        <f t="shared" si="2"/>
        <v>100</v>
      </c>
    </row>
    <row r="32" spans="1:12" s="3" customFormat="1" ht="9" customHeight="1">
      <c r="A32" s="3" t="s">
        <v>24</v>
      </c>
      <c r="B32" s="22">
        <f>SUM(B10:B13,B16:B31)</f>
        <v>708</v>
      </c>
      <c r="C32" s="22">
        <f>SUM(C10:C13,C16:C31)</f>
        <v>2345</v>
      </c>
      <c r="D32" s="22">
        <f>SUM(D10:D13,D16:D31)</f>
        <v>1560</v>
      </c>
      <c r="E32" s="22">
        <f>SUM(E10:E13,E16:E31)</f>
        <v>3488</v>
      </c>
      <c r="F32" s="22">
        <f>SUM(B32:E32)</f>
        <v>8101</v>
      </c>
      <c r="H32" s="23">
        <f t="shared" si="5"/>
        <v>8.739661770151832</v>
      </c>
      <c r="I32" s="24">
        <f>C32/F32*100</f>
        <v>28.947043574867298</v>
      </c>
      <c r="J32" s="24">
        <f t="shared" si="3"/>
        <v>19.256881866436242</v>
      </c>
      <c r="K32" s="24">
        <f t="shared" si="1"/>
        <v>43.05641278854463</v>
      </c>
      <c r="L32" s="24">
        <f t="shared" si="2"/>
        <v>100</v>
      </c>
    </row>
    <row r="33" spans="1:12" s="3" customFormat="1" ht="9" customHeight="1">
      <c r="A33" s="3" t="s">
        <v>25</v>
      </c>
      <c r="B33" s="22">
        <f>SUM(B10:B13,B16:B19)</f>
        <v>59</v>
      </c>
      <c r="C33" s="22">
        <f>SUM(C10:C13,C16:C19)</f>
        <v>395</v>
      </c>
      <c r="D33" s="22">
        <f>SUM(D10:D13,D16:D19)</f>
        <v>1178</v>
      </c>
      <c r="E33" s="22">
        <f>SUM(E10:E13,E16:E19)</f>
        <v>2909</v>
      </c>
      <c r="F33" s="22">
        <f>SUM(B33:E33)</f>
        <v>4541</v>
      </c>
      <c r="H33" s="23">
        <f t="shared" si="5"/>
        <v>1.2992732878220656</v>
      </c>
      <c r="I33" s="24">
        <f>C33/F33*100</f>
        <v>8.698524554062983</v>
      </c>
      <c r="J33" s="24">
        <f t="shared" si="3"/>
        <v>25.94142259414226</v>
      </c>
      <c r="K33" s="24">
        <f t="shared" si="1"/>
        <v>64.06077956397269</v>
      </c>
      <c r="L33" s="24">
        <f t="shared" si="2"/>
        <v>100</v>
      </c>
    </row>
    <row r="34" spans="1:12" s="3" customFormat="1" ht="9" customHeight="1">
      <c r="A34" s="3" t="s">
        <v>26</v>
      </c>
      <c r="B34" s="3">
        <f>SUM(B20:B23)</f>
        <v>60</v>
      </c>
      <c r="C34" s="22">
        <f>SUM(C20:C23)</f>
        <v>721</v>
      </c>
      <c r="D34" s="25">
        <f>SUM(D20:D23)</f>
        <v>192</v>
      </c>
      <c r="E34" s="22">
        <f>SUM(E20:E23)</f>
        <v>30</v>
      </c>
      <c r="F34" s="22">
        <f t="shared" si="0"/>
        <v>1003</v>
      </c>
      <c r="H34" s="23">
        <f t="shared" si="5"/>
        <v>5.982053838484546</v>
      </c>
      <c r="I34" s="24">
        <f>C34/F34*100</f>
        <v>71.88434695912264</v>
      </c>
      <c r="J34" s="24">
        <f t="shared" si="3"/>
        <v>19.14257228315055</v>
      </c>
      <c r="K34" s="24">
        <f t="shared" si="1"/>
        <v>2.991026919242273</v>
      </c>
      <c r="L34" s="24">
        <f t="shared" si="2"/>
        <v>100</v>
      </c>
    </row>
    <row r="35" spans="1:14" s="3" customFormat="1" ht="9" customHeight="1">
      <c r="A35" s="3" t="s">
        <v>27</v>
      </c>
      <c r="B35" s="3">
        <f>SUM(B24:B31)</f>
        <v>589</v>
      </c>
      <c r="C35" s="22">
        <f>SUM(C24:C31)</f>
        <v>1229</v>
      </c>
      <c r="D35" s="22">
        <f>SUM(D24:D31)</f>
        <v>190</v>
      </c>
      <c r="E35" s="22">
        <f>SUM(E24:E31)</f>
        <v>549</v>
      </c>
      <c r="F35" s="22">
        <f t="shared" si="0"/>
        <v>2557</v>
      </c>
      <c r="H35" s="23">
        <f>B35/F35*100</f>
        <v>23.03480641376613</v>
      </c>
      <c r="I35" s="24">
        <f>C35/F35*100</f>
        <v>48.06413766132186</v>
      </c>
      <c r="J35" s="24">
        <f t="shared" si="3"/>
        <v>7.430582714118107</v>
      </c>
      <c r="K35" s="24">
        <f>E35/F35*100</f>
        <v>21.4704732107939</v>
      </c>
      <c r="L35" s="24">
        <f>SUM(H35:K35)</f>
        <v>99.99999999999999</v>
      </c>
      <c r="N35" s="22"/>
    </row>
    <row r="36" spans="3:6" ht="9" customHeight="1">
      <c r="C36" s="19"/>
      <c r="E36" s="19"/>
      <c r="F36" s="19"/>
    </row>
    <row r="37" spans="1:12" ht="9" customHeight="1">
      <c r="A37" s="142" t="s">
        <v>109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ht="9" customHeight="1"/>
    <row r="39" spans="1:12" ht="9" customHeight="1">
      <c r="A39" s="4" t="s">
        <v>14</v>
      </c>
      <c r="B39" s="17" t="s">
        <v>0</v>
      </c>
      <c r="C39" s="18">
        <v>121486</v>
      </c>
      <c r="D39" s="31">
        <v>598659</v>
      </c>
      <c r="E39" s="18">
        <v>1820101</v>
      </c>
      <c r="F39" s="18">
        <f>SUM(B39:E39)</f>
        <v>2540246</v>
      </c>
      <c r="H39" s="21" t="s">
        <v>0</v>
      </c>
      <c r="I39" s="20">
        <f>C39/F39*100</f>
        <v>4.7824502036416945</v>
      </c>
      <c r="J39" s="20">
        <f>D39/F39*100</f>
        <v>23.5669694982297</v>
      </c>
      <c r="K39" s="20">
        <f aca="true" t="shared" si="6" ref="K39:K56">E39/F39*100</f>
        <v>71.6505802981286</v>
      </c>
      <c r="L39" s="20">
        <f>SUM(H39:K39)</f>
        <v>100</v>
      </c>
    </row>
    <row r="40" spans="1:12" ht="9" customHeight="1">
      <c r="A40" s="4" t="s">
        <v>15</v>
      </c>
      <c r="B40" s="17" t="s">
        <v>0</v>
      </c>
      <c r="C40" s="17" t="s">
        <v>0</v>
      </c>
      <c r="D40" s="31">
        <v>35908</v>
      </c>
      <c r="E40" s="18">
        <v>290416</v>
      </c>
      <c r="F40" s="18">
        <f aca="true" t="shared" si="7" ref="F40:F59">SUM(B40:E40)</f>
        <v>326324</v>
      </c>
      <c r="H40" s="21" t="s">
        <v>0</v>
      </c>
      <c r="I40" s="21" t="s">
        <v>0</v>
      </c>
      <c r="J40" s="20">
        <f aca="true" t="shared" si="8" ref="J40:J64">D40/F40*100</f>
        <v>11.003787646633407</v>
      </c>
      <c r="K40" s="20">
        <f t="shared" si="6"/>
        <v>88.99621235336659</v>
      </c>
      <c r="L40" s="20">
        <f aca="true" t="shared" si="9" ref="L40:L64">SUM(H40:K40)</f>
        <v>100</v>
      </c>
    </row>
    <row r="41" spans="1:12" ht="9" customHeight="1">
      <c r="A41" s="4" t="s">
        <v>16</v>
      </c>
      <c r="B41" s="17" t="s">
        <v>0</v>
      </c>
      <c r="C41" s="18">
        <v>82864</v>
      </c>
      <c r="D41" s="31">
        <v>433626</v>
      </c>
      <c r="E41" s="18">
        <v>1869790</v>
      </c>
      <c r="F41" s="18">
        <f t="shared" si="7"/>
        <v>2386280</v>
      </c>
      <c r="H41" s="21" t="s">
        <v>0</v>
      </c>
      <c r="I41" s="20">
        <f aca="true" t="shared" si="10" ref="I41:I64">C41/F41*100</f>
        <v>3.4725178939604744</v>
      </c>
      <c r="J41" s="20">
        <f t="shared" si="8"/>
        <v>18.171631158120586</v>
      </c>
      <c r="K41" s="20">
        <f t="shared" si="6"/>
        <v>78.35585094791894</v>
      </c>
      <c r="L41" s="20">
        <f t="shared" si="9"/>
        <v>100</v>
      </c>
    </row>
    <row r="42" spans="1:12" ht="9" customHeight="1">
      <c r="A42" s="4" t="s">
        <v>9</v>
      </c>
      <c r="B42" s="17" t="s">
        <v>0</v>
      </c>
      <c r="C42" s="17" t="s">
        <v>0</v>
      </c>
      <c r="D42" s="31">
        <v>191250</v>
      </c>
      <c r="E42" s="18">
        <v>1169432</v>
      </c>
      <c r="F42" s="18">
        <f t="shared" si="7"/>
        <v>1360682</v>
      </c>
      <c r="H42" s="21" t="s">
        <v>0</v>
      </c>
      <c r="I42" s="21" t="s">
        <v>0</v>
      </c>
      <c r="J42" s="20">
        <f t="shared" si="8"/>
        <v>14.055451604416023</v>
      </c>
      <c r="K42" s="20">
        <f t="shared" si="6"/>
        <v>85.94454839558398</v>
      </c>
      <c r="L42" s="20">
        <f t="shared" si="9"/>
        <v>100</v>
      </c>
    </row>
    <row r="43" spans="1:12" s="7" customFormat="1" ht="9" customHeight="1">
      <c r="A43" s="7" t="s">
        <v>45</v>
      </c>
      <c r="B43" s="71" t="s">
        <v>0</v>
      </c>
      <c r="C43" s="71" t="s">
        <v>0</v>
      </c>
      <c r="D43" s="91" t="s">
        <v>0</v>
      </c>
      <c r="E43" s="91">
        <v>739992</v>
      </c>
      <c r="F43" s="91">
        <f>SUM(B43:E43)</f>
        <v>739992</v>
      </c>
      <c r="H43" s="21" t="s">
        <v>0</v>
      </c>
      <c r="I43" s="21" t="s">
        <v>0</v>
      </c>
      <c r="J43" s="21" t="s">
        <v>0</v>
      </c>
      <c r="K43" s="90">
        <f t="shared" si="6"/>
        <v>100</v>
      </c>
      <c r="L43" s="90">
        <f t="shared" si="9"/>
        <v>100</v>
      </c>
    </row>
    <row r="44" spans="1:14" s="7" customFormat="1" ht="9" customHeight="1">
      <c r="A44" s="7" t="s">
        <v>29</v>
      </c>
      <c r="B44" s="71" t="s">
        <v>0</v>
      </c>
      <c r="C44" s="71" t="s">
        <v>0</v>
      </c>
      <c r="D44" s="91">
        <v>191250</v>
      </c>
      <c r="E44" s="91">
        <v>429440</v>
      </c>
      <c r="F44" s="91">
        <f>SUM(B44:E44)</f>
        <v>620690</v>
      </c>
      <c r="H44" s="21" t="s">
        <v>0</v>
      </c>
      <c r="I44" s="21" t="s">
        <v>0</v>
      </c>
      <c r="J44" s="90">
        <f t="shared" si="8"/>
        <v>30.812482881953958</v>
      </c>
      <c r="K44" s="90">
        <f t="shared" si="6"/>
        <v>69.18751711804605</v>
      </c>
      <c r="L44" s="90">
        <f t="shared" si="9"/>
        <v>100</v>
      </c>
      <c r="N44" s="92"/>
    </row>
    <row r="45" spans="1:12" ht="9" customHeight="1">
      <c r="A45" s="4" t="s">
        <v>17</v>
      </c>
      <c r="B45" s="17" t="s">
        <v>0</v>
      </c>
      <c r="C45" s="70">
        <v>293843</v>
      </c>
      <c r="D45" s="31">
        <v>981982</v>
      </c>
      <c r="E45" s="18">
        <v>564060</v>
      </c>
      <c r="F45" s="18">
        <f t="shared" si="7"/>
        <v>1839885</v>
      </c>
      <c r="H45" s="21" t="s">
        <v>0</v>
      </c>
      <c r="I45" s="20">
        <f t="shared" si="10"/>
        <v>15.97072643127152</v>
      </c>
      <c r="J45" s="20">
        <f t="shared" si="8"/>
        <v>53.3719227016906</v>
      </c>
      <c r="K45" s="20">
        <f t="shared" si="6"/>
        <v>30.657350867037884</v>
      </c>
      <c r="L45" s="20">
        <f t="shared" si="9"/>
        <v>100</v>
      </c>
    </row>
    <row r="46" spans="1:12" ht="9" customHeight="1">
      <c r="A46" s="4" t="s">
        <v>18</v>
      </c>
      <c r="B46" s="18">
        <v>257640</v>
      </c>
      <c r="C46" s="70">
        <v>350260</v>
      </c>
      <c r="D46" s="31">
        <v>105402</v>
      </c>
      <c r="E46" s="18">
        <v>72537</v>
      </c>
      <c r="F46" s="18">
        <f t="shared" si="7"/>
        <v>785839</v>
      </c>
      <c r="H46" s="20">
        <f aca="true" t="shared" si="11" ref="H46:H64">B46/F46*100</f>
        <v>32.78534152669949</v>
      </c>
      <c r="I46" s="20">
        <f t="shared" si="10"/>
        <v>44.57147074655241</v>
      </c>
      <c r="J46" s="20">
        <f t="shared" si="8"/>
        <v>13.412671043305307</v>
      </c>
      <c r="K46" s="20">
        <f t="shared" si="6"/>
        <v>9.230516683442792</v>
      </c>
      <c r="L46" s="20">
        <f t="shared" si="9"/>
        <v>100</v>
      </c>
    </row>
    <row r="47" spans="1:12" ht="9" customHeight="1">
      <c r="A47" s="4" t="s">
        <v>19</v>
      </c>
      <c r="B47" s="17" t="s">
        <v>0</v>
      </c>
      <c r="C47" s="70">
        <v>54033</v>
      </c>
      <c r="D47" s="31">
        <v>256119</v>
      </c>
      <c r="E47" s="18">
        <v>232003</v>
      </c>
      <c r="F47" s="18">
        <f t="shared" si="7"/>
        <v>542155</v>
      </c>
      <c r="H47" s="21" t="s">
        <v>0</v>
      </c>
      <c r="I47" s="20">
        <f t="shared" si="10"/>
        <v>9.96633803985945</v>
      </c>
      <c r="J47" s="20">
        <f t="shared" si="8"/>
        <v>47.24091818760318</v>
      </c>
      <c r="K47" s="20">
        <f t="shared" si="6"/>
        <v>42.79274377253737</v>
      </c>
      <c r="L47" s="20">
        <f t="shared" si="9"/>
        <v>100</v>
      </c>
    </row>
    <row r="48" spans="1:12" ht="9" customHeight="1">
      <c r="A48" s="4" t="s">
        <v>6</v>
      </c>
      <c r="B48" s="17" t="s">
        <v>0</v>
      </c>
      <c r="C48" s="70">
        <v>720301</v>
      </c>
      <c r="D48" s="31">
        <v>1394857</v>
      </c>
      <c r="E48" s="18">
        <v>96576</v>
      </c>
      <c r="F48" s="18">
        <f t="shared" si="7"/>
        <v>2211734</v>
      </c>
      <c r="H48" s="21" t="s">
        <v>0</v>
      </c>
      <c r="I48" s="20">
        <f t="shared" si="10"/>
        <v>32.567252662390686</v>
      </c>
      <c r="J48" s="20">
        <f t="shared" si="8"/>
        <v>63.06621863207782</v>
      </c>
      <c r="K48" s="20">
        <f t="shared" si="6"/>
        <v>4.366528705531497</v>
      </c>
      <c r="L48" s="20">
        <f t="shared" si="9"/>
        <v>100</v>
      </c>
    </row>
    <row r="49" spans="1:12" ht="9" customHeight="1">
      <c r="A49" s="4" t="s">
        <v>10</v>
      </c>
      <c r="B49" s="17" t="s">
        <v>0</v>
      </c>
      <c r="C49" s="70">
        <v>1377315</v>
      </c>
      <c r="D49" s="31">
        <v>685169</v>
      </c>
      <c r="E49" s="18">
        <v>236867</v>
      </c>
      <c r="F49" s="18">
        <f t="shared" si="7"/>
        <v>2299351</v>
      </c>
      <c r="H49" s="21" t="s">
        <v>0</v>
      </c>
      <c r="I49" s="20">
        <f t="shared" si="10"/>
        <v>59.900163132988396</v>
      </c>
      <c r="J49" s="20">
        <f t="shared" si="8"/>
        <v>29.79836484294916</v>
      </c>
      <c r="K49" s="20">
        <f t="shared" si="6"/>
        <v>10.301472024062441</v>
      </c>
      <c r="L49" s="20">
        <f t="shared" si="9"/>
        <v>100</v>
      </c>
    </row>
    <row r="50" spans="1:12" ht="9" customHeight="1">
      <c r="A50" s="4" t="s">
        <v>11</v>
      </c>
      <c r="B50" s="70">
        <v>179253</v>
      </c>
      <c r="C50" s="70">
        <v>502101</v>
      </c>
      <c r="D50" s="31">
        <v>164250</v>
      </c>
      <c r="E50" s="31" t="s">
        <v>0</v>
      </c>
      <c r="F50" s="18">
        <f t="shared" si="7"/>
        <v>845604</v>
      </c>
      <c r="H50" s="20">
        <f t="shared" si="11"/>
        <v>21.198220443611902</v>
      </c>
      <c r="I50" s="20">
        <f t="shared" si="10"/>
        <v>59.377793860956196</v>
      </c>
      <c r="J50" s="20">
        <f t="shared" si="8"/>
        <v>19.423985695431906</v>
      </c>
      <c r="K50" s="21" t="s">
        <v>0</v>
      </c>
      <c r="L50" s="20">
        <f t="shared" si="9"/>
        <v>100.00000000000001</v>
      </c>
    </row>
    <row r="51" spans="1:12" ht="9" customHeight="1">
      <c r="A51" s="4" t="s">
        <v>4</v>
      </c>
      <c r="B51" s="70">
        <v>40553</v>
      </c>
      <c r="C51" s="70">
        <v>903907</v>
      </c>
      <c r="D51" s="31">
        <v>24946</v>
      </c>
      <c r="E51" s="31" t="s">
        <v>0</v>
      </c>
      <c r="F51" s="18">
        <f t="shared" si="7"/>
        <v>969406</v>
      </c>
      <c r="H51" s="20">
        <f t="shared" si="11"/>
        <v>4.183283371466651</v>
      </c>
      <c r="I51" s="20">
        <f t="shared" si="10"/>
        <v>93.24338821917752</v>
      </c>
      <c r="J51" s="20">
        <f t="shared" si="8"/>
        <v>2.5733284093558324</v>
      </c>
      <c r="K51" s="21" t="s">
        <v>0</v>
      </c>
      <c r="L51" s="20">
        <f t="shared" si="9"/>
        <v>100</v>
      </c>
    </row>
    <row r="52" spans="1:12" ht="9" customHeight="1">
      <c r="A52" s="4" t="s">
        <v>20</v>
      </c>
      <c r="B52" s="70">
        <v>191394</v>
      </c>
      <c r="C52" s="70">
        <v>842971</v>
      </c>
      <c r="D52" s="31">
        <v>644757</v>
      </c>
      <c r="E52" s="18">
        <v>44475</v>
      </c>
      <c r="F52" s="18">
        <f t="shared" si="7"/>
        <v>1723597</v>
      </c>
      <c r="H52" s="20">
        <f t="shared" si="11"/>
        <v>11.104335874337215</v>
      </c>
      <c r="I52" s="20">
        <f t="shared" si="10"/>
        <v>48.90766228996685</v>
      </c>
      <c r="J52" s="20">
        <f t="shared" si="8"/>
        <v>37.407642273686946</v>
      </c>
      <c r="K52" s="20">
        <f t="shared" si="6"/>
        <v>2.5803595620089848</v>
      </c>
      <c r="L52" s="20">
        <f t="shared" si="9"/>
        <v>99.99999999999999</v>
      </c>
    </row>
    <row r="53" spans="1:12" ht="9" customHeight="1">
      <c r="A53" s="4" t="s">
        <v>21</v>
      </c>
      <c r="B53" s="70">
        <v>356498</v>
      </c>
      <c r="C53" s="70">
        <v>546686</v>
      </c>
      <c r="D53" s="31">
        <v>173087</v>
      </c>
      <c r="E53" s="31" t="s">
        <v>0</v>
      </c>
      <c r="F53" s="18">
        <f t="shared" si="7"/>
        <v>1076271</v>
      </c>
      <c r="H53" s="20">
        <f t="shared" si="11"/>
        <v>33.12344195839152</v>
      </c>
      <c r="I53" s="20">
        <f t="shared" si="10"/>
        <v>50.79445604313412</v>
      </c>
      <c r="J53" s="20">
        <f t="shared" si="8"/>
        <v>16.082101998474364</v>
      </c>
      <c r="K53" s="21" t="s">
        <v>0</v>
      </c>
      <c r="L53" s="20">
        <f t="shared" si="9"/>
        <v>100</v>
      </c>
    </row>
    <row r="54" spans="1:12" ht="9" customHeight="1">
      <c r="A54" s="4" t="s">
        <v>22</v>
      </c>
      <c r="B54" s="70">
        <v>77089</v>
      </c>
      <c r="C54" s="70">
        <v>306089</v>
      </c>
      <c r="D54" s="31">
        <v>60590</v>
      </c>
      <c r="E54" s="31" t="s">
        <v>0</v>
      </c>
      <c r="F54" s="18">
        <f t="shared" si="7"/>
        <v>443768</v>
      </c>
      <c r="H54" s="20">
        <f t="shared" si="11"/>
        <v>17.371464368769267</v>
      </c>
      <c r="I54" s="20">
        <f t="shared" si="10"/>
        <v>68.97500495754538</v>
      </c>
      <c r="J54" s="20">
        <f t="shared" si="8"/>
        <v>13.65353067368535</v>
      </c>
      <c r="K54" s="21" t="s">
        <v>0</v>
      </c>
      <c r="L54" s="20">
        <f t="shared" si="9"/>
        <v>100</v>
      </c>
    </row>
    <row r="55" spans="1:12" ht="9" customHeight="1">
      <c r="A55" s="4" t="s">
        <v>2</v>
      </c>
      <c r="B55" s="70">
        <v>396424</v>
      </c>
      <c r="C55" s="70">
        <v>835462</v>
      </c>
      <c r="D55" s="18">
        <v>127138</v>
      </c>
      <c r="E55" s="31" t="s">
        <v>0</v>
      </c>
      <c r="F55" s="18">
        <f t="shared" si="7"/>
        <v>1359024</v>
      </c>
      <c r="H55" s="20">
        <f t="shared" si="11"/>
        <v>29.169757119815397</v>
      </c>
      <c r="I55" s="20">
        <f t="shared" si="10"/>
        <v>61.47514687010678</v>
      </c>
      <c r="J55" s="20">
        <f t="shared" si="8"/>
        <v>9.35509601007782</v>
      </c>
      <c r="K55" s="21" t="s">
        <v>0</v>
      </c>
      <c r="L55" s="20">
        <f t="shared" si="9"/>
        <v>99.99999999999999</v>
      </c>
    </row>
    <row r="56" spans="1:12" ht="9" customHeight="1">
      <c r="A56" s="4" t="s">
        <v>8</v>
      </c>
      <c r="B56" s="70">
        <v>88832</v>
      </c>
      <c r="C56" s="70">
        <v>703811</v>
      </c>
      <c r="D56" s="18">
        <v>530154</v>
      </c>
      <c r="E56" s="18">
        <v>612993</v>
      </c>
      <c r="F56" s="18">
        <f t="shared" si="7"/>
        <v>1935790</v>
      </c>
      <c r="H56" s="20">
        <f t="shared" si="11"/>
        <v>4.588927517964242</v>
      </c>
      <c r="I56" s="20">
        <f t="shared" si="10"/>
        <v>36.35781773849436</v>
      </c>
      <c r="J56" s="20">
        <f t="shared" si="8"/>
        <v>27.38695829609617</v>
      </c>
      <c r="K56" s="20">
        <f t="shared" si="6"/>
        <v>31.66629644744523</v>
      </c>
      <c r="L56" s="20">
        <f t="shared" si="9"/>
        <v>100.00000000000001</v>
      </c>
    </row>
    <row r="57" spans="1:12" ht="9" customHeight="1">
      <c r="A57" s="4" t="s">
        <v>7</v>
      </c>
      <c r="B57" s="70">
        <v>293988</v>
      </c>
      <c r="C57" s="70">
        <v>615979</v>
      </c>
      <c r="D57" s="18">
        <v>89494</v>
      </c>
      <c r="E57" s="31" t="s">
        <v>0</v>
      </c>
      <c r="F57" s="18">
        <f t="shared" si="7"/>
        <v>999461</v>
      </c>
      <c r="H57" s="20">
        <f t="shared" si="11"/>
        <v>29.41465449877484</v>
      </c>
      <c r="I57" s="20">
        <f t="shared" si="10"/>
        <v>61.631119173234374</v>
      </c>
      <c r="J57" s="20">
        <f t="shared" si="8"/>
        <v>8.954226327990787</v>
      </c>
      <c r="K57" s="21" t="s">
        <v>0</v>
      </c>
      <c r="L57" s="20">
        <f t="shared" si="9"/>
        <v>100</v>
      </c>
    </row>
    <row r="58" spans="1:12" ht="9" customHeight="1">
      <c r="A58" s="4" t="s">
        <v>5</v>
      </c>
      <c r="B58" s="70">
        <v>752794</v>
      </c>
      <c r="C58" s="70">
        <v>755261</v>
      </c>
      <c r="D58" s="31" t="s">
        <v>0</v>
      </c>
      <c r="E58" s="31" t="s">
        <v>0</v>
      </c>
      <c r="F58" s="18">
        <f t="shared" si="7"/>
        <v>1508055</v>
      </c>
      <c r="H58" s="20">
        <f t="shared" si="11"/>
        <v>49.918205900978414</v>
      </c>
      <c r="I58" s="20">
        <f t="shared" si="10"/>
        <v>50.08179409902159</v>
      </c>
      <c r="J58" s="21" t="s">
        <v>0</v>
      </c>
      <c r="K58" s="21" t="s">
        <v>0</v>
      </c>
      <c r="L58" s="20">
        <f t="shared" si="9"/>
        <v>100</v>
      </c>
    </row>
    <row r="59" spans="1:12" ht="9" customHeight="1">
      <c r="A59" s="4" t="s">
        <v>3</v>
      </c>
      <c r="B59" s="70">
        <v>124793</v>
      </c>
      <c r="C59" s="70">
        <v>2162604</v>
      </c>
      <c r="D59" s="31">
        <v>82909</v>
      </c>
      <c r="E59" s="18">
        <v>200834</v>
      </c>
      <c r="F59" s="18">
        <f t="shared" si="7"/>
        <v>2571140</v>
      </c>
      <c r="H59" s="20">
        <f t="shared" si="11"/>
        <v>4.853605793539053</v>
      </c>
      <c r="I59" s="20">
        <f t="shared" si="10"/>
        <v>84.1107057569794</v>
      </c>
      <c r="J59" s="20">
        <f t="shared" si="8"/>
        <v>3.22460076075204</v>
      </c>
      <c r="K59" s="20">
        <f aca="true" t="shared" si="12" ref="K59:K64">E59/F59*100</f>
        <v>7.811087688729514</v>
      </c>
      <c r="L59" s="20">
        <f t="shared" si="9"/>
        <v>100.00000000000001</v>
      </c>
    </row>
    <row r="60" spans="1:12" ht="9" customHeight="1">
      <c r="A60" s="4" t="s">
        <v>23</v>
      </c>
      <c r="B60" s="17" t="s">
        <v>0</v>
      </c>
      <c r="C60" s="17" t="s">
        <v>0</v>
      </c>
      <c r="D60" s="17" t="s">
        <v>0</v>
      </c>
      <c r="E60" s="18">
        <v>2408989</v>
      </c>
      <c r="F60" s="18">
        <v>2408989</v>
      </c>
      <c r="H60" s="21" t="s">
        <v>0</v>
      </c>
      <c r="I60" s="21" t="s">
        <v>0</v>
      </c>
      <c r="J60" s="21" t="s">
        <v>0</v>
      </c>
      <c r="K60" s="20">
        <f t="shared" si="12"/>
        <v>100</v>
      </c>
      <c r="L60" s="20">
        <f t="shared" si="9"/>
        <v>100</v>
      </c>
    </row>
    <row r="61" spans="1:12" s="3" customFormat="1" ht="9" customHeight="1">
      <c r="A61" s="3" t="s">
        <v>24</v>
      </c>
      <c r="B61" s="22">
        <f>SUM(B39:B42,B45:B60)</f>
        <v>2759258</v>
      </c>
      <c r="C61" s="22">
        <f>SUM(C39:C42,C45:C60)</f>
        <v>11174973</v>
      </c>
      <c r="D61" s="22">
        <f>SUM(D39:D42,D45:D60)</f>
        <v>6580297</v>
      </c>
      <c r="E61" s="22">
        <f>SUM(E39:E42,E45:E60)</f>
        <v>9619073</v>
      </c>
      <c r="F61" s="22">
        <f>SUM(F39:F42,F45:F60)</f>
        <v>30133601</v>
      </c>
      <c r="H61" s="24">
        <f t="shared" si="11"/>
        <v>9.156748308972434</v>
      </c>
      <c r="I61" s="24">
        <f t="shared" si="10"/>
        <v>37.08475797499277</v>
      </c>
      <c r="J61" s="24">
        <f t="shared" si="8"/>
        <v>21.837074832178203</v>
      </c>
      <c r="K61" s="24">
        <f t="shared" si="12"/>
        <v>31.921418883856596</v>
      </c>
      <c r="L61" s="24">
        <f t="shared" si="9"/>
        <v>100</v>
      </c>
    </row>
    <row r="62" spans="1:12" s="3" customFormat="1" ht="9" customHeight="1">
      <c r="A62" s="3" t="s">
        <v>25</v>
      </c>
      <c r="B62" s="22">
        <f>SUM(B39:B42,B45:B48)</f>
        <v>257640</v>
      </c>
      <c r="C62" s="22">
        <f>SUM(C39:C42,C45:C48)</f>
        <v>1622787</v>
      </c>
      <c r="D62" s="22">
        <f>SUM(D39:D42,D45:D48)</f>
        <v>3997803</v>
      </c>
      <c r="E62" s="22">
        <f>SUM(E39:E42,E45:E48)</f>
        <v>6114915</v>
      </c>
      <c r="F62" s="22">
        <f>SUM(F39:F42,F45:F48)</f>
        <v>11993145</v>
      </c>
      <c r="H62" s="24">
        <f t="shared" si="11"/>
        <v>2.1482271747735893</v>
      </c>
      <c r="I62" s="24">
        <f t="shared" si="10"/>
        <v>13.530954557791139</v>
      </c>
      <c r="J62" s="24">
        <f t="shared" si="8"/>
        <v>33.334067085822774</v>
      </c>
      <c r="K62" s="24">
        <f t="shared" si="12"/>
        <v>50.9867511816125</v>
      </c>
      <c r="L62" s="24">
        <f t="shared" si="9"/>
        <v>100</v>
      </c>
    </row>
    <row r="63" spans="1:12" s="3" customFormat="1" ht="9" customHeight="1">
      <c r="A63" s="3" t="s">
        <v>26</v>
      </c>
      <c r="B63" s="22">
        <f>SUM(B49:B52)</f>
        <v>411200</v>
      </c>
      <c r="C63" s="22">
        <f>SUM(C49:C52)</f>
        <v>3626294</v>
      </c>
      <c r="D63" s="25">
        <f>SUM(D49:D52)</f>
        <v>1519122</v>
      </c>
      <c r="E63" s="22">
        <f>SUM(E49:E52)</f>
        <v>281342</v>
      </c>
      <c r="F63" s="22">
        <f>SUM(F49:F52)</f>
        <v>5837958</v>
      </c>
      <c r="H63" s="24">
        <f t="shared" si="11"/>
        <v>7.043558723786639</v>
      </c>
      <c r="I63" s="24">
        <f t="shared" si="10"/>
        <v>62.115794598042676</v>
      </c>
      <c r="J63" s="24">
        <f t="shared" si="8"/>
        <v>26.021461613804004</v>
      </c>
      <c r="K63" s="24">
        <f t="shared" si="12"/>
        <v>4.8191850643666845</v>
      </c>
      <c r="L63" s="24">
        <f t="shared" si="9"/>
        <v>100</v>
      </c>
    </row>
    <row r="64" spans="1:12" s="3" customFormat="1" ht="9" customHeight="1">
      <c r="A64" s="3" t="s">
        <v>27</v>
      </c>
      <c r="B64" s="22">
        <f>SUM(B53:B60)</f>
        <v>2090418</v>
      </c>
      <c r="C64" s="22">
        <f>SUM(C53:C60)</f>
        <v>5925892</v>
      </c>
      <c r="D64" s="22">
        <f>SUM(D53:D60)</f>
        <v>1063372</v>
      </c>
      <c r="E64" s="22">
        <f>SUM(E53:E60)</f>
        <v>3222816</v>
      </c>
      <c r="F64" s="22">
        <f>SUM(F53:F60)</f>
        <v>12302498</v>
      </c>
      <c r="H64" s="24">
        <f t="shared" si="11"/>
        <v>16.991817434150366</v>
      </c>
      <c r="I64" s="24">
        <f t="shared" si="10"/>
        <v>48.16820128725077</v>
      </c>
      <c r="J64" s="24">
        <f t="shared" si="8"/>
        <v>8.643545400291876</v>
      </c>
      <c r="K64" s="24">
        <f t="shared" si="12"/>
        <v>26.19643587830699</v>
      </c>
      <c r="L64" s="24">
        <f t="shared" si="9"/>
        <v>99.99999999999999</v>
      </c>
    </row>
    <row r="65" spans="1:12" ht="9" customHeight="1">
      <c r="A65" s="6"/>
      <c r="B65" s="27"/>
      <c r="C65" s="27"/>
      <c r="D65" s="27"/>
      <c r="E65" s="27"/>
      <c r="F65" s="27"/>
      <c r="G65" s="6"/>
      <c r="H65" s="28"/>
      <c r="I65" s="29"/>
      <c r="J65" s="29"/>
      <c r="K65" s="29"/>
      <c r="L65" s="6"/>
    </row>
    <row r="66" spans="1:12" ht="9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1" ht="9" customHeight="1">
      <c r="A67" s="121" t="s">
        <v>131</v>
      </c>
      <c r="F67" s="19"/>
      <c r="H67" s="23"/>
      <c r="I67" s="24"/>
      <c r="J67" s="24"/>
      <c r="K67" s="24"/>
    </row>
    <row r="68" spans="1:12" ht="9" customHeight="1">
      <c r="A68" s="4" t="s">
        <v>130</v>
      </c>
      <c r="B68" s="5"/>
      <c r="C68" s="19"/>
      <c r="D68" s="5"/>
      <c r="E68" s="19"/>
      <c r="F68" s="19"/>
      <c r="H68" s="21"/>
      <c r="I68" s="21"/>
      <c r="J68" s="21"/>
      <c r="K68" s="20"/>
      <c r="L68" s="20"/>
    </row>
    <row r="69" spans="2:12" ht="9" customHeight="1">
      <c r="B69" s="5"/>
      <c r="C69" s="5"/>
      <c r="D69" s="5"/>
      <c r="E69" s="19"/>
      <c r="F69" s="19"/>
      <c r="H69" s="21"/>
      <c r="I69" s="21"/>
      <c r="J69" s="21"/>
      <c r="K69" s="20"/>
      <c r="L69" s="20"/>
    </row>
    <row r="70" spans="2:12" ht="9" customHeight="1">
      <c r="B70" s="5"/>
      <c r="C70" s="30"/>
      <c r="D70" s="5"/>
      <c r="E70" s="19"/>
      <c r="F70" s="19"/>
      <c r="H70" s="21"/>
      <c r="I70" s="21"/>
      <c r="J70" s="21"/>
      <c r="K70" s="20"/>
      <c r="L70" s="20"/>
    </row>
    <row r="71" spans="2:12" ht="9" customHeight="1">
      <c r="B71" s="5"/>
      <c r="C71" s="5"/>
      <c r="D71" s="5"/>
      <c r="E71" s="19"/>
      <c r="F71" s="19"/>
      <c r="H71" s="21"/>
      <c r="I71" s="21"/>
      <c r="J71" s="21"/>
      <c r="K71" s="20"/>
      <c r="L71" s="20"/>
    </row>
    <row r="72" spans="2:12" ht="9" customHeight="1">
      <c r="B72" s="5"/>
      <c r="C72" s="30"/>
      <c r="D72" s="5"/>
      <c r="E72" s="19"/>
      <c r="F72" s="19"/>
      <c r="H72" s="21"/>
      <c r="I72" s="21"/>
      <c r="J72" s="21"/>
      <c r="K72" s="20"/>
      <c r="L72" s="20"/>
    </row>
    <row r="73" spans="2:12" ht="9" customHeight="1">
      <c r="B73" s="30"/>
      <c r="C73" s="30"/>
      <c r="D73" s="5"/>
      <c r="E73" s="19"/>
      <c r="F73" s="19"/>
      <c r="H73" s="21"/>
      <c r="I73" s="21"/>
      <c r="J73" s="21"/>
      <c r="K73" s="20"/>
      <c r="L73" s="20"/>
    </row>
    <row r="74" spans="2:12" ht="9" customHeight="1">
      <c r="B74" s="5"/>
      <c r="C74" s="30"/>
      <c r="D74" s="5"/>
      <c r="E74" s="19"/>
      <c r="F74" s="19"/>
      <c r="H74" s="21"/>
      <c r="I74" s="21"/>
      <c r="J74" s="21"/>
      <c r="K74" s="20"/>
      <c r="L74" s="20"/>
    </row>
    <row r="75" spans="2:12" ht="9" customHeight="1">
      <c r="B75" s="5"/>
      <c r="C75" s="30"/>
      <c r="D75" s="5"/>
      <c r="E75" s="19"/>
      <c r="F75" s="19"/>
      <c r="H75" s="21"/>
      <c r="I75" s="21"/>
      <c r="J75" s="21"/>
      <c r="K75" s="20"/>
      <c r="L75" s="20"/>
    </row>
    <row r="76" spans="2:12" ht="9" customHeight="1">
      <c r="B76" s="5"/>
      <c r="C76" s="30"/>
      <c r="D76" s="5"/>
      <c r="E76" s="19"/>
      <c r="F76" s="19"/>
      <c r="H76" s="21"/>
      <c r="I76" s="21"/>
      <c r="J76" s="21"/>
      <c r="K76" s="20"/>
      <c r="L76" s="20"/>
    </row>
    <row r="77" ht="9" customHeight="1"/>
    <row r="78" ht="9" customHeight="1"/>
    <row r="79" ht="9" customHeight="1"/>
    <row r="80" spans="2:12" ht="9" customHeight="1">
      <c r="B80" s="30"/>
      <c r="C80" s="30"/>
      <c r="D80" s="5"/>
      <c r="E80" s="19"/>
      <c r="F80" s="19"/>
      <c r="H80" s="21"/>
      <c r="I80" s="21"/>
      <c r="J80" s="21"/>
      <c r="K80" s="20"/>
      <c r="L80" s="20"/>
    </row>
    <row r="81" spans="2:12" ht="9" customHeight="1">
      <c r="B81" s="30"/>
      <c r="C81" s="30"/>
      <c r="D81" s="30"/>
      <c r="E81" s="19"/>
      <c r="F81" s="19"/>
      <c r="H81" s="21"/>
      <c r="I81" s="21"/>
      <c r="J81" s="21"/>
      <c r="K81" s="20"/>
      <c r="L81" s="20"/>
    </row>
    <row r="82" spans="2:12" ht="9" customHeight="1">
      <c r="B82" s="30"/>
      <c r="C82" s="30"/>
      <c r="D82" s="30"/>
      <c r="E82" s="19"/>
      <c r="F82" s="19"/>
      <c r="H82" s="21"/>
      <c r="I82" s="21"/>
      <c r="J82" s="21"/>
      <c r="K82" s="20"/>
      <c r="L82" s="20"/>
    </row>
    <row r="83" ht="9" customHeight="1"/>
    <row r="84" spans="2:12" ht="9" customHeight="1">
      <c r="B84" s="30"/>
      <c r="C84" s="30"/>
      <c r="D84" s="5"/>
      <c r="E84" s="5"/>
      <c r="F84" s="19"/>
      <c r="H84" s="21"/>
      <c r="I84" s="21"/>
      <c r="J84" s="21"/>
      <c r="K84" s="21"/>
      <c r="L84" s="20"/>
    </row>
    <row r="85" spans="2:12" ht="9" customHeight="1">
      <c r="B85" s="30"/>
      <c r="C85" s="30"/>
      <c r="D85" s="5"/>
      <c r="E85" s="19"/>
      <c r="F85" s="19"/>
      <c r="H85" s="21"/>
      <c r="I85" s="21"/>
      <c r="J85" s="21"/>
      <c r="K85" s="20"/>
      <c r="L85" s="20"/>
    </row>
    <row r="86" spans="2:12" ht="9" customHeight="1">
      <c r="B86" s="5"/>
      <c r="C86" s="5"/>
      <c r="D86" s="5"/>
      <c r="E86" s="19"/>
      <c r="F86" s="19"/>
      <c r="H86" s="21"/>
      <c r="I86" s="21"/>
      <c r="J86" s="21"/>
      <c r="K86" s="20"/>
      <c r="L86" s="20"/>
    </row>
    <row r="87" spans="1:12" ht="9" customHeight="1">
      <c r="A87" s="3"/>
      <c r="B87" s="22"/>
      <c r="C87" s="22"/>
      <c r="D87" s="22"/>
      <c r="E87" s="22"/>
      <c r="F87" s="22"/>
      <c r="H87" s="23"/>
      <c r="I87" s="23"/>
      <c r="J87" s="23"/>
      <c r="K87" s="24"/>
      <c r="L87" s="24"/>
    </row>
    <row r="88" spans="1:12" ht="9" customHeight="1">
      <c r="A88" s="3"/>
      <c r="B88" s="25"/>
      <c r="C88" s="22"/>
      <c r="D88" s="26"/>
      <c r="E88" s="22"/>
      <c r="F88" s="22"/>
      <c r="H88" s="23"/>
      <c r="I88" s="23"/>
      <c r="J88" s="23"/>
      <c r="K88" s="24"/>
      <c r="L88" s="24"/>
    </row>
    <row r="89" spans="1:12" ht="9" customHeight="1">
      <c r="A89" s="3"/>
      <c r="B89" s="25"/>
      <c r="C89" s="22"/>
      <c r="D89" s="22"/>
      <c r="E89" s="22"/>
      <c r="F89" s="22"/>
      <c r="H89" s="23"/>
      <c r="I89" s="23"/>
      <c r="J89" s="23"/>
      <c r="K89" s="24"/>
      <c r="L89" s="24"/>
    </row>
    <row r="90" ht="9" customHeight="1"/>
    <row r="91" ht="9" customHeight="1"/>
    <row r="92" ht="9" customHeight="1">
      <c r="B92" s="19"/>
    </row>
  </sheetData>
  <mergeCells count="10">
    <mergeCell ref="A1:L1"/>
    <mergeCell ref="A5:A6"/>
    <mergeCell ref="A3:L3"/>
    <mergeCell ref="A66:L66"/>
    <mergeCell ref="A8:L8"/>
    <mergeCell ref="A37:L37"/>
    <mergeCell ref="F5:F6"/>
    <mergeCell ref="B5:E5"/>
    <mergeCell ref="L5:L6"/>
    <mergeCell ref="H5:K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8" r:id="rId1"/>
  <headerFooter alignWithMargins="0">
    <oddFooter>&amp;C&amp;"Arial,Normale"191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4" sqref="A4"/>
    </sheetView>
  </sheetViews>
  <sheetFormatPr defaultColWidth="9.140625" defaultRowHeight="9" customHeight="1"/>
  <cols>
    <col min="1" max="1" width="17.57421875" style="0" customWidth="1"/>
    <col min="2" max="6" width="7.421875" style="0" customWidth="1"/>
    <col min="7" max="7" width="0.85546875" style="0" customWidth="1"/>
    <col min="8" max="12" width="7.421875" style="0" customWidth="1"/>
  </cols>
  <sheetData>
    <row r="1" spans="1:12" ht="12.75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ht="18" customHeight="1"/>
    <row r="3" spans="1:12" ht="18" customHeight="1">
      <c r="A3" s="141" t="s">
        <v>145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7.5" customHeight="1">
      <c r="A4" s="4"/>
      <c r="B4" s="4"/>
      <c r="C4" s="4"/>
      <c r="D4" s="4"/>
      <c r="E4" s="4"/>
      <c r="F4" s="4"/>
      <c r="G4" s="6"/>
      <c r="H4" s="4"/>
      <c r="I4" s="4"/>
      <c r="J4" s="4"/>
      <c r="K4" s="4"/>
      <c r="L4" s="4"/>
    </row>
    <row r="5" spans="1:12" ht="18" customHeight="1">
      <c r="A5" s="139" t="s">
        <v>12</v>
      </c>
      <c r="B5" s="146" t="s">
        <v>129</v>
      </c>
      <c r="C5" s="146"/>
      <c r="D5" s="146"/>
      <c r="E5" s="146"/>
      <c r="F5" s="152" t="s">
        <v>13</v>
      </c>
      <c r="G5" s="12"/>
      <c r="H5" s="146" t="s">
        <v>28</v>
      </c>
      <c r="I5" s="146"/>
      <c r="J5" s="146"/>
      <c r="K5" s="146"/>
      <c r="L5" s="134" t="s">
        <v>13</v>
      </c>
    </row>
    <row r="6" spans="1:12" ht="9" customHeight="1">
      <c r="A6" s="147"/>
      <c r="B6" s="144" t="s">
        <v>32</v>
      </c>
      <c r="C6" s="144" t="s">
        <v>33</v>
      </c>
      <c r="D6" s="144" t="s">
        <v>34</v>
      </c>
      <c r="E6" s="144" t="s">
        <v>35</v>
      </c>
      <c r="F6" s="153"/>
      <c r="G6" s="4"/>
      <c r="H6" s="144" t="s">
        <v>32</v>
      </c>
      <c r="I6" s="144" t="s">
        <v>33</v>
      </c>
      <c r="J6" s="144" t="s">
        <v>34</v>
      </c>
      <c r="K6" s="144" t="s">
        <v>35</v>
      </c>
      <c r="L6" s="153"/>
    </row>
    <row r="7" spans="1:12" ht="9" customHeight="1">
      <c r="A7" s="147"/>
      <c r="B7" s="148"/>
      <c r="C7" s="148"/>
      <c r="D7" s="148"/>
      <c r="E7" s="150"/>
      <c r="F7" s="153"/>
      <c r="G7" s="5"/>
      <c r="H7" s="148"/>
      <c r="I7" s="148"/>
      <c r="J7" s="148"/>
      <c r="K7" s="150"/>
      <c r="L7" s="153"/>
    </row>
    <row r="8" spans="1:12" ht="9" customHeight="1">
      <c r="A8" s="140"/>
      <c r="B8" s="149"/>
      <c r="C8" s="149"/>
      <c r="D8" s="149"/>
      <c r="E8" s="151"/>
      <c r="F8" s="133"/>
      <c r="G8" s="13"/>
      <c r="H8" s="149"/>
      <c r="I8" s="149"/>
      <c r="J8" s="149"/>
      <c r="K8" s="151"/>
      <c r="L8" s="133"/>
    </row>
    <row r="9" spans="1:12" ht="9" customHeight="1">
      <c r="A9" s="14"/>
      <c r="B9" s="15"/>
      <c r="C9" s="15"/>
      <c r="D9" s="15"/>
      <c r="E9" s="16"/>
      <c r="F9" s="17"/>
      <c r="G9" s="17"/>
      <c r="H9" s="15"/>
      <c r="I9" s="15"/>
      <c r="J9" s="15"/>
      <c r="K9" s="16"/>
      <c r="L9" s="17"/>
    </row>
    <row r="10" spans="1:12" ht="9" customHeight="1">
      <c r="A10" s="142" t="s">
        <v>110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9" customHeight="1">
      <c r="A11" s="4"/>
      <c r="B11" s="4"/>
      <c r="C11" s="4"/>
      <c r="D11" s="4"/>
      <c r="E11" s="4"/>
      <c r="F11" s="4"/>
      <c r="G11" s="4"/>
      <c r="H11" s="23"/>
      <c r="I11" s="24"/>
      <c r="J11" s="24"/>
      <c r="K11" s="24"/>
      <c r="L11" s="4"/>
    </row>
    <row r="12" spans="1:12" ht="9" customHeight="1">
      <c r="A12" s="4" t="s">
        <v>14</v>
      </c>
      <c r="B12" s="32" t="s">
        <v>0</v>
      </c>
      <c r="C12" s="34">
        <v>131330</v>
      </c>
      <c r="D12" s="32">
        <v>271897</v>
      </c>
      <c r="E12" s="34">
        <v>3938506</v>
      </c>
      <c r="F12" s="34">
        <f>SUM(B12:E12)</f>
        <v>4341733</v>
      </c>
      <c r="G12" s="4"/>
      <c r="H12" s="21" t="s">
        <v>0</v>
      </c>
      <c r="I12" s="21">
        <f>C12/F12*100</f>
        <v>3.024829025644829</v>
      </c>
      <c r="J12" s="21">
        <f>D12/F12*100</f>
        <v>6.262407200074256</v>
      </c>
      <c r="K12" s="20">
        <f aca="true" t="shared" si="0" ref="K12:K37">E12/F12*100</f>
        <v>90.71276377428092</v>
      </c>
      <c r="L12" s="20">
        <f>SUM(H12:K12)</f>
        <v>100</v>
      </c>
    </row>
    <row r="13" spans="1:12" ht="9" customHeight="1">
      <c r="A13" s="4" t="s">
        <v>132</v>
      </c>
      <c r="B13" s="32" t="s">
        <v>0</v>
      </c>
      <c r="C13" s="32" t="s">
        <v>0</v>
      </c>
      <c r="D13" s="32">
        <v>6166</v>
      </c>
      <c r="E13" s="34">
        <v>117812</v>
      </c>
      <c r="F13" s="34">
        <f aca="true" t="shared" si="1" ref="F13:F37">SUM(B13:E13)</f>
        <v>123978</v>
      </c>
      <c r="G13" s="4"/>
      <c r="H13" s="21" t="s">
        <v>0</v>
      </c>
      <c r="I13" s="21" t="s">
        <v>0</v>
      </c>
      <c r="J13" s="21">
        <f aca="true" t="shared" si="2" ref="J13:J37">D13/F13*100</f>
        <v>4.973463033764055</v>
      </c>
      <c r="K13" s="20">
        <f t="shared" si="0"/>
        <v>95.02653696623594</v>
      </c>
      <c r="L13" s="20">
        <f aca="true" t="shared" si="3" ref="L13:L37">SUM(H13:K13)</f>
        <v>100</v>
      </c>
    </row>
    <row r="14" spans="1:12" ht="9" customHeight="1">
      <c r="A14" s="4" t="s">
        <v>16</v>
      </c>
      <c r="B14" s="32" t="s">
        <v>0</v>
      </c>
      <c r="C14" s="34">
        <v>160817</v>
      </c>
      <c r="D14" s="32">
        <v>1518743</v>
      </c>
      <c r="E14" s="34">
        <v>7795642</v>
      </c>
      <c r="F14" s="34">
        <f t="shared" si="1"/>
        <v>9475202</v>
      </c>
      <c r="G14" s="4"/>
      <c r="H14" s="21" t="s">
        <v>0</v>
      </c>
      <c r="I14" s="21">
        <f aca="true" t="shared" si="4" ref="I14:I37">C14/F14*100</f>
        <v>1.6972408609336243</v>
      </c>
      <c r="J14" s="21">
        <f t="shared" si="2"/>
        <v>16.028608149989836</v>
      </c>
      <c r="K14" s="20">
        <f t="shared" si="0"/>
        <v>82.27415098907655</v>
      </c>
      <c r="L14" s="20">
        <f t="shared" si="3"/>
        <v>100</v>
      </c>
    </row>
    <row r="15" spans="1:12" ht="9" customHeight="1">
      <c r="A15" s="4" t="s">
        <v>9</v>
      </c>
      <c r="B15" s="32" t="s">
        <v>0</v>
      </c>
      <c r="C15" s="32" t="s">
        <v>0</v>
      </c>
      <c r="D15" s="32">
        <v>164656</v>
      </c>
      <c r="E15" s="34">
        <v>820472</v>
      </c>
      <c r="F15" s="34">
        <f t="shared" si="1"/>
        <v>985128</v>
      </c>
      <c r="G15" s="4"/>
      <c r="H15" s="21" t="s">
        <v>0</v>
      </c>
      <c r="I15" s="21" t="s">
        <v>0</v>
      </c>
      <c r="J15" s="21">
        <f t="shared" si="2"/>
        <v>16.714173183586293</v>
      </c>
      <c r="K15" s="20">
        <f t="shared" si="0"/>
        <v>83.2858268164137</v>
      </c>
      <c r="L15" s="20">
        <f t="shared" si="3"/>
        <v>100</v>
      </c>
    </row>
    <row r="16" spans="1:12" s="95" customFormat="1" ht="9" customHeight="1">
      <c r="A16" s="7" t="s">
        <v>133</v>
      </c>
      <c r="B16" s="93" t="s">
        <v>0</v>
      </c>
      <c r="C16" s="93" t="s">
        <v>0</v>
      </c>
      <c r="D16" s="93" t="s">
        <v>0</v>
      </c>
      <c r="E16" s="93">
        <v>482650</v>
      </c>
      <c r="F16" s="94">
        <f>SUM(B16:E16)</f>
        <v>482650</v>
      </c>
      <c r="G16" s="7"/>
      <c r="H16" s="21" t="s">
        <v>0</v>
      </c>
      <c r="I16" s="21" t="s">
        <v>0</v>
      </c>
      <c r="J16" s="21" t="s">
        <v>0</v>
      </c>
      <c r="K16" s="90">
        <f t="shared" si="0"/>
        <v>100</v>
      </c>
      <c r="L16" s="90">
        <f t="shared" si="3"/>
        <v>100</v>
      </c>
    </row>
    <row r="17" spans="1:12" s="95" customFormat="1" ht="9" customHeight="1">
      <c r="A17" s="7" t="s">
        <v>29</v>
      </c>
      <c r="B17" s="93" t="s">
        <v>0</v>
      </c>
      <c r="C17" s="93" t="s">
        <v>0</v>
      </c>
      <c r="D17" s="93">
        <v>164656</v>
      </c>
      <c r="E17" s="93">
        <v>337822</v>
      </c>
      <c r="F17" s="94">
        <f>SUM(B17:E17)</f>
        <v>502478</v>
      </c>
      <c r="G17" s="7"/>
      <c r="H17" s="21" t="s">
        <v>0</v>
      </c>
      <c r="I17" s="21" t="s">
        <v>0</v>
      </c>
      <c r="J17" s="90">
        <f>D17/F17*100</f>
        <v>32.768797837915294</v>
      </c>
      <c r="K17" s="90">
        <f>E17/F17*100</f>
        <v>67.23120216208471</v>
      </c>
      <c r="L17" s="90">
        <f t="shared" si="3"/>
        <v>100</v>
      </c>
    </row>
    <row r="18" spans="1:12" ht="9" customHeight="1">
      <c r="A18" s="4" t="s">
        <v>17</v>
      </c>
      <c r="B18" s="32" t="s">
        <v>0</v>
      </c>
      <c r="C18" s="72">
        <v>536179</v>
      </c>
      <c r="D18" s="72">
        <v>2602100</v>
      </c>
      <c r="E18" s="72">
        <v>1600034</v>
      </c>
      <c r="F18" s="34">
        <f t="shared" si="1"/>
        <v>4738313</v>
      </c>
      <c r="G18" s="4"/>
      <c r="H18" s="21" t="s">
        <v>0</v>
      </c>
      <c r="I18" s="21">
        <f t="shared" si="4"/>
        <v>11.315820630675939</v>
      </c>
      <c r="J18" s="21">
        <f t="shared" si="2"/>
        <v>54.91616953122346</v>
      </c>
      <c r="K18" s="20">
        <f t="shared" si="0"/>
        <v>33.7680098381006</v>
      </c>
      <c r="L18" s="20">
        <f t="shared" si="3"/>
        <v>100</v>
      </c>
    </row>
    <row r="19" spans="1:12" ht="9" customHeight="1">
      <c r="A19" s="4" t="s">
        <v>18</v>
      </c>
      <c r="B19" s="34">
        <v>128124</v>
      </c>
      <c r="C19" s="72">
        <v>528895</v>
      </c>
      <c r="D19" s="72">
        <v>208691</v>
      </c>
      <c r="E19" s="72">
        <v>342568</v>
      </c>
      <c r="F19" s="34">
        <f t="shared" si="1"/>
        <v>1208278</v>
      </c>
      <c r="G19" s="4"/>
      <c r="H19" s="21">
        <f aca="true" t="shared" si="5" ref="H19:H37">B19/F19*100</f>
        <v>10.603851100491775</v>
      </c>
      <c r="I19" s="21">
        <f t="shared" si="4"/>
        <v>43.77262517400797</v>
      </c>
      <c r="J19" s="21">
        <f t="shared" si="2"/>
        <v>17.271770238306086</v>
      </c>
      <c r="K19" s="20">
        <f t="shared" si="0"/>
        <v>28.35175348719417</v>
      </c>
      <c r="L19" s="20">
        <f t="shared" si="3"/>
        <v>100</v>
      </c>
    </row>
    <row r="20" spans="1:12" ht="9" customHeight="1">
      <c r="A20" s="4" t="s">
        <v>19</v>
      </c>
      <c r="B20" s="32" t="s">
        <v>0</v>
      </c>
      <c r="C20" s="72">
        <v>205985</v>
      </c>
      <c r="D20" s="72">
        <v>392711</v>
      </c>
      <c r="E20" s="72">
        <v>1011438</v>
      </c>
      <c r="F20" s="34">
        <f t="shared" si="1"/>
        <v>1610134</v>
      </c>
      <c r="G20" s="4"/>
      <c r="H20" s="21" t="s">
        <v>0</v>
      </c>
      <c r="I20" s="21">
        <f t="shared" si="4"/>
        <v>12.79303461699461</v>
      </c>
      <c r="J20" s="21">
        <f t="shared" si="2"/>
        <v>24.389957606012917</v>
      </c>
      <c r="K20" s="20">
        <f t="shared" si="0"/>
        <v>62.817007776992476</v>
      </c>
      <c r="L20" s="20">
        <f t="shared" si="3"/>
        <v>100</v>
      </c>
    </row>
    <row r="21" spans="1:12" ht="9" customHeight="1">
      <c r="A21" s="4" t="s">
        <v>6</v>
      </c>
      <c r="B21" s="32" t="s">
        <v>0</v>
      </c>
      <c r="C21" s="72">
        <v>1246985</v>
      </c>
      <c r="D21" s="72">
        <v>2744208</v>
      </c>
      <c r="E21" s="72">
        <v>196364</v>
      </c>
      <c r="F21" s="34">
        <f t="shared" si="1"/>
        <v>4187557</v>
      </c>
      <c r="G21" s="4"/>
      <c r="H21" s="21" t="s">
        <v>0</v>
      </c>
      <c r="I21" s="21">
        <f t="shared" si="4"/>
        <v>29.77834092765782</v>
      </c>
      <c r="J21" s="21">
        <f t="shared" si="2"/>
        <v>65.53243334956396</v>
      </c>
      <c r="K21" s="20">
        <f t="shared" si="0"/>
        <v>4.689225722778221</v>
      </c>
      <c r="L21" s="20">
        <f t="shared" si="3"/>
        <v>100</v>
      </c>
    </row>
    <row r="22" spans="1:12" ht="9" customHeight="1">
      <c r="A22" s="4" t="s">
        <v>10</v>
      </c>
      <c r="B22" s="32" t="s">
        <v>0</v>
      </c>
      <c r="C22" s="72">
        <v>2644574</v>
      </c>
      <c r="D22" s="72">
        <v>732061</v>
      </c>
      <c r="E22" s="72">
        <v>243237</v>
      </c>
      <c r="F22" s="34">
        <f t="shared" si="1"/>
        <v>3619872</v>
      </c>
      <c r="G22" s="4"/>
      <c r="H22" s="21" t="s">
        <v>0</v>
      </c>
      <c r="I22" s="21">
        <f t="shared" si="4"/>
        <v>73.05711362169713</v>
      </c>
      <c r="J22" s="21">
        <f t="shared" si="2"/>
        <v>20.223394639368465</v>
      </c>
      <c r="K22" s="20">
        <f t="shared" si="0"/>
        <v>6.719491738934415</v>
      </c>
      <c r="L22" s="20">
        <f t="shared" si="3"/>
        <v>100</v>
      </c>
    </row>
    <row r="23" spans="1:12" ht="9" customHeight="1">
      <c r="A23" s="4" t="s">
        <v>11</v>
      </c>
      <c r="B23" s="72">
        <v>123539</v>
      </c>
      <c r="C23" s="72">
        <v>631826</v>
      </c>
      <c r="D23" s="72">
        <v>112513</v>
      </c>
      <c r="E23" s="70" t="s">
        <v>0</v>
      </c>
      <c r="F23" s="34">
        <f t="shared" si="1"/>
        <v>867878</v>
      </c>
      <c r="G23" s="4"/>
      <c r="H23" s="21">
        <f t="shared" si="5"/>
        <v>14.23460440292299</v>
      </c>
      <c r="I23" s="21">
        <f t="shared" si="4"/>
        <v>72.80124625811462</v>
      </c>
      <c r="J23" s="21">
        <f t="shared" si="2"/>
        <v>12.964149338962388</v>
      </c>
      <c r="K23" s="21" t="s">
        <v>0</v>
      </c>
      <c r="L23" s="20">
        <f t="shared" si="3"/>
        <v>100</v>
      </c>
    </row>
    <row r="24" spans="1:12" ht="9" customHeight="1">
      <c r="A24" s="4" t="s">
        <v>4</v>
      </c>
      <c r="B24" s="72">
        <v>5204</v>
      </c>
      <c r="C24" s="72">
        <v>1436516</v>
      </c>
      <c r="D24" s="72">
        <v>87089</v>
      </c>
      <c r="E24" s="70" t="s">
        <v>0</v>
      </c>
      <c r="F24" s="34">
        <f t="shared" si="1"/>
        <v>1528809</v>
      </c>
      <c r="G24" s="4"/>
      <c r="H24" s="21">
        <f t="shared" si="5"/>
        <v>0.3403956936412593</v>
      </c>
      <c r="I24" s="21">
        <f t="shared" si="4"/>
        <v>93.96307844864859</v>
      </c>
      <c r="J24" s="21">
        <f t="shared" si="2"/>
        <v>5.696525857710152</v>
      </c>
      <c r="K24" s="21" t="s">
        <v>0</v>
      </c>
      <c r="L24" s="20">
        <f t="shared" si="3"/>
        <v>100</v>
      </c>
    </row>
    <row r="25" spans="1:12" ht="9" customHeight="1">
      <c r="A25" s="4" t="s">
        <v>20</v>
      </c>
      <c r="B25" s="72">
        <v>111078</v>
      </c>
      <c r="C25" s="72">
        <v>1571384</v>
      </c>
      <c r="D25" s="72">
        <v>3502980</v>
      </c>
      <c r="E25" s="72">
        <v>119336</v>
      </c>
      <c r="F25" s="34">
        <f t="shared" si="1"/>
        <v>5304778</v>
      </c>
      <c r="G25" s="4"/>
      <c r="H25" s="21">
        <f t="shared" si="5"/>
        <v>2.093923628849313</v>
      </c>
      <c r="I25" s="21">
        <f t="shared" si="4"/>
        <v>29.62205015930921</v>
      </c>
      <c r="J25" s="21">
        <f t="shared" si="2"/>
        <v>66.03443160109622</v>
      </c>
      <c r="K25" s="20">
        <f t="shared" si="0"/>
        <v>2.2495946107452562</v>
      </c>
      <c r="L25" s="20">
        <f t="shared" si="3"/>
        <v>100</v>
      </c>
    </row>
    <row r="26" spans="1:12" ht="9" customHeight="1">
      <c r="A26" s="4" t="s">
        <v>21</v>
      </c>
      <c r="B26" s="72">
        <v>248616</v>
      </c>
      <c r="C26" s="72">
        <v>448289</v>
      </c>
      <c r="D26" s="72">
        <v>608402</v>
      </c>
      <c r="E26" s="70" t="s">
        <v>0</v>
      </c>
      <c r="F26" s="34">
        <f t="shared" si="1"/>
        <v>1305307</v>
      </c>
      <c r="G26" s="4"/>
      <c r="H26" s="21">
        <f t="shared" si="5"/>
        <v>19.04655379922118</v>
      </c>
      <c r="I26" s="21">
        <f t="shared" si="4"/>
        <v>34.34356821805139</v>
      </c>
      <c r="J26" s="21">
        <f t="shared" si="2"/>
        <v>46.60987798272743</v>
      </c>
      <c r="K26" s="21" t="s">
        <v>0</v>
      </c>
      <c r="L26" s="20">
        <f t="shared" si="3"/>
        <v>100</v>
      </c>
    </row>
    <row r="27" spans="1:12" ht="9" customHeight="1">
      <c r="A27" s="4" t="s">
        <v>22</v>
      </c>
      <c r="B27" s="72">
        <v>40026</v>
      </c>
      <c r="C27" s="72">
        <v>214165</v>
      </c>
      <c r="D27" s="72">
        <v>66716</v>
      </c>
      <c r="E27" s="70" t="s">
        <v>0</v>
      </c>
      <c r="F27" s="34">
        <f t="shared" si="1"/>
        <v>320907</v>
      </c>
      <c r="G27" s="4"/>
      <c r="H27" s="21">
        <f t="shared" si="5"/>
        <v>12.47277248548645</v>
      </c>
      <c r="I27" s="21">
        <f t="shared" si="4"/>
        <v>66.73740367146867</v>
      </c>
      <c r="J27" s="21">
        <f t="shared" si="2"/>
        <v>20.789823843044868</v>
      </c>
      <c r="K27" s="21" t="s">
        <v>0</v>
      </c>
      <c r="L27" s="20">
        <f t="shared" si="3"/>
        <v>99.99999999999999</v>
      </c>
    </row>
    <row r="28" spans="1:12" ht="9" customHeight="1">
      <c r="A28" s="4" t="s">
        <v>2</v>
      </c>
      <c r="B28" s="72">
        <v>430602</v>
      </c>
      <c r="C28" s="72">
        <v>4861608</v>
      </c>
      <c r="D28" s="72">
        <v>498719</v>
      </c>
      <c r="E28" s="70" t="s">
        <v>0</v>
      </c>
      <c r="F28" s="34">
        <f t="shared" si="1"/>
        <v>5790929</v>
      </c>
      <c r="G28" s="4"/>
      <c r="H28" s="21">
        <f t="shared" si="5"/>
        <v>7.435801751325219</v>
      </c>
      <c r="I28" s="21">
        <f t="shared" si="4"/>
        <v>83.95212581608236</v>
      </c>
      <c r="J28" s="21">
        <f t="shared" si="2"/>
        <v>8.612072432592422</v>
      </c>
      <c r="K28" s="21" t="s">
        <v>0</v>
      </c>
      <c r="L28" s="20">
        <f t="shared" si="3"/>
        <v>100</v>
      </c>
    </row>
    <row r="29" spans="1:12" ht="9" customHeight="1">
      <c r="A29" s="4" t="s">
        <v>8</v>
      </c>
      <c r="B29" s="72">
        <v>27928</v>
      </c>
      <c r="C29" s="72">
        <v>797824</v>
      </c>
      <c r="D29" s="72">
        <v>1643166</v>
      </c>
      <c r="E29" s="72">
        <v>1602600</v>
      </c>
      <c r="F29" s="34">
        <f t="shared" si="1"/>
        <v>4071518</v>
      </c>
      <c r="G29" s="4"/>
      <c r="H29" s="21">
        <f t="shared" si="5"/>
        <v>0.6859358106730707</v>
      </c>
      <c r="I29" s="21">
        <f t="shared" si="4"/>
        <v>19.5952467851057</v>
      </c>
      <c r="J29" s="21">
        <f t="shared" si="2"/>
        <v>40.357576707262496</v>
      </c>
      <c r="K29" s="20">
        <f t="shared" si="0"/>
        <v>39.361240696958724</v>
      </c>
      <c r="L29" s="20">
        <f t="shared" si="3"/>
        <v>100</v>
      </c>
    </row>
    <row r="30" spans="1:12" ht="9" customHeight="1">
      <c r="A30" s="4" t="s">
        <v>7</v>
      </c>
      <c r="B30" s="72">
        <v>228402</v>
      </c>
      <c r="C30" s="72">
        <v>286663</v>
      </c>
      <c r="D30" s="72">
        <v>79021</v>
      </c>
      <c r="E30" s="70" t="s">
        <v>0</v>
      </c>
      <c r="F30" s="34">
        <f t="shared" si="1"/>
        <v>594086</v>
      </c>
      <c r="G30" s="4"/>
      <c r="H30" s="21">
        <f t="shared" si="5"/>
        <v>38.44594890302078</v>
      </c>
      <c r="I30" s="21">
        <f t="shared" si="4"/>
        <v>48.25277821729514</v>
      </c>
      <c r="J30" s="21">
        <f t="shared" si="2"/>
        <v>13.301272879684086</v>
      </c>
      <c r="K30" s="21" t="s">
        <v>0</v>
      </c>
      <c r="L30" s="20">
        <f t="shared" si="3"/>
        <v>100</v>
      </c>
    </row>
    <row r="31" spans="1:12" ht="9" customHeight="1">
      <c r="A31" s="4" t="s">
        <v>5</v>
      </c>
      <c r="B31" s="72">
        <v>1235026</v>
      </c>
      <c r="C31" s="72">
        <v>769389</v>
      </c>
      <c r="D31" s="70" t="s">
        <v>0</v>
      </c>
      <c r="E31" s="70" t="s">
        <v>0</v>
      </c>
      <c r="F31" s="34">
        <f t="shared" si="1"/>
        <v>2004415</v>
      </c>
      <c r="G31" s="4"/>
      <c r="H31" s="21">
        <f t="shared" si="5"/>
        <v>61.61528425999606</v>
      </c>
      <c r="I31" s="21">
        <f t="shared" si="4"/>
        <v>38.38471574000394</v>
      </c>
      <c r="J31" s="21" t="s">
        <v>0</v>
      </c>
      <c r="K31" s="21" t="s">
        <v>0</v>
      </c>
      <c r="L31" s="20">
        <f t="shared" si="3"/>
        <v>100</v>
      </c>
    </row>
    <row r="32" spans="1:12" ht="9" customHeight="1">
      <c r="A32" s="4" t="s">
        <v>3</v>
      </c>
      <c r="B32" s="72">
        <v>360635</v>
      </c>
      <c r="C32" s="72">
        <v>4276150</v>
      </c>
      <c r="D32" s="72">
        <v>49375</v>
      </c>
      <c r="E32" s="72">
        <v>331052</v>
      </c>
      <c r="F32" s="34">
        <f t="shared" si="1"/>
        <v>5017212</v>
      </c>
      <c r="G32" s="4"/>
      <c r="H32" s="21">
        <f t="shared" si="5"/>
        <v>7.187956179647183</v>
      </c>
      <c r="I32" s="21">
        <f t="shared" si="4"/>
        <v>85.22960560566307</v>
      </c>
      <c r="J32" s="21">
        <f t="shared" si="2"/>
        <v>0.9841122918465475</v>
      </c>
      <c r="K32" s="20">
        <f t="shared" si="0"/>
        <v>6.598325922843204</v>
      </c>
      <c r="L32" s="20">
        <f t="shared" si="3"/>
        <v>100</v>
      </c>
    </row>
    <row r="33" spans="1:12" ht="9" customHeight="1">
      <c r="A33" s="4" t="s">
        <v>23</v>
      </c>
      <c r="B33" s="70" t="s">
        <v>0</v>
      </c>
      <c r="C33" s="70" t="s">
        <v>0</v>
      </c>
      <c r="D33" s="70" t="s">
        <v>0</v>
      </c>
      <c r="E33" s="72">
        <v>1655677</v>
      </c>
      <c r="F33" s="34">
        <f t="shared" si="1"/>
        <v>1655677</v>
      </c>
      <c r="G33" s="4"/>
      <c r="H33" s="21" t="s">
        <v>0</v>
      </c>
      <c r="I33" s="21" t="s">
        <v>0</v>
      </c>
      <c r="J33" s="21" t="s">
        <v>0</v>
      </c>
      <c r="K33" s="20">
        <f t="shared" si="0"/>
        <v>100</v>
      </c>
      <c r="L33" s="20">
        <f t="shared" si="3"/>
        <v>100</v>
      </c>
    </row>
    <row r="34" spans="1:12" ht="9" customHeight="1">
      <c r="A34" s="3" t="s">
        <v>24</v>
      </c>
      <c r="B34" s="35">
        <f>SUM(B12:B33)</f>
        <v>2939180</v>
      </c>
      <c r="C34" s="35">
        <f>SUM(C12:C33)</f>
        <v>20748579</v>
      </c>
      <c r="D34" s="22">
        <f>SUM(D12:D16,D18:D33)</f>
        <v>15289214</v>
      </c>
      <c r="E34" s="22">
        <f>SUM(E12:E15,E18:E33)</f>
        <v>19774738</v>
      </c>
      <c r="F34" s="33">
        <f>SUM(B34:E34)</f>
        <v>58751711</v>
      </c>
      <c r="G34" s="4"/>
      <c r="H34" s="23">
        <f>B34/F34*100</f>
        <v>5.0027138784094305</v>
      </c>
      <c r="I34" s="23">
        <f t="shared" si="4"/>
        <v>35.31570169930881</v>
      </c>
      <c r="J34" s="23">
        <f t="shared" si="2"/>
        <v>26.02343615150204</v>
      </c>
      <c r="K34" s="24">
        <f t="shared" si="0"/>
        <v>33.65814827077972</v>
      </c>
      <c r="L34" s="24">
        <f t="shared" si="3"/>
        <v>100</v>
      </c>
    </row>
    <row r="35" spans="1:12" ht="9" customHeight="1">
      <c r="A35" s="3" t="s">
        <v>25</v>
      </c>
      <c r="B35" s="36">
        <f>SUM(B12:B15,B18:B21)</f>
        <v>128124</v>
      </c>
      <c r="C35" s="36">
        <f>SUM(C12:C15,C18:C21)</f>
        <v>2810191</v>
      </c>
      <c r="D35" s="36">
        <f>SUM(D12:D15,D18:D21)</f>
        <v>7909172</v>
      </c>
      <c r="E35" s="36">
        <f>SUM(E12:E15,E18:E21)</f>
        <v>15822836</v>
      </c>
      <c r="F35" s="33">
        <f t="shared" si="1"/>
        <v>26670323</v>
      </c>
      <c r="G35" s="4"/>
      <c r="H35" s="23">
        <f t="shared" si="5"/>
        <v>0.4803991312741132</v>
      </c>
      <c r="I35" s="23">
        <f t="shared" si="4"/>
        <v>10.536771526914016</v>
      </c>
      <c r="J35" s="23">
        <f t="shared" si="2"/>
        <v>29.65532888371843</v>
      </c>
      <c r="K35" s="24">
        <f t="shared" si="0"/>
        <v>59.32750045809344</v>
      </c>
      <c r="L35" s="24">
        <f t="shared" si="3"/>
        <v>100</v>
      </c>
    </row>
    <row r="36" spans="1:12" ht="9" customHeight="1">
      <c r="A36" s="3" t="s">
        <v>26</v>
      </c>
      <c r="B36" s="36">
        <f>SUM(B22:B25)</f>
        <v>239821</v>
      </c>
      <c r="C36" s="36">
        <f>SUM(C22:C25)</f>
        <v>6284300</v>
      </c>
      <c r="D36" s="36">
        <f>SUM(D22:D25)</f>
        <v>4434643</v>
      </c>
      <c r="E36" s="36">
        <f>SUM(E22:E25)</f>
        <v>362573</v>
      </c>
      <c r="F36" s="33">
        <f t="shared" si="1"/>
        <v>11321337</v>
      </c>
      <c r="G36" s="4"/>
      <c r="H36" s="23">
        <f t="shared" si="5"/>
        <v>2.118309878064755</v>
      </c>
      <c r="I36" s="23">
        <f t="shared" si="4"/>
        <v>55.50846158894483</v>
      </c>
      <c r="J36" s="23">
        <f t="shared" si="2"/>
        <v>39.170665090174424</v>
      </c>
      <c r="K36" s="24">
        <f t="shared" si="0"/>
        <v>3.2025634428159853</v>
      </c>
      <c r="L36" s="24">
        <f t="shared" si="3"/>
        <v>100</v>
      </c>
    </row>
    <row r="37" spans="1:12" ht="9" customHeight="1">
      <c r="A37" s="3" t="s">
        <v>27</v>
      </c>
      <c r="B37" s="36">
        <f>SUM(B26:B33)</f>
        <v>2571235</v>
      </c>
      <c r="C37" s="36">
        <f>SUM(C26:C33)</f>
        <v>11654088</v>
      </c>
      <c r="D37" s="36">
        <f>SUM(D26:D33)</f>
        <v>2945399</v>
      </c>
      <c r="E37" s="36">
        <f>SUM(E26:E33)</f>
        <v>3589329</v>
      </c>
      <c r="F37" s="33">
        <f t="shared" si="1"/>
        <v>20760051</v>
      </c>
      <c r="G37" s="4"/>
      <c r="H37" s="23">
        <f t="shared" si="5"/>
        <v>12.385494621376413</v>
      </c>
      <c r="I37" s="23">
        <f t="shared" si="4"/>
        <v>56.13708752449597</v>
      </c>
      <c r="J37" s="23">
        <f t="shared" si="2"/>
        <v>14.187821600245588</v>
      </c>
      <c r="K37" s="24">
        <f t="shared" si="0"/>
        <v>17.289596253882035</v>
      </c>
      <c r="L37" s="24">
        <f t="shared" si="3"/>
        <v>100</v>
      </c>
    </row>
    <row r="38" spans="1:12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9" customHeight="1">
      <c r="A40" s="121" t="s">
        <v>131</v>
      </c>
      <c r="B40" s="57"/>
      <c r="C40" s="10"/>
      <c r="D40" s="10"/>
      <c r="E40" s="10"/>
      <c r="F40" s="4"/>
      <c r="G40" s="4"/>
      <c r="H40" s="4"/>
      <c r="I40" s="4"/>
      <c r="J40" s="4"/>
      <c r="K40" s="4"/>
      <c r="L40" s="4"/>
    </row>
    <row r="41" spans="1:5" ht="9" customHeight="1">
      <c r="A41" s="58"/>
      <c r="B41" s="56"/>
      <c r="C41" s="56"/>
      <c r="D41" s="56"/>
      <c r="E41" s="56"/>
    </row>
  </sheetData>
  <mergeCells count="16">
    <mergeCell ref="A10:L10"/>
    <mergeCell ref="I6:I8"/>
    <mergeCell ref="J6:J8"/>
    <mergeCell ref="H6:H8"/>
    <mergeCell ref="F5:F8"/>
    <mergeCell ref="B5:E5"/>
    <mergeCell ref="L5:L8"/>
    <mergeCell ref="H5:K5"/>
    <mergeCell ref="A1:L1"/>
    <mergeCell ref="A5:A8"/>
    <mergeCell ref="B6:B8"/>
    <mergeCell ref="C6:C8"/>
    <mergeCell ref="D6:D8"/>
    <mergeCell ref="E6:E8"/>
    <mergeCell ref="A3:L3"/>
    <mergeCell ref="K6:K8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&amp;C&amp;"Arial,Normale"192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6">
      <selection activeCell="A68" sqref="A68:L68"/>
    </sheetView>
  </sheetViews>
  <sheetFormatPr defaultColWidth="9.140625" defaultRowHeight="12.75"/>
  <cols>
    <col min="1" max="1" width="17.57421875" style="4" customWidth="1"/>
    <col min="2" max="6" width="7.421875" style="4" customWidth="1"/>
    <col min="7" max="7" width="0.85546875" style="4" customWidth="1"/>
    <col min="8" max="12" width="7.421875" style="4" customWidth="1"/>
    <col min="13" max="16384" width="9.140625" style="4" customWidth="1"/>
  </cols>
  <sheetData>
    <row r="1" spans="1:12" ht="12.75" customHeight="1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2" customFormat="1" ht="18.75" customHeight="1">
      <c r="A3" s="157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139" t="s">
        <v>12</v>
      </c>
      <c r="B5" s="146" t="s">
        <v>111</v>
      </c>
      <c r="C5" s="146"/>
      <c r="D5" s="146"/>
      <c r="E5" s="156"/>
      <c r="F5" s="144" t="s">
        <v>31</v>
      </c>
      <c r="H5" s="146" t="s">
        <v>112</v>
      </c>
      <c r="I5" s="146"/>
      <c r="J5" s="146"/>
      <c r="K5" s="156"/>
      <c r="L5" s="144" t="s">
        <v>31</v>
      </c>
    </row>
    <row r="6" spans="1:12" ht="27" customHeight="1">
      <c r="A6" s="140"/>
      <c r="B6" s="49" t="s">
        <v>32</v>
      </c>
      <c r="C6" s="49" t="s">
        <v>33</v>
      </c>
      <c r="D6" s="49" t="s">
        <v>34</v>
      </c>
      <c r="E6" s="49" t="s">
        <v>35</v>
      </c>
      <c r="F6" s="155"/>
      <c r="G6" s="39"/>
      <c r="H6" s="37" t="s">
        <v>113</v>
      </c>
      <c r="I6" s="37" t="s">
        <v>114</v>
      </c>
      <c r="J6" s="37" t="s">
        <v>115</v>
      </c>
      <c r="K6" s="49" t="s">
        <v>116</v>
      </c>
      <c r="L6" s="155"/>
    </row>
    <row r="7" spans="1:12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9">
      <c r="A8" s="142" t="s">
        <v>117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9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9">
      <c r="A10" s="40" t="s">
        <v>14</v>
      </c>
      <c r="B10" s="41" t="s">
        <v>0</v>
      </c>
      <c r="C10" s="41">
        <v>22773</v>
      </c>
      <c r="D10" s="41">
        <v>62711</v>
      </c>
      <c r="E10" s="41">
        <v>446024</v>
      </c>
      <c r="F10" s="41">
        <f>SUM(B10:E10)</f>
        <v>531508</v>
      </c>
      <c r="H10" s="68" t="s">
        <v>0</v>
      </c>
      <c r="I10" s="42">
        <f>C10/F10*100</f>
        <v>4.2846015488007705</v>
      </c>
      <c r="J10" s="42">
        <f>D10/F10*100</f>
        <v>11.798693528601639</v>
      </c>
      <c r="K10" s="42">
        <f>E10/F10*100</f>
        <v>83.91670492259759</v>
      </c>
      <c r="L10" s="42">
        <f>SUM(H10:K10)</f>
        <v>100</v>
      </c>
    </row>
    <row r="11" spans="1:12" ht="11.25" customHeight="1">
      <c r="A11" s="4" t="s">
        <v>132</v>
      </c>
      <c r="B11" s="41" t="s">
        <v>0</v>
      </c>
      <c r="C11" s="41" t="s">
        <v>0</v>
      </c>
      <c r="D11" s="41">
        <v>1330</v>
      </c>
      <c r="E11" s="41">
        <v>16949</v>
      </c>
      <c r="F11" s="41">
        <f aca="true" t="shared" si="0" ref="F11:F31">SUM(B11:E11)</f>
        <v>18279</v>
      </c>
      <c r="H11" s="68" t="s">
        <v>0</v>
      </c>
      <c r="I11" s="68" t="s">
        <v>0</v>
      </c>
      <c r="J11" s="42">
        <f>D11/F11*100</f>
        <v>7.276109196345533</v>
      </c>
      <c r="K11" s="42">
        <f aca="true" t="shared" si="1" ref="K11:K27">E11/F11*100</f>
        <v>92.72389080365446</v>
      </c>
      <c r="L11" s="42">
        <f aca="true" t="shared" si="2" ref="L11:L31">SUM(H11:K11)</f>
        <v>99.99999999999999</v>
      </c>
    </row>
    <row r="12" spans="1:12" ht="9">
      <c r="A12" s="40" t="s">
        <v>16</v>
      </c>
      <c r="B12" s="41" t="s">
        <v>0</v>
      </c>
      <c r="C12" s="41">
        <v>16375</v>
      </c>
      <c r="D12" s="41">
        <v>108061</v>
      </c>
      <c r="E12" s="41">
        <v>561360</v>
      </c>
      <c r="F12" s="41">
        <f t="shared" si="0"/>
        <v>685796</v>
      </c>
      <c r="H12" s="68" t="s">
        <v>0</v>
      </c>
      <c r="I12" s="42">
        <f aca="true" t="shared" si="3" ref="I12:I30">C12/F12*100</f>
        <v>2.3877362947582084</v>
      </c>
      <c r="J12" s="42">
        <f>D12/F12*100</f>
        <v>15.757018122007127</v>
      </c>
      <c r="K12" s="42">
        <f t="shared" si="1"/>
        <v>81.85524558323466</v>
      </c>
      <c r="L12" s="42">
        <f t="shared" si="2"/>
        <v>100</v>
      </c>
    </row>
    <row r="13" spans="1:12" ht="9.75" customHeight="1">
      <c r="A13" s="40" t="s">
        <v>9</v>
      </c>
      <c r="B13" s="41" t="s">
        <v>0</v>
      </c>
      <c r="C13" s="41" t="s">
        <v>0</v>
      </c>
      <c r="D13" s="41">
        <v>23485</v>
      </c>
      <c r="E13" s="41">
        <v>83990</v>
      </c>
      <c r="F13" s="41">
        <f t="shared" si="0"/>
        <v>107475</v>
      </c>
      <c r="H13" s="68" t="s">
        <v>0</v>
      </c>
      <c r="I13" s="68" t="s">
        <v>0</v>
      </c>
      <c r="J13" s="42">
        <f>D13/F13*100</f>
        <v>21.851593393812514</v>
      </c>
      <c r="K13" s="42">
        <f t="shared" si="1"/>
        <v>78.14840660618748</v>
      </c>
      <c r="L13" s="42">
        <f t="shared" si="2"/>
        <v>100</v>
      </c>
    </row>
    <row r="14" spans="1:12" s="7" customFormat="1" ht="9.75" customHeight="1">
      <c r="A14" s="7" t="s">
        <v>133</v>
      </c>
      <c r="B14" s="41" t="s">
        <v>0</v>
      </c>
      <c r="C14" s="41" t="s">
        <v>0</v>
      </c>
      <c r="D14" s="41" t="s">
        <v>0</v>
      </c>
      <c r="E14" s="111">
        <v>35762</v>
      </c>
      <c r="F14" s="111">
        <v>35762</v>
      </c>
      <c r="H14" s="111" t="s">
        <v>0</v>
      </c>
      <c r="I14" s="111" t="s">
        <v>0</v>
      </c>
      <c r="J14" s="111" t="s">
        <v>0</v>
      </c>
      <c r="K14" s="112">
        <f>E14/F14*100</f>
        <v>100</v>
      </c>
      <c r="L14" s="112">
        <f t="shared" si="2"/>
        <v>100</v>
      </c>
    </row>
    <row r="15" spans="1:12" s="7" customFormat="1" ht="9.75" customHeight="1">
      <c r="A15" s="7" t="s">
        <v>29</v>
      </c>
      <c r="B15" s="41" t="s">
        <v>0</v>
      </c>
      <c r="C15" s="41" t="s">
        <v>0</v>
      </c>
      <c r="D15" s="111">
        <v>23485</v>
      </c>
      <c r="E15" s="111">
        <v>48228</v>
      </c>
      <c r="F15" s="111">
        <v>71713</v>
      </c>
      <c r="H15" s="111" t="s">
        <v>0</v>
      </c>
      <c r="I15" s="111" t="s">
        <v>0</v>
      </c>
      <c r="J15" s="112">
        <f>D15/F15*100</f>
        <v>32.74859509433436</v>
      </c>
      <c r="K15" s="112">
        <f>E15/F15*100</f>
        <v>67.25140490566564</v>
      </c>
      <c r="L15" s="112">
        <f t="shared" si="2"/>
        <v>100</v>
      </c>
    </row>
    <row r="16" spans="1:12" ht="9">
      <c r="A16" s="40" t="s">
        <v>30</v>
      </c>
      <c r="B16" s="41" t="s">
        <v>0</v>
      </c>
      <c r="C16" s="41">
        <v>48736</v>
      </c>
      <c r="D16" s="41">
        <v>178973</v>
      </c>
      <c r="E16" s="41">
        <v>118823</v>
      </c>
      <c r="F16" s="41">
        <f t="shared" si="0"/>
        <v>346532</v>
      </c>
      <c r="H16" s="68" t="s">
        <v>0</v>
      </c>
      <c r="I16" s="42">
        <f t="shared" si="3"/>
        <v>14.063924832338717</v>
      </c>
      <c r="J16" s="42">
        <f aca="true" t="shared" si="4" ref="J16:J28">D16/F16*100</f>
        <v>51.64688975332725</v>
      </c>
      <c r="K16" s="42">
        <f t="shared" si="1"/>
        <v>34.28918541433403</v>
      </c>
      <c r="L16" s="42">
        <f t="shared" si="2"/>
        <v>100</v>
      </c>
    </row>
    <row r="17" spans="1:12" ht="9" customHeight="1">
      <c r="A17" s="40" t="s">
        <v>18</v>
      </c>
      <c r="B17" s="41">
        <v>11961</v>
      </c>
      <c r="C17" s="41">
        <v>43982</v>
      </c>
      <c r="D17" s="41">
        <v>18304</v>
      </c>
      <c r="E17" s="41">
        <v>40466</v>
      </c>
      <c r="F17" s="41">
        <f t="shared" si="0"/>
        <v>114713</v>
      </c>
      <c r="H17" s="42">
        <f>B17/F17*100</f>
        <v>10.426891459555586</v>
      </c>
      <c r="I17" s="42">
        <f t="shared" si="3"/>
        <v>38.34090294909905</v>
      </c>
      <c r="J17" s="42">
        <f t="shared" si="4"/>
        <v>15.956343221779571</v>
      </c>
      <c r="K17" s="42">
        <f t="shared" si="1"/>
        <v>35.275862369565786</v>
      </c>
      <c r="L17" s="42">
        <f t="shared" si="2"/>
        <v>100</v>
      </c>
    </row>
    <row r="18" spans="1:12" ht="9">
      <c r="A18" s="40" t="s">
        <v>19</v>
      </c>
      <c r="B18" s="41" t="s">
        <v>0</v>
      </c>
      <c r="C18" s="41">
        <v>24700</v>
      </c>
      <c r="D18" s="41">
        <v>67424</v>
      </c>
      <c r="E18" s="41">
        <v>138907</v>
      </c>
      <c r="F18" s="41">
        <f t="shared" si="0"/>
        <v>231031</v>
      </c>
      <c r="H18" s="68" t="s">
        <v>0</v>
      </c>
      <c r="I18" s="42">
        <f t="shared" si="3"/>
        <v>10.691205942059725</v>
      </c>
      <c r="J18" s="42">
        <f t="shared" si="4"/>
        <v>29.18396232540222</v>
      </c>
      <c r="K18" s="42">
        <f t="shared" si="1"/>
        <v>60.124831732538055</v>
      </c>
      <c r="L18" s="42">
        <f t="shared" si="2"/>
        <v>100</v>
      </c>
    </row>
    <row r="19" spans="1:12" ht="10.5" customHeight="1">
      <c r="A19" s="40" t="s">
        <v>6</v>
      </c>
      <c r="B19" s="41" t="s">
        <v>0</v>
      </c>
      <c r="C19" s="41">
        <v>91691</v>
      </c>
      <c r="D19" s="41">
        <v>249029</v>
      </c>
      <c r="E19" s="41">
        <v>17681</v>
      </c>
      <c r="F19" s="41">
        <f t="shared" si="0"/>
        <v>358401</v>
      </c>
      <c r="H19" s="68" t="s">
        <v>0</v>
      </c>
      <c r="I19" s="42">
        <f t="shared" si="3"/>
        <v>25.583354957156928</v>
      </c>
      <c r="J19" s="42">
        <f t="shared" si="4"/>
        <v>69.48334407549086</v>
      </c>
      <c r="K19" s="42">
        <f t="shared" si="1"/>
        <v>4.933300967352212</v>
      </c>
      <c r="L19" s="42">
        <f t="shared" si="2"/>
        <v>100</v>
      </c>
    </row>
    <row r="20" spans="1:12" ht="9">
      <c r="A20" s="40" t="s">
        <v>10</v>
      </c>
      <c r="B20" s="41" t="s">
        <v>0</v>
      </c>
      <c r="C20" s="41">
        <v>308231</v>
      </c>
      <c r="D20" s="41">
        <v>104619</v>
      </c>
      <c r="E20" s="41">
        <v>26326</v>
      </c>
      <c r="F20" s="41">
        <f t="shared" si="0"/>
        <v>439176</v>
      </c>
      <c r="H20" s="68" t="s">
        <v>0</v>
      </c>
      <c r="I20" s="42">
        <f t="shared" si="3"/>
        <v>70.18393536987449</v>
      </c>
      <c r="J20" s="42">
        <f t="shared" si="4"/>
        <v>23.82165692114323</v>
      </c>
      <c r="K20" s="42">
        <f t="shared" si="1"/>
        <v>5.994407708982276</v>
      </c>
      <c r="L20" s="42">
        <f t="shared" si="2"/>
        <v>100</v>
      </c>
    </row>
    <row r="21" spans="1:12" ht="9">
      <c r="A21" s="40" t="s">
        <v>11</v>
      </c>
      <c r="B21" s="41">
        <v>13321</v>
      </c>
      <c r="C21" s="41">
        <v>48068</v>
      </c>
      <c r="D21" s="41">
        <v>15836</v>
      </c>
      <c r="E21" s="41" t="s">
        <v>0</v>
      </c>
      <c r="F21" s="41">
        <f t="shared" si="0"/>
        <v>77225</v>
      </c>
      <c r="H21" s="42">
        <f aca="true" t="shared" si="5" ref="H21:H30">B21/F21*100</f>
        <v>17.249595338297183</v>
      </c>
      <c r="I21" s="42">
        <f t="shared" si="3"/>
        <v>62.244091939138876</v>
      </c>
      <c r="J21" s="42">
        <f t="shared" si="4"/>
        <v>20.506312722563933</v>
      </c>
      <c r="K21" s="68" t="s">
        <v>0</v>
      </c>
      <c r="L21" s="42">
        <f t="shared" si="2"/>
        <v>100</v>
      </c>
    </row>
    <row r="22" spans="1:12" ht="9">
      <c r="A22" s="40" t="s">
        <v>4</v>
      </c>
      <c r="B22" s="41">
        <v>2116</v>
      </c>
      <c r="C22" s="41">
        <v>116838</v>
      </c>
      <c r="D22" s="41">
        <v>4612</v>
      </c>
      <c r="E22" s="41" t="s">
        <v>0</v>
      </c>
      <c r="F22" s="41">
        <f t="shared" si="0"/>
        <v>123566</v>
      </c>
      <c r="H22" s="42">
        <f t="shared" si="5"/>
        <v>1.7124451710017319</v>
      </c>
      <c r="I22" s="42">
        <f t="shared" si="3"/>
        <v>94.5551365262289</v>
      </c>
      <c r="J22" s="42">
        <f t="shared" si="4"/>
        <v>3.7324183027693705</v>
      </c>
      <c r="K22" s="68" t="s">
        <v>0</v>
      </c>
      <c r="L22" s="42">
        <f t="shared" si="2"/>
        <v>100.00000000000001</v>
      </c>
    </row>
    <row r="23" spans="1:12" ht="9">
      <c r="A23" s="40" t="s">
        <v>20</v>
      </c>
      <c r="B23" s="41">
        <v>20687</v>
      </c>
      <c r="C23" s="41">
        <v>129567</v>
      </c>
      <c r="D23" s="41">
        <v>179208</v>
      </c>
      <c r="E23" s="41">
        <v>6535</v>
      </c>
      <c r="F23" s="41">
        <f t="shared" si="0"/>
        <v>335997</v>
      </c>
      <c r="H23" s="42">
        <f t="shared" si="5"/>
        <v>6.156900210418546</v>
      </c>
      <c r="I23" s="42">
        <f>C23/F23*100</f>
        <v>38.56195144599505</v>
      </c>
      <c r="J23" s="42">
        <f>D23/F23*100</f>
        <v>53.33619050170091</v>
      </c>
      <c r="K23" s="42">
        <f>E23/F23*100</f>
        <v>1.944957841885493</v>
      </c>
      <c r="L23" s="42">
        <f t="shared" si="2"/>
        <v>100</v>
      </c>
    </row>
    <row r="24" spans="1:12" ht="9">
      <c r="A24" s="40" t="s">
        <v>21</v>
      </c>
      <c r="B24" s="41">
        <v>39722</v>
      </c>
      <c r="C24" s="41">
        <v>59577</v>
      </c>
      <c r="D24" s="41">
        <v>28531</v>
      </c>
      <c r="E24" s="41" t="s">
        <v>0</v>
      </c>
      <c r="F24" s="41">
        <f t="shared" si="0"/>
        <v>127830</v>
      </c>
      <c r="H24" s="42">
        <f t="shared" si="5"/>
        <v>31.074082766173827</v>
      </c>
      <c r="I24" s="42">
        <f t="shared" si="3"/>
        <v>46.606430415395444</v>
      </c>
      <c r="J24" s="42">
        <f t="shared" si="4"/>
        <v>22.31948681843073</v>
      </c>
      <c r="K24" s="68" t="s">
        <v>0</v>
      </c>
      <c r="L24" s="42">
        <f t="shared" si="2"/>
        <v>100</v>
      </c>
    </row>
    <row r="25" spans="1:12" ht="9">
      <c r="A25" s="40" t="s">
        <v>22</v>
      </c>
      <c r="B25" s="41">
        <v>8585</v>
      </c>
      <c r="C25" s="41">
        <v>33804</v>
      </c>
      <c r="D25" s="41">
        <v>5861</v>
      </c>
      <c r="E25" s="41" t="s">
        <v>0</v>
      </c>
      <c r="F25" s="41">
        <f t="shared" si="0"/>
        <v>48250</v>
      </c>
      <c r="H25" s="42">
        <f t="shared" si="5"/>
        <v>17.792746113989637</v>
      </c>
      <c r="I25" s="42">
        <f t="shared" si="3"/>
        <v>70.060103626943</v>
      </c>
      <c r="J25" s="42">
        <f t="shared" si="4"/>
        <v>12.147150259067358</v>
      </c>
      <c r="K25" s="68" t="s">
        <v>0</v>
      </c>
      <c r="L25" s="42">
        <f t="shared" si="2"/>
        <v>100</v>
      </c>
    </row>
    <row r="26" spans="1:12" ht="9">
      <c r="A26" s="40" t="s">
        <v>2</v>
      </c>
      <c r="B26" s="41">
        <v>31180</v>
      </c>
      <c r="C26" s="41">
        <v>305128</v>
      </c>
      <c r="D26" s="41">
        <v>44342</v>
      </c>
      <c r="E26" s="41" t="s">
        <v>0</v>
      </c>
      <c r="F26" s="41">
        <f t="shared" si="0"/>
        <v>380650</v>
      </c>
      <c r="H26" s="42">
        <f t="shared" si="5"/>
        <v>8.191251806121109</v>
      </c>
      <c r="I26" s="42">
        <f t="shared" si="3"/>
        <v>80.1597267831341</v>
      </c>
      <c r="J26" s="42">
        <f t="shared" si="4"/>
        <v>11.649021410744778</v>
      </c>
      <c r="K26" s="68" t="s">
        <v>0</v>
      </c>
      <c r="L26" s="42">
        <f t="shared" si="2"/>
        <v>100</v>
      </c>
    </row>
    <row r="27" spans="1:12" ht="9">
      <c r="A27" s="40" t="s">
        <v>8</v>
      </c>
      <c r="B27" s="41">
        <v>6691</v>
      </c>
      <c r="C27" s="41">
        <v>60481</v>
      </c>
      <c r="D27" s="41">
        <v>90111</v>
      </c>
      <c r="E27" s="41">
        <v>131787</v>
      </c>
      <c r="F27" s="41">
        <f t="shared" si="0"/>
        <v>289070</v>
      </c>
      <c r="H27" s="42">
        <f t="shared" si="5"/>
        <v>2.3146642681703393</v>
      </c>
      <c r="I27" s="42">
        <f t="shared" si="3"/>
        <v>20.922613899747468</v>
      </c>
      <c r="J27" s="42">
        <f t="shared" si="4"/>
        <v>31.172726329262808</v>
      </c>
      <c r="K27" s="42">
        <f t="shared" si="1"/>
        <v>45.589995502819384</v>
      </c>
      <c r="L27" s="42">
        <f t="shared" si="2"/>
        <v>100</v>
      </c>
    </row>
    <row r="28" spans="1:12" ht="9">
      <c r="A28" s="40" t="s">
        <v>7</v>
      </c>
      <c r="B28" s="41">
        <v>19223</v>
      </c>
      <c r="C28" s="41">
        <v>37827</v>
      </c>
      <c r="D28" s="41">
        <v>4241</v>
      </c>
      <c r="E28" s="41" t="s">
        <v>0</v>
      </c>
      <c r="F28" s="41">
        <f t="shared" si="0"/>
        <v>61291</v>
      </c>
      <c r="H28" s="42">
        <f t="shared" si="5"/>
        <v>31.363495456102854</v>
      </c>
      <c r="I28" s="42">
        <f t="shared" si="3"/>
        <v>61.71705470623746</v>
      </c>
      <c r="J28" s="42">
        <f t="shared" si="4"/>
        <v>6.9194498376596885</v>
      </c>
      <c r="K28" s="68" t="s">
        <v>0</v>
      </c>
      <c r="L28" s="42">
        <f t="shared" si="2"/>
        <v>100</v>
      </c>
    </row>
    <row r="29" spans="1:12" ht="9">
      <c r="A29" s="40" t="s">
        <v>5</v>
      </c>
      <c r="B29" s="41">
        <v>108098</v>
      </c>
      <c r="C29" s="41">
        <v>70340</v>
      </c>
      <c r="D29" s="41" t="s">
        <v>0</v>
      </c>
      <c r="E29" s="41" t="s">
        <v>0</v>
      </c>
      <c r="F29" s="41">
        <f t="shared" si="0"/>
        <v>178438</v>
      </c>
      <c r="H29" s="42">
        <f t="shared" si="5"/>
        <v>60.58014548470617</v>
      </c>
      <c r="I29" s="42">
        <f t="shared" si="3"/>
        <v>39.41985451529383</v>
      </c>
      <c r="J29" s="68" t="s">
        <v>0</v>
      </c>
      <c r="K29" s="68" t="s">
        <v>0</v>
      </c>
      <c r="L29" s="42">
        <f t="shared" si="2"/>
        <v>100</v>
      </c>
    </row>
    <row r="30" spans="1:12" ht="9">
      <c r="A30" s="40" t="s">
        <v>3</v>
      </c>
      <c r="B30" s="41">
        <v>19455</v>
      </c>
      <c r="C30" s="41">
        <v>313159</v>
      </c>
      <c r="D30" s="41">
        <v>6415</v>
      </c>
      <c r="E30" s="41">
        <v>31969</v>
      </c>
      <c r="F30" s="41">
        <f t="shared" si="0"/>
        <v>370998</v>
      </c>
      <c r="H30" s="42">
        <f t="shared" si="5"/>
        <v>5.243963579318487</v>
      </c>
      <c r="I30" s="42">
        <f t="shared" si="3"/>
        <v>84.40988900209705</v>
      </c>
      <c r="J30" s="42">
        <f>D30/F30*100</f>
        <v>1.7291198335301</v>
      </c>
      <c r="K30" s="42">
        <f aca="true" t="shared" si="6" ref="K30:K35">E30/F30*100</f>
        <v>8.617027585054366</v>
      </c>
      <c r="L30" s="42">
        <f t="shared" si="2"/>
        <v>100</v>
      </c>
    </row>
    <row r="31" spans="1:12" ht="9">
      <c r="A31" s="40" t="s">
        <v>23</v>
      </c>
      <c r="B31" s="41" t="s">
        <v>0</v>
      </c>
      <c r="C31" s="41" t="s">
        <v>0</v>
      </c>
      <c r="D31" s="41" t="s">
        <v>0</v>
      </c>
      <c r="E31" s="41">
        <v>107717</v>
      </c>
      <c r="F31" s="41">
        <f t="shared" si="0"/>
        <v>107717</v>
      </c>
      <c r="H31" s="68" t="s">
        <v>0</v>
      </c>
      <c r="I31" s="68" t="s">
        <v>0</v>
      </c>
      <c r="J31" s="68" t="s">
        <v>0</v>
      </c>
      <c r="K31" s="42">
        <f t="shared" si="6"/>
        <v>100</v>
      </c>
      <c r="L31" s="42">
        <f t="shared" si="2"/>
        <v>100</v>
      </c>
    </row>
    <row r="32" spans="1:12" ht="9">
      <c r="A32" s="3" t="s">
        <v>24</v>
      </c>
      <c r="B32" s="35">
        <f>SUM(B10:B13,B16:B31)</f>
        <v>281039</v>
      </c>
      <c r="C32" s="35">
        <f>SUM(C10:C13,C16:C31)</f>
        <v>1731277</v>
      </c>
      <c r="D32" s="35">
        <f>SUM(D10:D13,D16:D31)</f>
        <v>1193093</v>
      </c>
      <c r="E32" s="35">
        <f>SUM(E10:E13,E16:E31)</f>
        <v>1728534</v>
      </c>
      <c r="F32" s="35">
        <f>SUM(F10:F13,F16:F31)</f>
        <v>4933943</v>
      </c>
      <c r="G32" s="3"/>
      <c r="H32" s="43">
        <f>B32/F32*100</f>
        <v>5.696032564624278</v>
      </c>
      <c r="I32" s="43">
        <f>C32/F32*100</f>
        <v>35.089116351769775</v>
      </c>
      <c r="J32" s="43">
        <f>D32/F32*100</f>
        <v>24.181329212761476</v>
      </c>
      <c r="K32" s="43">
        <f t="shared" si="6"/>
        <v>35.033521870844474</v>
      </c>
      <c r="L32" s="43">
        <f>SUM(H32:K32)</f>
        <v>100</v>
      </c>
    </row>
    <row r="33" spans="1:12" ht="9">
      <c r="A33" s="3" t="s">
        <v>25</v>
      </c>
      <c r="B33" s="35">
        <f>SUM(B10:B13,B16:B19)</f>
        <v>11961</v>
      </c>
      <c r="C33" s="35">
        <f>SUM(C10:C13,C16:C19)</f>
        <v>248257</v>
      </c>
      <c r="D33" s="35">
        <f>SUM(D10:D13,D16:D19)</f>
        <v>709317</v>
      </c>
      <c r="E33" s="35">
        <f>SUM(E10:E13,E16:E19)</f>
        <v>1424200</v>
      </c>
      <c r="F33" s="35">
        <f>SUM(F10:F13,F16:F19)</f>
        <v>2393735</v>
      </c>
      <c r="G33" s="3"/>
      <c r="H33" s="43">
        <f>B33/F33*100</f>
        <v>0.499679371358985</v>
      </c>
      <c r="I33" s="43">
        <f>C33/F33*100</f>
        <v>10.371114597062748</v>
      </c>
      <c r="J33" s="43">
        <f>D33/F33*100</f>
        <v>29.632227460433175</v>
      </c>
      <c r="K33" s="43">
        <f t="shared" si="6"/>
        <v>59.4969785711451</v>
      </c>
      <c r="L33" s="43">
        <f>SUM(H33:K33)</f>
        <v>100</v>
      </c>
    </row>
    <row r="34" spans="1:12" ht="9">
      <c r="A34" s="3" t="s">
        <v>26</v>
      </c>
      <c r="B34" s="35">
        <f>SUM(B20:B23)</f>
        <v>36124</v>
      </c>
      <c r="C34" s="35">
        <f>SUM(C20:C23)</f>
        <v>602704</v>
      </c>
      <c r="D34" s="35">
        <f>SUM(D20:D23)</f>
        <v>304275</v>
      </c>
      <c r="E34" s="35">
        <f>SUM(E20:E23)</f>
        <v>32861</v>
      </c>
      <c r="F34" s="35">
        <f>SUM(F20:F23)</f>
        <v>975964</v>
      </c>
      <c r="G34" s="3"/>
      <c r="H34" s="43">
        <f>B34/F34*100</f>
        <v>3.7013660339930574</v>
      </c>
      <c r="I34" s="43">
        <f>C34/F34*100</f>
        <v>61.75473685504793</v>
      </c>
      <c r="J34" s="43">
        <f>D34/F34*100</f>
        <v>31.17686717952711</v>
      </c>
      <c r="K34" s="43">
        <f t="shared" si="6"/>
        <v>3.3670299314318966</v>
      </c>
      <c r="L34" s="43">
        <f>SUM(H34:K34)</f>
        <v>100</v>
      </c>
    </row>
    <row r="35" spans="1:12" ht="9">
      <c r="A35" s="3" t="s">
        <v>27</v>
      </c>
      <c r="B35" s="35">
        <f>SUM(B24:B31)</f>
        <v>232954</v>
      </c>
      <c r="C35" s="35">
        <f>SUM(C24:C31)</f>
        <v>880316</v>
      </c>
      <c r="D35" s="35">
        <f>SUM(D24:D31)</f>
        <v>179501</v>
      </c>
      <c r="E35" s="35">
        <f>SUM(E24:E31)</f>
        <v>271473</v>
      </c>
      <c r="F35" s="35">
        <f>SUM(F24:F31)</f>
        <v>1564244</v>
      </c>
      <c r="G35" s="3"/>
      <c r="H35" s="43">
        <f>B35/F35*100</f>
        <v>14.892433661244663</v>
      </c>
      <c r="I35" s="43">
        <f>C35/F35*100</f>
        <v>56.27740940671659</v>
      </c>
      <c r="J35" s="43">
        <f>D35/F35*100</f>
        <v>11.475255778510258</v>
      </c>
      <c r="K35" s="43">
        <f t="shared" si="6"/>
        <v>17.354901153528477</v>
      </c>
      <c r="L35" s="43">
        <f>SUM(H35:K35)</f>
        <v>99.99999999999999</v>
      </c>
    </row>
    <row r="36" spans="1:12" ht="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9">
      <c r="A37" s="142" t="s">
        <v>118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9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9">
      <c r="A39" s="40" t="s">
        <v>14</v>
      </c>
      <c r="B39" s="41" t="s">
        <v>0</v>
      </c>
      <c r="C39" s="41">
        <v>11586</v>
      </c>
      <c r="D39" s="41">
        <v>36300</v>
      </c>
      <c r="E39" s="41">
        <v>284744</v>
      </c>
      <c r="F39" s="41">
        <f aca="true" t="shared" si="7" ref="F39:F60">SUM(B39:E39)</f>
        <v>332630</v>
      </c>
      <c r="H39" s="68" t="s">
        <v>0</v>
      </c>
      <c r="I39" s="42">
        <f>C39/F39*100</f>
        <v>3.483149445329645</v>
      </c>
      <c r="J39" s="42">
        <f>D39/F39*100</f>
        <v>10.913026485885217</v>
      </c>
      <c r="K39" s="42">
        <f>E39/F39*100</f>
        <v>85.60382406878514</v>
      </c>
      <c r="L39" s="42">
        <f aca="true" t="shared" si="8" ref="L39:L64">SUM(H39:K39)</f>
        <v>100</v>
      </c>
    </row>
    <row r="40" spans="1:12" ht="9">
      <c r="A40" s="40" t="s">
        <v>15</v>
      </c>
      <c r="B40" s="41" t="s">
        <v>0</v>
      </c>
      <c r="C40" s="41" t="s">
        <v>0</v>
      </c>
      <c r="D40" s="41">
        <v>1612</v>
      </c>
      <c r="E40" s="41">
        <v>12576</v>
      </c>
      <c r="F40" s="41">
        <f t="shared" si="7"/>
        <v>14188</v>
      </c>
      <c r="H40" s="68" t="s">
        <v>0</v>
      </c>
      <c r="I40" s="68" t="s">
        <v>0</v>
      </c>
      <c r="J40" s="42">
        <f>D40/F40*100</f>
        <v>11.361714124612348</v>
      </c>
      <c r="K40" s="42">
        <f>E40/F40*100</f>
        <v>88.63828587538765</v>
      </c>
      <c r="L40" s="42">
        <f t="shared" si="8"/>
        <v>100</v>
      </c>
    </row>
    <row r="41" spans="1:12" ht="9">
      <c r="A41" s="40" t="s">
        <v>16</v>
      </c>
      <c r="B41" s="41" t="s">
        <v>0</v>
      </c>
      <c r="C41" s="41">
        <v>12547</v>
      </c>
      <c r="D41" s="41">
        <v>93126</v>
      </c>
      <c r="E41" s="41">
        <v>486928</v>
      </c>
      <c r="F41" s="41">
        <f t="shared" si="7"/>
        <v>592601</v>
      </c>
      <c r="H41" s="68" t="s">
        <v>0</v>
      </c>
      <c r="I41" s="42">
        <f>C41/F41*100</f>
        <v>2.1172762111437544</v>
      </c>
      <c r="J41" s="42">
        <f>D41/F41*100</f>
        <v>15.71478954642331</v>
      </c>
      <c r="K41" s="42">
        <f>E41/F41*100</f>
        <v>82.16793424243293</v>
      </c>
      <c r="L41" s="42">
        <f t="shared" si="8"/>
        <v>100</v>
      </c>
    </row>
    <row r="42" spans="1:12" ht="9.75" customHeight="1">
      <c r="A42" s="40" t="s">
        <v>9</v>
      </c>
      <c r="B42" s="41" t="s">
        <v>0</v>
      </c>
      <c r="C42" s="41" t="s">
        <v>0</v>
      </c>
      <c r="D42" s="41">
        <v>13462</v>
      </c>
      <c r="E42" s="41">
        <v>63902</v>
      </c>
      <c r="F42" s="41">
        <f t="shared" si="7"/>
        <v>77364</v>
      </c>
      <c r="H42" s="68" t="s">
        <v>0</v>
      </c>
      <c r="I42" s="68" t="s">
        <v>0</v>
      </c>
      <c r="J42" s="42">
        <f>D42/F42*100</f>
        <v>17.400858280337108</v>
      </c>
      <c r="K42" s="42">
        <f>E42/F42*100</f>
        <v>82.5991417196629</v>
      </c>
      <c r="L42" s="42">
        <f t="shared" si="8"/>
        <v>100</v>
      </c>
    </row>
    <row r="43" spans="1:12" ht="9.75" customHeight="1">
      <c r="A43" s="7" t="s">
        <v>45</v>
      </c>
      <c r="B43" s="41" t="s">
        <v>0</v>
      </c>
      <c r="C43" s="41" t="s">
        <v>0</v>
      </c>
      <c r="D43" s="41" t="s">
        <v>0</v>
      </c>
      <c r="E43" s="111">
        <v>32869</v>
      </c>
      <c r="F43" s="111">
        <f t="shared" si="7"/>
        <v>32869</v>
      </c>
      <c r="H43" s="68" t="s">
        <v>0</v>
      </c>
      <c r="I43" s="68" t="s">
        <v>0</v>
      </c>
      <c r="J43" s="68" t="s">
        <v>0</v>
      </c>
      <c r="K43" s="112">
        <f>E43/F43*100</f>
        <v>100</v>
      </c>
      <c r="L43" s="112">
        <f t="shared" si="8"/>
        <v>100</v>
      </c>
    </row>
    <row r="44" spans="1:12" ht="9.75" customHeight="1">
      <c r="A44" s="7" t="s">
        <v>29</v>
      </c>
      <c r="B44" s="41" t="s">
        <v>0</v>
      </c>
      <c r="C44" s="41" t="s">
        <v>0</v>
      </c>
      <c r="D44" s="111">
        <v>13462</v>
      </c>
      <c r="E44" s="111">
        <v>31033</v>
      </c>
      <c r="F44" s="111">
        <f t="shared" si="7"/>
        <v>44495</v>
      </c>
      <c r="H44" s="68" t="s">
        <v>0</v>
      </c>
      <c r="I44" s="68" t="s">
        <v>0</v>
      </c>
      <c r="J44" s="112">
        <f>D44/$F44*100</f>
        <v>30.25508484099337</v>
      </c>
      <c r="K44" s="112">
        <f>E44/$F44*100</f>
        <v>69.74491515900662</v>
      </c>
      <c r="L44" s="112">
        <f t="shared" si="8"/>
        <v>100</v>
      </c>
    </row>
    <row r="45" spans="1:12" ht="9">
      <c r="A45" s="40" t="s">
        <v>30</v>
      </c>
      <c r="B45" s="41" t="s">
        <v>0</v>
      </c>
      <c r="C45" s="41">
        <v>45926</v>
      </c>
      <c r="D45" s="41">
        <v>226569</v>
      </c>
      <c r="E45" s="41">
        <v>158004</v>
      </c>
      <c r="F45" s="41">
        <f t="shared" si="7"/>
        <v>430499</v>
      </c>
      <c r="H45" s="68" t="s">
        <v>0</v>
      </c>
      <c r="I45" s="42">
        <f aca="true" t="shared" si="9" ref="I45:I59">C45/F45*100</f>
        <v>10.668085175575321</v>
      </c>
      <c r="J45" s="42">
        <f aca="true" t="shared" si="10" ref="J45:J57">D45/F45*100</f>
        <v>52.629390544461195</v>
      </c>
      <c r="K45" s="42">
        <f aca="true" t="shared" si="11" ref="K45:K64">E45/F45*100</f>
        <v>36.702524279963484</v>
      </c>
      <c r="L45" s="42">
        <f t="shared" si="8"/>
        <v>100</v>
      </c>
    </row>
    <row r="46" spans="1:12" ht="9.75" customHeight="1">
      <c r="A46" s="40" t="s">
        <v>18</v>
      </c>
      <c r="B46" s="41">
        <v>9816</v>
      </c>
      <c r="C46" s="41">
        <v>40316</v>
      </c>
      <c r="D46" s="41">
        <v>18676</v>
      </c>
      <c r="E46" s="41">
        <v>31752</v>
      </c>
      <c r="F46" s="41">
        <f t="shared" si="7"/>
        <v>100560</v>
      </c>
      <c r="H46" s="42">
        <f>B46/F46*100</f>
        <v>9.761336515513126</v>
      </c>
      <c r="I46" s="42">
        <f t="shared" si="9"/>
        <v>40.0914876690533</v>
      </c>
      <c r="J46" s="42">
        <f t="shared" si="10"/>
        <v>18.571996817820207</v>
      </c>
      <c r="K46" s="42">
        <f t="shared" si="11"/>
        <v>31.575178997613367</v>
      </c>
      <c r="L46" s="42">
        <f t="shared" si="8"/>
        <v>100</v>
      </c>
    </row>
    <row r="47" spans="1:12" ht="9">
      <c r="A47" s="40" t="s">
        <v>19</v>
      </c>
      <c r="B47" s="41" t="s">
        <v>0</v>
      </c>
      <c r="C47" s="41">
        <v>16531</v>
      </c>
      <c r="D47" s="41">
        <v>41108</v>
      </c>
      <c r="E47" s="41">
        <v>71944</v>
      </c>
      <c r="F47" s="41">
        <f t="shared" si="7"/>
        <v>129583</v>
      </c>
      <c r="H47" s="68" t="s">
        <v>0</v>
      </c>
      <c r="I47" s="42">
        <f t="shared" si="9"/>
        <v>12.75707461626911</v>
      </c>
      <c r="J47" s="42">
        <f t="shared" si="10"/>
        <v>31.723297037420036</v>
      </c>
      <c r="K47" s="42">
        <f t="shared" si="11"/>
        <v>55.51962834631085</v>
      </c>
      <c r="L47" s="42">
        <f t="shared" si="8"/>
        <v>100</v>
      </c>
    </row>
    <row r="48" spans="1:12" ht="9" customHeight="1">
      <c r="A48" s="40" t="s">
        <v>6</v>
      </c>
      <c r="B48" s="41" t="s">
        <v>0</v>
      </c>
      <c r="C48" s="41">
        <v>116046</v>
      </c>
      <c r="D48" s="41">
        <v>291042</v>
      </c>
      <c r="E48" s="41">
        <v>20189</v>
      </c>
      <c r="F48" s="41">
        <f t="shared" si="7"/>
        <v>427277</v>
      </c>
      <c r="H48" s="68" t="s">
        <v>0</v>
      </c>
      <c r="I48" s="42">
        <f t="shared" si="9"/>
        <v>27.15943053335424</v>
      </c>
      <c r="J48" s="42">
        <f t="shared" si="10"/>
        <v>68.11553161064134</v>
      </c>
      <c r="K48" s="42">
        <f t="shared" si="11"/>
        <v>4.725037856004419</v>
      </c>
      <c r="L48" s="42">
        <f t="shared" si="8"/>
        <v>100</v>
      </c>
    </row>
    <row r="49" spans="1:12" ht="9">
      <c r="A49" s="40" t="s">
        <v>10</v>
      </c>
      <c r="B49" s="41" t="s">
        <v>0</v>
      </c>
      <c r="C49" s="41">
        <v>228936</v>
      </c>
      <c r="D49" s="41">
        <v>88599</v>
      </c>
      <c r="E49" s="41">
        <v>32143</v>
      </c>
      <c r="F49" s="41">
        <f t="shared" si="7"/>
        <v>349678</v>
      </c>
      <c r="H49" s="68" t="s">
        <v>0</v>
      </c>
      <c r="I49" s="42">
        <f t="shared" si="9"/>
        <v>65.47051859138979</v>
      </c>
      <c r="J49" s="42">
        <f t="shared" si="10"/>
        <v>25.337310325499455</v>
      </c>
      <c r="K49" s="42">
        <f t="shared" si="11"/>
        <v>9.192171083110749</v>
      </c>
      <c r="L49" s="42">
        <f t="shared" si="8"/>
        <v>100</v>
      </c>
    </row>
    <row r="50" spans="1:12" ht="9">
      <c r="A50" s="40" t="s">
        <v>11</v>
      </c>
      <c r="B50" s="41">
        <v>12383</v>
      </c>
      <c r="C50" s="41">
        <v>50974</v>
      </c>
      <c r="D50" s="41">
        <v>13462</v>
      </c>
      <c r="E50" s="41" t="s">
        <v>0</v>
      </c>
      <c r="F50" s="41">
        <f t="shared" si="7"/>
        <v>76819</v>
      </c>
      <c r="H50" s="42">
        <f aca="true" t="shared" si="12" ref="H50:H59">B50/F50*100</f>
        <v>16.119709967586143</v>
      </c>
      <c r="I50" s="42">
        <f t="shared" si="9"/>
        <v>66.35597964045353</v>
      </c>
      <c r="J50" s="42">
        <f t="shared" si="10"/>
        <v>17.52431039196032</v>
      </c>
      <c r="K50" s="68" t="s">
        <v>0</v>
      </c>
      <c r="L50" s="42">
        <f t="shared" si="8"/>
        <v>100</v>
      </c>
    </row>
    <row r="51" spans="1:12" ht="9">
      <c r="A51" s="40" t="s">
        <v>4</v>
      </c>
      <c r="B51" s="41">
        <v>1066</v>
      </c>
      <c r="C51" s="41">
        <v>99352</v>
      </c>
      <c r="D51" s="41">
        <v>4892</v>
      </c>
      <c r="E51" s="41" t="s">
        <v>0</v>
      </c>
      <c r="F51" s="41">
        <f t="shared" si="7"/>
        <v>105310</v>
      </c>
      <c r="H51" s="42">
        <f t="shared" si="12"/>
        <v>1.012249548950717</v>
      </c>
      <c r="I51" s="42">
        <f t="shared" si="9"/>
        <v>94.34241762415725</v>
      </c>
      <c r="J51" s="42">
        <f t="shared" si="10"/>
        <v>4.645332826892033</v>
      </c>
      <c r="K51" s="68" t="s">
        <v>0</v>
      </c>
      <c r="L51" s="42">
        <f t="shared" si="8"/>
        <v>100</v>
      </c>
    </row>
    <row r="52" spans="1:12" ht="9">
      <c r="A52" s="40" t="s">
        <v>20</v>
      </c>
      <c r="B52" s="41">
        <v>16061</v>
      </c>
      <c r="C52" s="41">
        <v>141801</v>
      </c>
      <c r="D52" s="41">
        <v>202800</v>
      </c>
      <c r="E52" s="41">
        <v>10123</v>
      </c>
      <c r="F52" s="41">
        <f t="shared" si="7"/>
        <v>370785</v>
      </c>
      <c r="H52" s="42">
        <f t="shared" si="12"/>
        <v>4.331620750569737</v>
      </c>
      <c r="I52" s="42">
        <f t="shared" si="9"/>
        <v>38.24345645050366</v>
      </c>
      <c r="J52" s="42">
        <f t="shared" si="10"/>
        <v>54.694769205874024</v>
      </c>
      <c r="K52" s="68">
        <f t="shared" si="11"/>
        <v>2.7301535930525778</v>
      </c>
      <c r="L52" s="42">
        <f t="shared" si="8"/>
        <v>100</v>
      </c>
    </row>
    <row r="53" spans="1:12" ht="9">
      <c r="A53" s="40" t="s">
        <v>21</v>
      </c>
      <c r="B53" s="41">
        <v>30107</v>
      </c>
      <c r="C53" s="41">
        <v>47382</v>
      </c>
      <c r="D53" s="41">
        <v>43978</v>
      </c>
      <c r="E53" s="41" t="s">
        <v>0</v>
      </c>
      <c r="F53" s="41">
        <f t="shared" si="7"/>
        <v>121467</v>
      </c>
      <c r="H53" s="42">
        <f t="shared" si="12"/>
        <v>24.78615591065886</v>
      </c>
      <c r="I53" s="42">
        <f t="shared" si="9"/>
        <v>39.00812566376053</v>
      </c>
      <c r="J53" s="42">
        <f t="shared" si="10"/>
        <v>36.20571842558061</v>
      </c>
      <c r="K53" s="68" t="s">
        <v>0</v>
      </c>
      <c r="L53" s="42">
        <f t="shared" si="8"/>
        <v>100</v>
      </c>
    </row>
    <row r="54" spans="1:12" ht="9">
      <c r="A54" s="40" t="s">
        <v>22</v>
      </c>
      <c r="B54" s="41">
        <v>5431</v>
      </c>
      <c r="C54" s="41">
        <v>22656</v>
      </c>
      <c r="D54" s="41">
        <v>6047</v>
      </c>
      <c r="E54" s="41" t="s">
        <v>0</v>
      </c>
      <c r="F54" s="41">
        <f t="shared" si="7"/>
        <v>34134</v>
      </c>
      <c r="H54" s="42">
        <f t="shared" si="12"/>
        <v>15.910822054256753</v>
      </c>
      <c r="I54" s="42">
        <f t="shared" si="9"/>
        <v>66.37370363860082</v>
      </c>
      <c r="J54" s="42">
        <f t="shared" si="10"/>
        <v>17.71547430714244</v>
      </c>
      <c r="K54" s="68" t="s">
        <v>0</v>
      </c>
      <c r="L54" s="42">
        <f t="shared" si="8"/>
        <v>100.00000000000001</v>
      </c>
    </row>
    <row r="55" spans="1:12" ht="9">
      <c r="A55" s="40" t="s">
        <v>2</v>
      </c>
      <c r="B55" s="41">
        <v>37250</v>
      </c>
      <c r="C55" s="41">
        <v>259706</v>
      </c>
      <c r="D55" s="41">
        <v>38440</v>
      </c>
      <c r="E55" s="41" t="s">
        <v>0</v>
      </c>
      <c r="F55" s="41">
        <f t="shared" si="7"/>
        <v>335396</v>
      </c>
      <c r="H55" s="42">
        <f t="shared" si="12"/>
        <v>11.10627437417262</v>
      </c>
      <c r="I55" s="42">
        <f t="shared" si="9"/>
        <v>77.43264678171475</v>
      </c>
      <c r="J55" s="42">
        <f t="shared" si="10"/>
        <v>11.461078844112631</v>
      </c>
      <c r="K55" s="68" t="s">
        <v>0</v>
      </c>
      <c r="L55" s="42">
        <f t="shared" si="8"/>
        <v>100.00000000000001</v>
      </c>
    </row>
    <row r="56" spans="1:12" ht="9">
      <c r="A56" s="40" t="s">
        <v>8</v>
      </c>
      <c r="B56" s="41">
        <v>4081</v>
      </c>
      <c r="C56" s="41">
        <v>55324</v>
      </c>
      <c r="D56" s="41">
        <v>74961</v>
      </c>
      <c r="E56" s="41">
        <v>170686</v>
      </c>
      <c r="F56" s="41">
        <f t="shared" si="7"/>
        <v>305052</v>
      </c>
      <c r="H56" s="42">
        <f t="shared" si="12"/>
        <v>1.337804702149142</v>
      </c>
      <c r="I56" s="42">
        <f t="shared" si="9"/>
        <v>18.13592436699317</v>
      </c>
      <c r="J56" s="42">
        <f t="shared" si="10"/>
        <v>24.573187522127373</v>
      </c>
      <c r="K56" s="68">
        <f t="shared" si="11"/>
        <v>55.95308340873032</v>
      </c>
      <c r="L56" s="42">
        <f t="shared" si="8"/>
        <v>100</v>
      </c>
    </row>
    <row r="57" spans="1:12" ht="9">
      <c r="A57" s="40" t="s">
        <v>7</v>
      </c>
      <c r="B57" s="41">
        <v>17264</v>
      </c>
      <c r="C57" s="41">
        <v>33295</v>
      </c>
      <c r="D57" s="41">
        <v>4384</v>
      </c>
      <c r="E57" s="41" t="s">
        <v>0</v>
      </c>
      <c r="F57" s="41">
        <f t="shared" si="7"/>
        <v>54943</v>
      </c>
      <c r="H57" s="42">
        <f t="shared" si="12"/>
        <v>31.421655169903357</v>
      </c>
      <c r="I57" s="42">
        <f t="shared" si="9"/>
        <v>60.59916640882369</v>
      </c>
      <c r="J57" s="42">
        <f t="shared" si="10"/>
        <v>7.979178421272956</v>
      </c>
      <c r="K57" s="68" t="s">
        <v>0</v>
      </c>
      <c r="L57" s="42">
        <f t="shared" si="8"/>
        <v>100.00000000000001</v>
      </c>
    </row>
    <row r="58" spans="1:12" ht="9">
      <c r="A58" s="40" t="s">
        <v>5</v>
      </c>
      <c r="B58" s="41">
        <v>99171</v>
      </c>
      <c r="C58" s="41">
        <v>70531</v>
      </c>
      <c r="D58" s="41" t="s">
        <v>0</v>
      </c>
      <c r="E58" s="41" t="s">
        <v>0</v>
      </c>
      <c r="F58" s="41">
        <f t="shared" si="7"/>
        <v>169702</v>
      </c>
      <c r="H58" s="42">
        <f t="shared" si="12"/>
        <v>58.438321292618824</v>
      </c>
      <c r="I58" s="42">
        <f t="shared" si="9"/>
        <v>41.56167870738117</v>
      </c>
      <c r="J58" s="68" t="s">
        <v>0</v>
      </c>
      <c r="K58" s="68" t="s">
        <v>0</v>
      </c>
      <c r="L58" s="42">
        <f t="shared" si="8"/>
        <v>100</v>
      </c>
    </row>
    <row r="59" spans="1:12" ht="9">
      <c r="A59" s="40" t="s">
        <v>3</v>
      </c>
      <c r="B59" s="41">
        <v>16642</v>
      </c>
      <c r="C59" s="41">
        <v>325425</v>
      </c>
      <c r="D59" s="41">
        <v>9363</v>
      </c>
      <c r="E59" s="41">
        <v>35693</v>
      </c>
      <c r="F59" s="41">
        <f t="shared" si="7"/>
        <v>387123</v>
      </c>
      <c r="H59" s="42">
        <f t="shared" si="12"/>
        <v>4.2988920833946835</v>
      </c>
      <c r="I59" s="42">
        <f t="shared" si="9"/>
        <v>84.06242977038305</v>
      </c>
      <c r="J59" s="42">
        <f>D59/F59*100</f>
        <v>2.418611139095326</v>
      </c>
      <c r="K59" s="42">
        <f t="shared" si="11"/>
        <v>9.220067007126934</v>
      </c>
      <c r="L59" s="42">
        <f t="shared" si="8"/>
        <v>99.99999999999999</v>
      </c>
    </row>
    <row r="60" spans="1:12" ht="9">
      <c r="A60" s="40" t="s">
        <v>23</v>
      </c>
      <c r="B60" s="41" t="s">
        <v>0</v>
      </c>
      <c r="C60" s="41" t="s">
        <v>0</v>
      </c>
      <c r="D60" s="41" t="s">
        <v>0</v>
      </c>
      <c r="E60" s="41">
        <v>175108</v>
      </c>
      <c r="F60" s="41">
        <f t="shared" si="7"/>
        <v>175108</v>
      </c>
      <c r="H60" s="68" t="s">
        <v>0</v>
      </c>
      <c r="I60" s="68" t="s">
        <v>0</v>
      </c>
      <c r="J60" s="68" t="s">
        <v>0</v>
      </c>
      <c r="K60" s="42">
        <f t="shared" si="11"/>
        <v>100</v>
      </c>
      <c r="L60" s="42">
        <f t="shared" si="8"/>
        <v>100</v>
      </c>
    </row>
    <row r="61" spans="1:12" ht="9">
      <c r="A61" s="3" t="s">
        <v>24</v>
      </c>
      <c r="B61" s="35">
        <f>SUM(B39:B42,B45:B60)</f>
        <v>249272</v>
      </c>
      <c r="C61" s="35">
        <f>SUM(C39:C42,C45:C60)</f>
        <v>1578334</v>
      </c>
      <c r="D61" s="35">
        <f>SUM(D39:D42,D45:D60)</f>
        <v>1208821</v>
      </c>
      <c r="E61" s="35">
        <f>SUM(E39:E42,E45:E60)</f>
        <v>1553792</v>
      </c>
      <c r="F61" s="35">
        <f>SUM(F39:F42,F45:F60)</f>
        <v>4590219</v>
      </c>
      <c r="G61" s="3"/>
      <c r="H61" s="43">
        <f>B61/F61*100</f>
        <v>5.430503424782129</v>
      </c>
      <c r="I61" s="43">
        <f>C61/F61*100</f>
        <v>34.38472107757822</v>
      </c>
      <c r="J61" s="43">
        <f>D61/F61*100</f>
        <v>26.3347130060679</v>
      </c>
      <c r="K61" s="43">
        <f t="shared" si="11"/>
        <v>33.850062491571755</v>
      </c>
      <c r="L61" s="43">
        <f t="shared" si="8"/>
        <v>100</v>
      </c>
    </row>
    <row r="62" spans="1:12" ht="9">
      <c r="A62" s="3" t="s">
        <v>25</v>
      </c>
      <c r="B62" s="35">
        <f>SUM(B39:B42,B45:B48)</f>
        <v>9816</v>
      </c>
      <c r="C62" s="35">
        <f>SUM(C39:C42,C45:C48)</f>
        <v>242952</v>
      </c>
      <c r="D62" s="35">
        <f>SUM(D39:D42,D45:D48)</f>
        <v>721895</v>
      </c>
      <c r="E62" s="35">
        <f>SUM(E39:E42,E45:E48)</f>
        <v>1130039</v>
      </c>
      <c r="F62" s="35">
        <f>SUM(F39:F42,F45:F48)</f>
        <v>2104702</v>
      </c>
      <c r="G62" s="3"/>
      <c r="H62" s="43">
        <f>B62/F62*100</f>
        <v>0.4663843147390937</v>
      </c>
      <c r="I62" s="43">
        <f>C62/F62*100</f>
        <v>11.543296865779574</v>
      </c>
      <c r="J62" s="43">
        <f>D62/F62*100</f>
        <v>34.29915493974919</v>
      </c>
      <c r="K62" s="43">
        <f t="shared" si="11"/>
        <v>53.69116387973214</v>
      </c>
      <c r="L62" s="43">
        <f t="shared" si="8"/>
        <v>100</v>
      </c>
    </row>
    <row r="63" spans="1:12" ht="9">
      <c r="A63" s="3" t="s">
        <v>26</v>
      </c>
      <c r="B63" s="35">
        <f>SUM(B49:B52)</f>
        <v>29510</v>
      </c>
      <c r="C63" s="35">
        <f>SUM(C49:C52)</f>
        <v>521063</v>
      </c>
      <c r="D63" s="35">
        <f>SUM(D49:D52)</f>
        <v>309753</v>
      </c>
      <c r="E63" s="35">
        <f>SUM(E49:E52)</f>
        <v>42266</v>
      </c>
      <c r="F63" s="35">
        <f>SUM(F49:F52)</f>
        <v>902592</v>
      </c>
      <c r="G63" s="3"/>
      <c r="H63" s="43">
        <f>B63/F63*100</f>
        <v>3.269472807204141</v>
      </c>
      <c r="I63" s="43">
        <f>C63/F63*100</f>
        <v>57.729627561511734</v>
      </c>
      <c r="J63" s="43">
        <f>D63/F63*100</f>
        <v>34.318163688576895</v>
      </c>
      <c r="K63" s="43">
        <f t="shared" si="11"/>
        <v>4.682735942707225</v>
      </c>
      <c r="L63" s="43">
        <f t="shared" si="8"/>
        <v>99.99999999999999</v>
      </c>
    </row>
    <row r="64" spans="1:12" ht="9">
      <c r="A64" s="3" t="s">
        <v>27</v>
      </c>
      <c r="B64" s="35">
        <f>SUM(B53:B60)</f>
        <v>209946</v>
      </c>
      <c r="C64" s="35">
        <f>SUM(C53:C60)</f>
        <v>814319</v>
      </c>
      <c r="D64" s="35">
        <f>SUM(D53:D60)</f>
        <v>177173</v>
      </c>
      <c r="E64" s="35">
        <f>SUM(E53:E60)</f>
        <v>381487</v>
      </c>
      <c r="F64" s="35">
        <f>SUM(F53:F60)</f>
        <v>1582925</v>
      </c>
      <c r="G64" s="3"/>
      <c r="H64" s="43">
        <f>B64/F64*100</f>
        <v>13.263167869608477</v>
      </c>
      <c r="I64" s="43">
        <f>C64/F64*100</f>
        <v>51.44394080578676</v>
      </c>
      <c r="J64" s="43">
        <f>D64/F64*100</f>
        <v>11.192760238166684</v>
      </c>
      <c r="K64" s="43">
        <f t="shared" si="11"/>
        <v>24.100131086438083</v>
      </c>
      <c r="L64" s="43">
        <f t="shared" si="8"/>
        <v>100</v>
      </c>
    </row>
    <row r="65" spans="1:12" ht="9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7" ht="9">
      <c r="A67" s="121" t="s">
        <v>131</v>
      </c>
    </row>
    <row r="68" spans="1:12" ht="15.75" customHeight="1">
      <c r="A68" s="154" t="s">
        <v>150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</row>
  </sheetData>
  <mergeCells count="10">
    <mergeCell ref="A68:L68"/>
    <mergeCell ref="A8:L8"/>
    <mergeCell ref="A37:L37"/>
    <mergeCell ref="A1:L1"/>
    <mergeCell ref="A5:A6"/>
    <mergeCell ref="F5:F6"/>
    <mergeCell ref="L5:L6"/>
    <mergeCell ref="H5:K5"/>
    <mergeCell ref="B5:E5"/>
    <mergeCell ref="A3:L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&amp;C&amp;"Arial,Normale"194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39" sqref="A39:L39"/>
    </sheetView>
  </sheetViews>
  <sheetFormatPr defaultColWidth="9.140625" defaultRowHeight="12.75"/>
  <cols>
    <col min="1" max="1" width="17.28125" style="4" customWidth="1"/>
    <col min="2" max="6" width="7.421875" style="4" customWidth="1"/>
    <col min="7" max="7" width="0.9921875" style="4" customWidth="1"/>
    <col min="8" max="12" width="7.421875" style="4" customWidth="1"/>
    <col min="13" max="16384" width="9.140625" style="4" customWidth="1"/>
  </cols>
  <sheetData>
    <row r="1" spans="1:12" ht="12.75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customHeight="1">
      <c r="A3" s="157" t="s">
        <v>148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139" t="s">
        <v>12</v>
      </c>
      <c r="B5" s="146" t="s">
        <v>111</v>
      </c>
      <c r="C5" s="146"/>
      <c r="D5" s="146"/>
      <c r="E5" s="156"/>
      <c r="F5" s="144" t="s">
        <v>31</v>
      </c>
      <c r="H5" s="146" t="s">
        <v>112</v>
      </c>
      <c r="I5" s="146"/>
      <c r="J5" s="146"/>
      <c r="K5" s="156"/>
      <c r="L5" s="144" t="s">
        <v>31</v>
      </c>
    </row>
    <row r="6" spans="1:12" ht="27" customHeight="1">
      <c r="A6" s="140"/>
      <c r="B6" s="49" t="s">
        <v>32</v>
      </c>
      <c r="C6" s="49" t="s">
        <v>33</v>
      </c>
      <c r="D6" s="49" t="s">
        <v>34</v>
      </c>
      <c r="E6" s="49" t="s">
        <v>35</v>
      </c>
      <c r="F6" s="155"/>
      <c r="G6" s="39"/>
      <c r="H6" s="37" t="s">
        <v>119</v>
      </c>
      <c r="I6" s="37" t="s">
        <v>114</v>
      </c>
      <c r="J6" s="37" t="s">
        <v>115</v>
      </c>
      <c r="K6" s="49" t="s">
        <v>116</v>
      </c>
      <c r="L6" s="155"/>
    </row>
    <row r="7" spans="1:12" ht="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9">
      <c r="A8" s="142" t="s">
        <v>120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9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9">
      <c r="A10" s="40" t="s">
        <v>14</v>
      </c>
      <c r="B10" s="41" t="s">
        <v>0</v>
      </c>
      <c r="C10" s="41">
        <v>43524</v>
      </c>
      <c r="D10" s="41">
        <v>124110</v>
      </c>
      <c r="E10" s="41">
        <v>1181997</v>
      </c>
      <c r="F10" s="41">
        <f aca="true" t="shared" si="0" ref="F10:F31">SUM(B10:E10)</f>
        <v>1349631</v>
      </c>
      <c r="H10" s="68" t="s">
        <v>0</v>
      </c>
      <c r="I10" s="42">
        <f>C10/F10*100</f>
        <v>3.2248814676011444</v>
      </c>
      <c r="J10" s="42">
        <f>D10/F10*100</f>
        <v>9.195846864809715</v>
      </c>
      <c r="K10" s="42">
        <f>E10/F10*100</f>
        <v>87.57927166758914</v>
      </c>
      <c r="L10" s="42">
        <f aca="true" t="shared" si="1" ref="L10:L35">SUM(H10:K10)</f>
        <v>100</v>
      </c>
    </row>
    <row r="11" spans="1:12" ht="9">
      <c r="A11" s="4" t="s">
        <v>132</v>
      </c>
      <c r="B11" s="41" t="s">
        <v>0</v>
      </c>
      <c r="C11" s="41" t="s">
        <v>0</v>
      </c>
      <c r="D11" s="41">
        <v>10088</v>
      </c>
      <c r="E11" s="41">
        <v>57843</v>
      </c>
      <c r="F11" s="41">
        <f t="shared" si="0"/>
        <v>67931</v>
      </c>
      <c r="H11" s="68" t="s">
        <v>0</v>
      </c>
      <c r="I11" s="68" t="s">
        <v>0</v>
      </c>
      <c r="J11" s="42">
        <f>D11/F11*100</f>
        <v>14.8503628682045</v>
      </c>
      <c r="K11" s="42">
        <f>E11/F11*100</f>
        <v>85.1496371317955</v>
      </c>
      <c r="L11" s="42">
        <f t="shared" si="1"/>
        <v>100</v>
      </c>
    </row>
    <row r="12" spans="1:12" ht="9">
      <c r="A12" s="40" t="s">
        <v>16</v>
      </c>
      <c r="B12" s="41" t="s">
        <v>0</v>
      </c>
      <c r="C12" s="41">
        <v>42743</v>
      </c>
      <c r="D12" s="41">
        <v>438330</v>
      </c>
      <c r="E12" s="41">
        <v>2383986</v>
      </c>
      <c r="F12" s="41">
        <f t="shared" si="0"/>
        <v>2865059</v>
      </c>
      <c r="H12" s="68" t="s">
        <v>0</v>
      </c>
      <c r="I12" s="42">
        <f>C12/F12*100</f>
        <v>1.4918715461007959</v>
      </c>
      <c r="J12" s="42">
        <f>D12/F12*100</f>
        <v>15.299161378526586</v>
      </c>
      <c r="K12" s="42">
        <f>E12/F12*100</f>
        <v>83.20896707537261</v>
      </c>
      <c r="L12" s="42">
        <f t="shared" si="1"/>
        <v>100</v>
      </c>
    </row>
    <row r="13" spans="1:12" ht="11.25" customHeight="1">
      <c r="A13" s="40" t="s">
        <v>9</v>
      </c>
      <c r="B13" s="41" t="s">
        <v>0</v>
      </c>
      <c r="C13" s="41" t="s">
        <v>0</v>
      </c>
      <c r="D13" s="41">
        <v>53519</v>
      </c>
      <c r="E13" s="41">
        <v>251070</v>
      </c>
      <c r="F13" s="41">
        <f t="shared" si="0"/>
        <v>304589</v>
      </c>
      <c r="H13" s="68" t="s">
        <v>0</v>
      </c>
      <c r="I13" s="68" t="s">
        <v>0</v>
      </c>
      <c r="J13" s="42">
        <f>D13/F13*100</f>
        <v>17.5708906099695</v>
      </c>
      <c r="K13" s="42">
        <f>E13/F13*100</f>
        <v>82.4291093900305</v>
      </c>
      <c r="L13" s="42">
        <f t="shared" si="1"/>
        <v>100</v>
      </c>
    </row>
    <row r="14" spans="1:12" ht="11.25" customHeight="1">
      <c r="A14" s="7" t="s">
        <v>133</v>
      </c>
      <c r="B14" s="41" t="s">
        <v>0</v>
      </c>
      <c r="C14" s="41" t="s">
        <v>0</v>
      </c>
      <c r="D14" s="41" t="s">
        <v>0</v>
      </c>
      <c r="E14" s="111">
        <v>128774</v>
      </c>
      <c r="F14" s="111">
        <f t="shared" si="0"/>
        <v>128774</v>
      </c>
      <c r="H14" s="68" t="s">
        <v>0</v>
      </c>
      <c r="I14" s="68" t="s">
        <v>0</v>
      </c>
      <c r="J14" s="68" t="s">
        <v>0</v>
      </c>
      <c r="K14" s="112">
        <f>E14/F14*100</f>
        <v>100</v>
      </c>
      <c r="L14" s="112">
        <f t="shared" si="1"/>
        <v>100</v>
      </c>
    </row>
    <row r="15" spans="1:12" ht="11.25" customHeight="1">
      <c r="A15" s="7" t="s">
        <v>29</v>
      </c>
      <c r="B15" s="41" t="s">
        <v>0</v>
      </c>
      <c r="C15" s="41" t="s">
        <v>0</v>
      </c>
      <c r="D15" s="41">
        <v>53519</v>
      </c>
      <c r="E15" s="111">
        <v>122296</v>
      </c>
      <c r="F15" s="111">
        <f t="shared" si="0"/>
        <v>175815</v>
      </c>
      <c r="H15" s="68" t="s">
        <v>0</v>
      </c>
      <c r="I15" s="68" t="s">
        <v>0</v>
      </c>
      <c r="J15" s="112">
        <f>D15/$F15*100</f>
        <v>30.44051986463043</v>
      </c>
      <c r="K15" s="112">
        <f>E15/$F15*100</f>
        <v>69.55948013536957</v>
      </c>
      <c r="L15" s="112">
        <f t="shared" si="1"/>
        <v>100</v>
      </c>
    </row>
    <row r="16" spans="1:12" ht="9">
      <c r="A16" s="40" t="s">
        <v>30</v>
      </c>
      <c r="B16" s="41" t="s">
        <v>0</v>
      </c>
      <c r="C16" s="41">
        <v>142566</v>
      </c>
      <c r="D16" s="41">
        <v>687823</v>
      </c>
      <c r="E16" s="41">
        <v>409756</v>
      </c>
      <c r="F16" s="41">
        <f t="shared" si="0"/>
        <v>1240145</v>
      </c>
      <c r="H16" s="68" t="s">
        <v>0</v>
      </c>
      <c r="I16" s="42">
        <f aca="true" t="shared" si="2" ref="I16:I30">C16/F16*100</f>
        <v>11.495913784275226</v>
      </c>
      <c r="J16" s="42">
        <f aca="true" t="shared" si="3" ref="J16:J28">D16/F16*100</f>
        <v>55.46311116845207</v>
      </c>
      <c r="K16" s="42">
        <f aca="true" t="shared" si="4" ref="K16:K35">E16/F16*100</f>
        <v>33.040975047272696</v>
      </c>
      <c r="L16" s="42">
        <f t="shared" si="1"/>
        <v>100</v>
      </c>
    </row>
    <row r="17" spans="1:12" ht="10.5" customHeight="1">
      <c r="A17" s="40" t="s">
        <v>18</v>
      </c>
      <c r="B17" s="41">
        <v>49902</v>
      </c>
      <c r="C17" s="41">
        <v>157624</v>
      </c>
      <c r="D17" s="41">
        <v>49707</v>
      </c>
      <c r="E17" s="41">
        <v>129202</v>
      </c>
      <c r="F17" s="41">
        <f t="shared" si="0"/>
        <v>386435</v>
      </c>
      <c r="H17" s="42">
        <f>B17/F17*100</f>
        <v>12.913426578855436</v>
      </c>
      <c r="I17" s="42">
        <f t="shared" si="2"/>
        <v>40.789265982636145</v>
      </c>
      <c r="J17" s="42">
        <f t="shared" si="3"/>
        <v>12.862965311113122</v>
      </c>
      <c r="K17" s="42">
        <f t="shared" si="4"/>
        <v>33.4343421273953</v>
      </c>
      <c r="L17" s="42">
        <f t="shared" si="1"/>
        <v>100</v>
      </c>
    </row>
    <row r="18" spans="1:12" ht="9">
      <c r="A18" s="40" t="s">
        <v>19</v>
      </c>
      <c r="B18" s="41" t="s">
        <v>0</v>
      </c>
      <c r="C18" s="41">
        <v>79735</v>
      </c>
      <c r="D18" s="41">
        <v>191113</v>
      </c>
      <c r="E18" s="41">
        <v>359760</v>
      </c>
      <c r="F18" s="41">
        <f t="shared" si="0"/>
        <v>630608</v>
      </c>
      <c r="H18" s="68" t="s">
        <v>0</v>
      </c>
      <c r="I18" s="42">
        <f t="shared" si="2"/>
        <v>12.64414660137518</v>
      </c>
      <c r="J18" s="42">
        <f t="shared" si="3"/>
        <v>30.306148986375053</v>
      </c>
      <c r="K18" s="42">
        <f t="shared" si="4"/>
        <v>57.04970441224977</v>
      </c>
      <c r="L18" s="42">
        <f t="shared" si="1"/>
        <v>100</v>
      </c>
    </row>
    <row r="19" spans="1:12" ht="10.5" customHeight="1">
      <c r="A19" s="40" t="s">
        <v>6</v>
      </c>
      <c r="B19" s="41" t="s">
        <v>0</v>
      </c>
      <c r="C19" s="41">
        <v>358285</v>
      </c>
      <c r="D19" s="41">
        <v>773474</v>
      </c>
      <c r="E19" s="41">
        <v>52532</v>
      </c>
      <c r="F19" s="41">
        <f t="shared" si="0"/>
        <v>1184291</v>
      </c>
      <c r="H19" s="68" t="s">
        <v>0</v>
      </c>
      <c r="I19" s="42">
        <f t="shared" si="2"/>
        <v>30.25312191007109</v>
      </c>
      <c r="J19" s="42">
        <f t="shared" si="3"/>
        <v>65.31114396714996</v>
      </c>
      <c r="K19" s="42">
        <f t="shared" si="4"/>
        <v>4.435734122778945</v>
      </c>
      <c r="L19" s="42">
        <f t="shared" si="1"/>
        <v>99.99999999999999</v>
      </c>
    </row>
    <row r="20" spans="1:12" ht="9">
      <c r="A20" s="40" t="s">
        <v>10</v>
      </c>
      <c r="B20" s="41" t="s">
        <v>0</v>
      </c>
      <c r="C20" s="41">
        <v>626044</v>
      </c>
      <c r="D20" s="41">
        <v>160649</v>
      </c>
      <c r="E20" s="41">
        <v>90312</v>
      </c>
      <c r="F20" s="41">
        <f t="shared" si="0"/>
        <v>877005</v>
      </c>
      <c r="H20" s="68" t="s">
        <v>0</v>
      </c>
      <c r="I20" s="42">
        <f t="shared" si="2"/>
        <v>71.384313658417</v>
      </c>
      <c r="J20" s="42">
        <f t="shared" si="3"/>
        <v>18.317911528440543</v>
      </c>
      <c r="K20" s="42">
        <f t="shared" si="4"/>
        <v>10.297774813142455</v>
      </c>
      <c r="L20" s="42">
        <f t="shared" si="1"/>
        <v>100</v>
      </c>
    </row>
    <row r="21" spans="1:12" ht="9">
      <c r="A21" s="40" t="s">
        <v>11</v>
      </c>
      <c r="B21" s="41">
        <v>30725</v>
      </c>
      <c r="C21" s="41">
        <v>160929</v>
      </c>
      <c r="D21" s="41">
        <v>23837</v>
      </c>
      <c r="E21" s="41" t="s">
        <v>0</v>
      </c>
      <c r="F21" s="41">
        <f t="shared" si="0"/>
        <v>215491</v>
      </c>
      <c r="H21" s="42">
        <f aca="true" t="shared" si="5" ref="H21:H30">B21/F21*100</f>
        <v>14.25813607064796</v>
      </c>
      <c r="I21" s="42">
        <f t="shared" si="2"/>
        <v>74.68014905494893</v>
      </c>
      <c r="J21" s="42">
        <f t="shared" si="3"/>
        <v>11.061714874403107</v>
      </c>
      <c r="K21" s="68" t="s">
        <v>0</v>
      </c>
      <c r="L21" s="42">
        <f t="shared" si="1"/>
        <v>100</v>
      </c>
    </row>
    <row r="22" spans="1:12" ht="9">
      <c r="A22" s="40" t="s">
        <v>4</v>
      </c>
      <c r="B22" s="41">
        <v>1651</v>
      </c>
      <c r="C22" s="41">
        <v>409797</v>
      </c>
      <c r="D22" s="41">
        <v>32203</v>
      </c>
      <c r="E22" s="41" t="s">
        <v>0</v>
      </c>
      <c r="F22" s="41">
        <f t="shared" si="0"/>
        <v>443651</v>
      </c>
      <c r="H22" s="42">
        <f t="shared" si="5"/>
        <v>0.37213936179564566</v>
      </c>
      <c r="I22" s="42">
        <f t="shared" si="2"/>
        <v>92.36922716279238</v>
      </c>
      <c r="J22" s="42">
        <f t="shared" si="3"/>
        <v>7.25863347541198</v>
      </c>
      <c r="K22" s="68" t="s">
        <v>0</v>
      </c>
      <c r="L22" s="42">
        <f t="shared" si="1"/>
        <v>100.00000000000001</v>
      </c>
    </row>
    <row r="23" spans="1:12" ht="9">
      <c r="A23" s="40" t="s">
        <v>20</v>
      </c>
      <c r="B23" s="41">
        <v>28668</v>
      </c>
      <c r="C23" s="41">
        <v>424071</v>
      </c>
      <c r="D23" s="41">
        <v>1224312</v>
      </c>
      <c r="E23" s="41">
        <v>49461</v>
      </c>
      <c r="F23" s="41">
        <f t="shared" si="0"/>
        <v>1726512</v>
      </c>
      <c r="H23" s="42">
        <f t="shared" si="5"/>
        <v>1.660457616280686</v>
      </c>
      <c r="I23" s="42">
        <f t="shared" si="2"/>
        <v>24.562296699936056</v>
      </c>
      <c r="J23" s="42">
        <f t="shared" si="3"/>
        <v>70.91245238955767</v>
      </c>
      <c r="K23" s="68">
        <f t="shared" si="4"/>
        <v>2.864793294225583</v>
      </c>
      <c r="L23" s="42">
        <f t="shared" si="1"/>
        <v>99.99999999999999</v>
      </c>
    </row>
    <row r="24" spans="1:12" ht="9">
      <c r="A24" s="40" t="s">
        <v>21</v>
      </c>
      <c r="B24" s="41">
        <v>76461</v>
      </c>
      <c r="C24" s="41">
        <v>130753</v>
      </c>
      <c r="D24" s="41">
        <v>202206</v>
      </c>
      <c r="E24" s="41" t="s">
        <v>0</v>
      </c>
      <c r="F24" s="41">
        <f t="shared" si="0"/>
        <v>409420</v>
      </c>
      <c r="H24" s="42">
        <f t="shared" si="5"/>
        <v>18.67544331004836</v>
      </c>
      <c r="I24" s="42">
        <f t="shared" si="2"/>
        <v>31.936153583117584</v>
      </c>
      <c r="J24" s="42">
        <f t="shared" si="3"/>
        <v>49.388403106834055</v>
      </c>
      <c r="K24" s="68" t="s">
        <v>0</v>
      </c>
      <c r="L24" s="42">
        <f t="shared" si="1"/>
        <v>100</v>
      </c>
    </row>
    <row r="25" spans="1:12" ht="9">
      <c r="A25" s="40" t="s">
        <v>22</v>
      </c>
      <c r="B25" s="41">
        <v>9027</v>
      </c>
      <c r="C25" s="41">
        <v>55684</v>
      </c>
      <c r="D25" s="41">
        <v>26155</v>
      </c>
      <c r="E25" s="41" t="s">
        <v>0</v>
      </c>
      <c r="F25" s="41">
        <f t="shared" si="0"/>
        <v>90866</v>
      </c>
      <c r="H25" s="42">
        <f t="shared" si="5"/>
        <v>9.934408909823256</v>
      </c>
      <c r="I25" s="42">
        <f t="shared" si="2"/>
        <v>61.28144740607048</v>
      </c>
      <c r="J25" s="42">
        <f t="shared" si="3"/>
        <v>28.78414368410627</v>
      </c>
      <c r="K25" s="68" t="s">
        <v>0</v>
      </c>
      <c r="L25" s="42">
        <f t="shared" si="1"/>
        <v>100</v>
      </c>
    </row>
    <row r="26" spans="1:12" ht="9">
      <c r="A26" s="40" t="s">
        <v>2</v>
      </c>
      <c r="B26" s="41">
        <v>132102</v>
      </c>
      <c r="C26" s="41">
        <v>1189282</v>
      </c>
      <c r="D26" s="41">
        <v>154213</v>
      </c>
      <c r="E26" s="41" t="s">
        <v>0</v>
      </c>
      <c r="F26" s="41">
        <f t="shared" si="0"/>
        <v>1475597</v>
      </c>
      <c r="H26" s="42">
        <f t="shared" si="5"/>
        <v>8.952444332700594</v>
      </c>
      <c r="I26" s="42">
        <f t="shared" si="2"/>
        <v>80.59666697614593</v>
      </c>
      <c r="J26" s="42">
        <f t="shared" si="3"/>
        <v>10.450888691153478</v>
      </c>
      <c r="K26" s="68" t="s">
        <v>0</v>
      </c>
      <c r="L26" s="42">
        <f t="shared" si="1"/>
        <v>100</v>
      </c>
    </row>
    <row r="27" spans="1:12" ht="9">
      <c r="A27" s="40" t="s">
        <v>8</v>
      </c>
      <c r="B27" s="41">
        <v>8692</v>
      </c>
      <c r="C27" s="41">
        <v>239883</v>
      </c>
      <c r="D27" s="41">
        <v>492809</v>
      </c>
      <c r="E27" s="41">
        <v>509976</v>
      </c>
      <c r="F27" s="41">
        <f t="shared" si="0"/>
        <v>1251360</v>
      </c>
      <c r="H27" s="42">
        <f t="shared" si="5"/>
        <v>0.6946042705536376</v>
      </c>
      <c r="I27" s="42">
        <f t="shared" si="2"/>
        <v>19.169783275795936</v>
      </c>
      <c r="J27" s="42">
        <f t="shared" si="3"/>
        <v>39.3818725226953</v>
      </c>
      <c r="K27" s="68">
        <f t="shared" si="4"/>
        <v>40.75373993095512</v>
      </c>
      <c r="L27" s="42">
        <f t="shared" si="1"/>
        <v>100</v>
      </c>
    </row>
    <row r="28" spans="1:12" ht="9">
      <c r="A28" s="40" t="s">
        <v>7</v>
      </c>
      <c r="B28" s="41">
        <v>67862</v>
      </c>
      <c r="C28" s="41">
        <v>76679</v>
      </c>
      <c r="D28" s="41">
        <v>22713</v>
      </c>
      <c r="E28" s="41" t="s">
        <v>0</v>
      </c>
      <c r="F28" s="41">
        <f t="shared" si="0"/>
        <v>167254</v>
      </c>
      <c r="H28" s="42">
        <f t="shared" si="5"/>
        <v>40.574216461190765</v>
      </c>
      <c r="I28" s="42">
        <f t="shared" si="2"/>
        <v>45.84583926243916</v>
      </c>
      <c r="J28" s="42">
        <f t="shared" si="3"/>
        <v>13.579944276370071</v>
      </c>
      <c r="K28" s="68" t="s">
        <v>0</v>
      </c>
      <c r="L28" s="42">
        <f t="shared" si="1"/>
        <v>100</v>
      </c>
    </row>
    <row r="29" spans="1:12" ht="9">
      <c r="A29" s="40" t="s">
        <v>5</v>
      </c>
      <c r="B29" s="41">
        <v>422401</v>
      </c>
      <c r="C29" s="41">
        <v>341349</v>
      </c>
      <c r="D29" s="41" t="s">
        <v>0</v>
      </c>
      <c r="E29" s="41" t="s">
        <v>0</v>
      </c>
      <c r="F29" s="41">
        <f t="shared" si="0"/>
        <v>763750</v>
      </c>
      <c r="H29" s="42">
        <f t="shared" si="5"/>
        <v>55.30618657937807</v>
      </c>
      <c r="I29" s="42">
        <f t="shared" si="2"/>
        <v>44.69381342062193</v>
      </c>
      <c r="J29" s="68" t="s">
        <v>0</v>
      </c>
      <c r="K29" s="68" t="s">
        <v>0</v>
      </c>
      <c r="L29" s="42">
        <f t="shared" si="1"/>
        <v>100</v>
      </c>
    </row>
    <row r="30" spans="1:12" ht="9">
      <c r="A30" s="40" t="s">
        <v>3</v>
      </c>
      <c r="B30" s="41">
        <v>143708</v>
      </c>
      <c r="C30" s="41">
        <v>1515995</v>
      </c>
      <c r="D30" s="41">
        <v>17395</v>
      </c>
      <c r="E30" s="41">
        <v>114000</v>
      </c>
      <c r="F30" s="41">
        <f t="shared" si="0"/>
        <v>1791098</v>
      </c>
      <c r="H30" s="42">
        <f t="shared" si="5"/>
        <v>8.023458236232747</v>
      </c>
      <c r="I30" s="42">
        <f t="shared" si="2"/>
        <v>84.64053893198474</v>
      </c>
      <c r="J30" s="42">
        <f>D30/F30*100</f>
        <v>0.97119197274521</v>
      </c>
      <c r="K30" s="42">
        <f t="shared" si="4"/>
        <v>6.364810859037305</v>
      </c>
      <c r="L30" s="42">
        <f t="shared" si="1"/>
        <v>100</v>
      </c>
    </row>
    <row r="31" spans="1:12" ht="9">
      <c r="A31" s="40" t="s">
        <v>23</v>
      </c>
      <c r="B31" s="41" t="s">
        <v>0</v>
      </c>
      <c r="C31" s="41" t="s">
        <v>0</v>
      </c>
      <c r="D31" s="41" t="s">
        <v>0</v>
      </c>
      <c r="E31" s="41">
        <v>519485</v>
      </c>
      <c r="F31" s="41">
        <f t="shared" si="0"/>
        <v>519485</v>
      </c>
      <c r="H31" s="68" t="s">
        <v>0</v>
      </c>
      <c r="I31" s="68" t="s">
        <v>0</v>
      </c>
      <c r="J31" s="68" t="s">
        <v>0</v>
      </c>
      <c r="K31" s="42">
        <f t="shared" si="4"/>
        <v>100</v>
      </c>
      <c r="L31" s="42">
        <f t="shared" si="1"/>
        <v>100</v>
      </c>
    </row>
    <row r="32" spans="1:12" ht="9">
      <c r="A32" s="3" t="s">
        <v>24</v>
      </c>
      <c r="B32" s="35">
        <f>SUM(B10:B13,B16:B31)</f>
        <v>971199</v>
      </c>
      <c r="C32" s="35">
        <f>SUM(C10:C13,C16:C31)</f>
        <v>5994943</v>
      </c>
      <c r="D32" s="35">
        <f>SUM(D10:D13,D16:D31)</f>
        <v>4684656</v>
      </c>
      <c r="E32" s="35">
        <f>SUM(E10:E13,E16:E31)</f>
        <v>6109380</v>
      </c>
      <c r="F32" s="35">
        <f>SUM(F10:F13,F16:F31)</f>
        <v>17760178</v>
      </c>
      <c r="G32" s="3"/>
      <c r="H32" s="43">
        <f>B32/F32*100</f>
        <v>5.468408030595189</v>
      </c>
      <c r="I32" s="43">
        <f>C32/F32*100</f>
        <v>33.75497137472384</v>
      </c>
      <c r="J32" s="43">
        <f>D32/F32*100</f>
        <v>26.377303200452157</v>
      </c>
      <c r="K32" s="43">
        <f t="shared" si="4"/>
        <v>34.39931739422882</v>
      </c>
      <c r="L32" s="43">
        <f t="shared" si="1"/>
        <v>100</v>
      </c>
    </row>
    <row r="33" spans="1:12" ht="9">
      <c r="A33" s="3" t="s">
        <v>25</v>
      </c>
      <c r="B33" s="35">
        <f>SUM(B10:B13,B16:B19)</f>
        <v>49902</v>
      </c>
      <c r="C33" s="35">
        <f>SUM(C10:C13,C16:C19)</f>
        <v>824477</v>
      </c>
      <c r="D33" s="35">
        <f>SUM(D10:D13,D16:D19)</f>
        <v>2328164</v>
      </c>
      <c r="E33" s="35">
        <f>SUM(E10:E13,E16:E19)</f>
        <v>4826146</v>
      </c>
      <c r="F33" s="35">
        <f>SUM(F10:F13,F16:F19)</f>
        <v>8028689</v>
      </c>
      <c r="G33" s="3"/>
      <c r="H33" s="43">
        <f>B33/F33*100</f>
        <v>0.6215460581422446</v>
      </c>
      <c r="I33" s="43">
        <f>C33/F33*100</f>
        <v>10.269136094323743</v>
      </c>
      <c r="J33" s="43">
        <f>D33/F33*100</f>
        <v>28.99805933446918</v>
      </c>
      <c r="K33" s="43">
        <f t="shared" si="4"/>
        <v>60.11125851306483</v>
      </c>
      <c r="L33" s="43">
        <f t="shared" si="1"/>
        <v>100</v>
      </c>
    </row>
    <row r="34" spans="1:12" ht="9">
      <c r="A34" s="3" t="s">
        <v>26</v>
      </c>
      <c r="B34" s="35">
        <f>SUM(B20:B23)</f>
        <v>61044</v>
      </c>
      <c r="C34" s="35">
        <f>SUM(C20:C23)</f>
        <v>1620841</v>
      </c>
      <c r="D34" s="35">
        <f>SUM(D20:D23)</f>
        <v>1441001</v>
      </c>
      <c r="E34" s="35">
        <f>SUM(E20:E23)</f>
        <v>139773</v>
      </c>
      <c r="F34" s="35">
        <f>SUM(F20:F23)</f>
        <v>3262659</v>
      </c>
      <c r="G34" s="3"/>
      <c r="H34" s="43">
        <f>B34/F34*100</f>
        <v>1.8709892759249434</v>
      </c>
      <c r="I34" s="43">
        <f>C34/F34*100</f>
        <v>49.67852907705034</v>
      </c>
      <c r="J34" s="43">
        <f>D34/F34*100</f>
        <v>44.166460546443865</v>
      </c>
      <c r="K34" s="43">
        <f t="shared" si="4"/>
        <v>4.284021100580845</v>
      </c>
      <c r="L34" s="43">
        <f t="shared" si="1"/>
        <v>100</v>
      </c>
    </row>
    <row r="35" spans="1:12" ht="9">
      <c r="A35" s="3" t="s">
        <v>27</v>
      </c>
      <c r="B35" s="35">
        <f>SUM(B24:B31)</f>
        <v>860253</v>
      </c>
      <c r="C35" s="35">
        <f>SUM(C24:C31)</f>
        <v>3549625</v>
      </c>
      <c r="D35" s="35">
        <f>SUM(D24:D31)</f>
        <v>915491</v>
      </c>
      <c r="E35" s="35">
        <f>SUM(E24:E31)</f>
        <v>1143461</v>
      </c>
      <c r="F35" s="35">
        <f>SUM(F24:F31)</f>
        <v>6468830</v>
      </c>
      <c r="G35" s="3"/>
      <c r="H35" s="43">
        <f>B35/F35*100</f>
        <v>13.298432637741293</v>
      </c>
      <c r="I35" s="43">
        <f>C35/F35*100</f>
        <v>54.87275133215744</v>
      </c>
      <c r="J35" s="43">
        <f>D35/F35*100</f>
        <v>14.152342850252673</v>
      </c>
      <c r="K35" s="43">
        <f t="shared" si="4"/>
        <v>17.6764731798486</v>
      </c>
      <c r="L35" s="43">
        <f t="shared" si="1"/>
        <v>100.00000000000001</v>
      </c>
    </row>
    <row r="36" spans="1:12" ht="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8" ht="9">
      <c r="A38" s="121" t="s">
        <v>131</v>
      </c>
    </row>
    <row r="39" spans="1:12" ht="17.25" customHeight="1">
      <c r="A39" s="154" t="s">
        <v>150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</row>
  </sheetData>
  <mergeCells count="9">
    <mergeCell ref="A39:L39"/>
    <mergeCell ref="A8:L8"/>
    <mergeCell ref="A1:L1"/>
    <mergeCell ref="A5:A6"/>
    <mergeCell ref="B5:E5"/>
    <mergeCell ref="F5:F6"/>
    <mergeCell ref="H5:K5"/>
    <mergeCell ref="L5:L6"/>
    <mergeCell ref="A3:L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&amp;C&amp;"Arial,Normale"195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68" sqref="A68:L68"/>
    </sheetView>
  </sheetViews>
  <sheetFormatPr defaultColWidth="9.140625" defaultRowHeight="12.75"/>
  <cols>
    <col min="1" max="1" width="17.28125" style="45" customWidth="1"/>
    <col min="2" max="6" width="7.421875" style="45" customWidth="1"/>
    <col min="7" max="7" width="0.71875" style="45" customWidth="1"/>
    <col min="8" max="11" width="7.57421875" style="45" customWidth="1"/>
    <col min="12" max="12" width="7.421875" style="45" customWidth="1"/>
    <col min="13" max="16384" width="9.140625" style="45" customWidth="1"/>
  </cols>
  <sheetData>
    <row r="1" spans="1:12" s="53" customFormat="1" ht="12.75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53" customFormat="1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3" customFormat="1" ht="18.75" customHeight="1">
      <c r="A3" s="141" t="s">
        <v>147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53" customFormat="1" ht="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53" customFormat="1" ht="18" customHeight="1">
      <c r="A5" s="161" t="s">
        <v>12</v>
      </c>
      <c r="B5" s="146" t="s">
        <v>142</v>
      </c>
      <c r="C5" s="146"/>
      <c r="D5" s="146"/>
      <c r="E5" s="146"/>
      <c r="F5" s="144" t="s">
        <v>31</v>
      </c>
      <c r="G5" s="159"/>
      <c r="H5" s="146" t="s">
        <v>143</v>
      </c>
      <c r="I5" s="156"/>
      <c r="J5" s="156"/>
      <c r="K5" s="156"/>
      <c r="L5" s="144" t="s">
        <v>31</v>
      </c>
    </row>
    <row r="6" spans="1:12" s="53" customFormat="1" ht="9" customHeight="1">
      <c r="A6" s="162"/>
      <c r="B6" s="158" t="s">
        <v>37</v>
      </c>
      <c r="C6" s="158" t="s">
        <v>38</v>
      </c>
      <c r="D6" s="158" t="s">
        <v>39</v>
      </c>
      <c r="E6" s="144" t="s">
        <v>40</v>
      </c>
      <c r="F6" s="153"/>
      <c r="G6" s="153"/>
      <c r="H6" s="158" t="s">
        <v>37</v>
      </c>
      <c r="I6" s="158" t="s">
        <v>38</v>
      </c>
      <c r="J6" s="158" t="s">
        <v>39</v>
      </c>
      <c r="K6" s="144" t="s">
        <v>40</v>
      </c>
      <c r="L6" s="153"/>
    </row>
    <row r="7" spans="1:12" s="53" customFormat="1" ht="27" customHeight="1">
      <c r="A7" s="140"/>
      <c r="B7" s="151"/>
      <c r="C7" s="151"/>
      <c r="D7" s="151"/>
      <c r="E7" s="151"/>
      <c r="F7" s="133"/>
      <c r="G7" s="133"/>
      <c r="H7" s="151"/>
      <c r="I7" s="151"/>
      <c r="J7" s="151"/>
      <c r="K7" s="151"/>
      <c r="L7" s="133"/>
    </row>
    <row r="8" spans="1:12" s="53" customFormat="1" ht="9">
      <c r="A8" s="14"/>
      <c r="B8" s="16"/>
      <c r="C8" s="16"/>
      <c r="D8" s="16"/>
      <c r="E8" s="16"/>
      <c r="F8" s="16"/>
      <c r="G8" s="16"/>
      <c r="H8" s="16"/>
      <c r="I8" s="16"/>
      <c r="J8" s="16"/>
      <c r="K8" s="16"/>
      <c r="L8" s="69"/>
    </row>
    <row r="9" spans="1:12" s="53" customFormat="1" ht="12.75">
      <c r="A9" s="142" t="s">
        <v>42</v>
      </c>
      <c r="B9" s="142"/>
      <c r="C9" s="142"/>
      <c r="D9" s="142"/>
      <c r="E9" s="142"/>
      <c r="F9" s="142"/>
      <c r="G9" s="142"/>
      <c r="H9" s="142"/>
      <c r="I9" s="142"/>
      <c r="J9" s="142"/>
      <c r="K9" s="131"/>
      <c r="L9" s="131"/>
    </row>
    <row r="10" spans="1:12" s="53" customFormat="1" ht="9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2" s="53" customFormat="1" ht="9">
      <c r="A11" s="54" t="s">
        <v>14</v>
      </c>
      <c r="B11" s="65" t="s">
        <v>0</v>
      </c>
      <c r="C11" s="66">
        <v>3.139795705202</v>
      </c>
      <c r="D11" s="66">
        <v>8.509088661730994</v>
      </c>
      <c r="E11" s="66">
        <v>14.787388348673401</v>
      </c>
      <c r="F11" s="66">
        <v>26.436272715606393</v>
      </c>
      <c r="G11" s="59"/>
      <c r="H11" s="60" t="s">
        <v>0</v>
      </c>
      <c r="I11" s="61">
        <f>C11*100/$F11</f>
        <v>11.8768471598814</v>
      </c>
      <c r="J11" s="61">
        <f>D11*100/$F11</f>
        <v>32.18717234940513</v>
      </c>
      <c r="K11" s="61">
        <f>E11*100/$F11</f>
        <v>55.935980490713476</v>
      </c>
      <c r="L11" s="61">
        <f aca="true" t="shared" si="0" ref="L11:L31">F11*100/$F11</f>
        <v>100</v>
      </c>
    </row>
    <row r="12" spans="1:12" s="53" customFormat="1" ht="9">
      <c r="A12" s="54" t="s">
        <v>132</v>
      </c>
      <c r="B12" s="65" t="s">
        <v>0</v>
      </c>
      <c r="C12" s="65" t="s">
        <v>0</v>
      </c>
      <c r="D12" s="66" t="s">
        <v>123</v>
      </c>
      <c r="E12" s="66">
        <v>1.108392347838</v>
      </c>
      <c r="F12" s="66">
        <v>1.271851189582</v>
      </c>
      <c r="G12" s="62"/>
      <c r="H12" s="60" t="s">
        <v>0</v>
      </c>
      <c r="I12" s="60" t="s">
        <v>0</v>
      </c>
      <c r="J12" s="61">
        <v>12.9</v>
      </c>
      <c r="K12" s="61">
        <f aca="true" t="shared" si="1" ref="J12:K21">E12*100/$F12</f>
        <v>87.14795857542724</v>
      </c>
      <c r="L12" s="61">
        <f t="shared" si="0"/>
        <v>100</v>
      </c>
    </row>
    <row r="13" spans="1:12" s="53" customFormat="1" ht="9">
      <c r="A13" s="54" t="s">
        <v>16</v>
      </c>
      <c r="B13" s="65" t="s">
        <v>0</v>
      </c>
      <c r="C13" s="66">
        <v>2.3105995288490004</v>
      </c>
      <c r="D13" s="66">
        <v>12.987146578724992</v>
      </c>
      <c r="E13" s="66">
        <v>16.178335922908108</v>
      </c>
      <c r="F13" s="66">
        <v>31.4760820304821</v>
      </c>
      <c r="G13" s="62"/>
      <c r="H13" s="60" t="s">
        <v>0</v>
      </c>
      <c r="I13" s="60">
        <f>C13*100/$F13</f>
        <v>7.340810481467697</v>
      </c>
      <c r="J13" s="61">
        <f t="shared" si="1"/>
        <v>41.26036577915881</v>
      </c>
      <c r="K13" s="61">
        <f t="shared" si="1"/>
        <v>51.3988237393735</v>
      </c>
      <c r="L13" s="61">
        <f t="shared" si="0"/>
        <v>100</v>
      </c>
    </row>
    <row r="14" spans="1:12" s="53" customFormat="1" ht="9">
      <c r="A14" s="54" t="s">
        <v>9</v>
      </c>
      <c r="B14" s="65" t="s">
        <v>0</v>
      </c>
      <c r="C14" s="65" t="s">
        <v>0</v>
      </c>
      <c r="D14" s="66">
        <v>3.8447756298700004</v>
      </c>
      <c r="E14" s="66">
        <v>3.4607075696075986</v>
      </c>
      <c r="F14" s="66">
        <v>7.3054831994775995</v>
      </c>
      <c r="G14" s="62"/>
      <c r="H14" s="60" t="s">
        <v>0</v>
      </c>
      <c r="I14" s="60" t="s">
        <v>0</v>
      </c>
      <c r="J14" s="61">
        <f t="shared" si="1"/>
        <v>52.62862872841776</v>
      </c>
      <c r="K14" s="61">
        <f t="shared" si="1"/>
        <v>47.37137127158224</v>
      </c>
      <c r="L14" s="61">
        <f t="shared" si="0"/>
        <v>100</v>
      </c>
    </row>
    <row r="15" spans="1:12" s="118" customFormat="1" ht="9">
      <c r="A15" s="7" t="s">
        <v>133</v>
      </c>
      <c r="B15" s="113" t="s">
        <v>0</v>
      </c>
      <c r="C15" s="113" t="s">
        <v>0</v>
      </c>
      <c r="D15" s="113" t="s">
        <v>0</v>
      </c>
      <c r="E15" s="114">
        <v>0.6508564519175999</v>
      </c>
      <c r="F15" s="114">
        <v>1</v>
      </c>
      <c r="G15" s="115"/>
      <c r="H15" s="60" t="s">
        <v>0</v>
      </c>
      <c r="I15" s="60" t="s">
        <v>0</v>
      </c>
      <c r="J15" s="116" t="s">
        <v>0</v>
      </c>
      <c r="K15" s="117">
        <f t="shared" si="1"/>
        <v>65.08564519176</v>
      </c>
      <c r="L15" s="117">
        <f t="shared" si="0"/>
        <v>100</v>
      </c>
    </row>
    <row r="16" spans="1:13" s="118" customFormat="1" ht="9">
      <c r="A16" s="7" t="s">
        <v>29</v>
      </c>
      <c r="B16" s="113" t="s">
        <v>0</v>
      </c>
      <c r="C16" s="113" t="s">
        <v>0</v>
      </c>
      <c r="D16" s="114">
        <v>3.8447756298700004</v>
      </c>
      <c r="E16" s="114">
        <v>2.8098511176899987</v>
      </c>
      <c r="F16" s="114">
        <f>D16+E16</f>
        <v>6.654626747559999</v>
      </c>
      <c r="G16" s="115"/>
      <c r="H16" s="60" t="s">
        <v>0</v>
      </c>
      <c r="I16" s="60" t="s">
        <v>0</v>
      </c>
      <c r="J16" s="117">
        <f>D16*100/$F16</f>
        <v>57.77597716175043</v>
      </c>
      <c r="K16" s="117">
        <f>E16/$F16*100</f>
        <v>42.22402283824957</v>
      </c>
      <c r="L16" s="117">
        <f t="shared" si="0"/>
        <v>100</v>
      </c>
      <c r="M16" s="119"/>
    </row>
    <row r="17" spans="1:12" s="53" customFormat="1" ht="9">
      <c r="A17" s="54" t="s">
        <v>30</v>
      </c>
      <c r="B17" s="65" t="s">
        <v>0</v>
      </c>
      <c r="C17" s="66">
        <v>24.2354906609</v>
      </c>
      <c r="D17" s="66">
        <v>29.968857582245</v>
      </c>
      <c r="E17" s="66">
        <v>4.599400679060998</v>
      </c>
      <c r="F17" s="66">
        <v>58.803748922206</v>
      </c>
      <c r="G17" s="62"/>
      <c r="H17" s="60" t="s">
        <v>0</v>
      </c>
      <c r="I17" s="61">
        <f aca="true" t="shared" si="2" ref="I17:I31">C17*100/$F17</f>
        <v>41.214193151124036</v>
      </c>
      <c r="J17" s="61">
        <f t="shared" si="1"/>
        <v>50.9641955343563</v>
      </c>
      <c r="K17" s="61">
        <f t="shared" si="1"/>
        <v>7.821611314519662</v>
      </c>
      <c r="L17" s="61">
        <f t="shared" si="0"/>
        <v>100</v>
      </c>
    </row>
    <row r="18" spans="1:12" s="53" customFormat="1" ht="9">
      <c r="A18" s="54" t="s">
        <v>18</v>
      </c>
      <c r="B18" s="66">
        <v>12.899750162310001</v>
      </c>
      <c r="C18" s="66">
        <v>22.595922805185996</v>
      </c>
      <c r="D18" s="66">
        <v>2.3470580652010007</v>
      </c>
      <c r="E18" s="66">
        <v>2.9419929989719997</v>
      </c>
      <c r="F18" s="66">
        <v>40.784724031669</v>
      </c>
      <c r="G18" s="62"/>
      <c r="H18" s="61">
        <f>B18*100/$F18</f>
        <v>31.628876910613524</v>
      </c>
      <c r="I18" s="61">
        <f t="shared" si="2"/>
        <v>55.40290719545006</v>
      </c>
      <c r="J18" s="61">
        <f t="shared" si="1"/>
        <v>5.754747937925311</v>
      </c>
      <c r="K18" s="61">
        <f t="shared" si="1"/>
        <v>7.213467956011095</v>
      </c>
      <c r="L18" s="61">
        <f t="shared" si="0"/>
        <v>100</v>
      </c>
    </row>
    <row r="19" spans="1:12" s="53" customFormat="1" ht="9">
      <c r="A19" s="54" t="s">
        <v>19</v>
      </c>
      <c r="B19" s="66" t="s">
        <v>0</v>
      </c>
      <c r="C19" s="66">
        <v>7.00757386398</v>
      </c>
      <c r="D19" s="66">
        <v>12.284970054666006</v>
      </c>
      <c r="E19" s="66">
        <v>10.548564783059001</v>
      </c>
      <c r="F19" s="66">
        <v>29.84110870170501</v>
      </c>
      <c r="G19" s="62"/>
      <c r="H19" s="60" t="s">
        <v>0</v>
      </c>
      <c r="I19" s="61">
        <f t="shared" si="2"/>
        <v>23.48295411550715</v>
      </c>
      <c r="J19" s="61">
        <f t="shared" si="1"/>
        <v>41.16794110255056</v>
      </c>
      <c r="K19" s="61">
        <f t="shared" si="1"/>
        <v>35.34910478194228</v>
      </c>
      <c r="L19" s="61">
        <f t="shared" si="0"/>
        <v>100</v>
      </c>
    </row>
    <row r="20" spans="1:12" s="53" customFormat="1" ht="9">
      <c r="A20" s="54" t="s">
        <v>6</v>
      </c>
      <c r="B20" s="66" t="s">
        <v>0</v>
      </c>
      <c r="C20" s="66">
        <v>53.514336053188025</v>
      </c>
      <c r="D20" s="66">
        <v>75.494728136513</v>
      </c>
      <c r="E20" s="66">
        <v>1.523048491999</v>
      </c>
      <c r="F20" s="66">
        <v>130.53211268170003</v>
      </c>
      <c r="G20" s="62"/>
      <c r="H20" s="60" t="s">
        <v>0</v>
      </c>
      <c r="I20" s="61">
        <f t="shared" si="2"/>
        <v>40.99706574403011</v>
      </c>
      <c r="J20" s="61">
        <f t="shared" si="1"/>
        <v>57.83613440824742</v>
      </c>
      <c r="K20" s="61">
        <f t="shared" si="1"/>
        <v>1.1667998477224708</v>
      </c>
      <c r="L20" s="61">
        <f t="shared" si="0"/>
        <v>100</v>
      </c>
    </row>
    <row r="21" spans="1:12" s="53" customFormat="1" ht="9">
      <c r="A21" s="54" t="s">
        <v>10</v>
      </c>
      <c r="B21" s="66" t="s">
        <v>0</v>
      </c>
      <c r="C21" s="66">
        <v>87.42583906396301</v>
      </c>
      <c r="D21" s="66">
        <v>20.626614382936</v>
      </c>
      <c r="E21" s="66">
        <v>0.7549642505037999</v>
      </c>
      <c r="F21" s="66">
        <v>108.80741769740281</v>
      </c>
      <c r="G21" s="62"/>
      <c r="H21" s="60" t="s">
        <v>0</v>
      </c>
      <c r="I21" s="61">
        <f t="shared" si="2"/>
        <v>80.34915349898046</v>
      </c>
      <c r="J21" s="61">
        <f t="shared" si="1"/>
        <v>18.956992840597806</v>
      </c>
      <c r="K21" s="61">
        <f t="shared" si="1"/>
        <v>0.6938536604217385</v>
      </c>
      <c r="L21" s="61">
        <f t="shared" si="0"/>
        <v>100</v>
      </c>
    </row>
    <row r="22" spans="1:12" s="53" customFormat="1" ht="9">
      <c r="A22" s="54" t="s">
        <v>11</v>
      </c>
      <c r="B22" s="66">
        <v>12.678715859729998</v>
      </c>
      <c r="C22" s="66">
        <v>25.162203787674006</v>
      </c>
      <c r="D22" s="66">
        <v>4.177576296792</v>
      </c>
      <c r="E22" s="65" t="s">
        <v>0</v>
      </c>
      <c r="F22" s="66">
        <v>42.018495944196005</v>
      </c>
      <c r="G22" s="62"/>
      <c r="H22" s="61">
        <f aca="true" t="shared" si="3" ref="H22:H31">B22*100/$F22</f>
        <v>30.17413064134511</v>
      </c>
      <c r="I22" s="61">
        <f t="shared" si="2"/>
        <v>59.88363748452936</v>
      </c>
      <c r="J22" s="61">
        <f aca="true" t="shared" si="4" ref="J22:J28">D22*100/$F22</f>
        <v>9.942231874125534</v>
      </c>
      <c r="K22" s="60" t="s">
        <v>0</v>
      </c>
      <c r="L22" s="61">
        <f t="shared" si="0"/>
        <v>100</v>
      </c>
    </row>
    <row r="23" spans="1:12" s="53" customFormat="1" ht="9">
      <c r="A23" s="54" t="s">
        <v>4</v>
      </c>
      <c r="B23" s="66">
        <v>2.1583147396999998</v>
      </c>
      <c r="C23" s="66">
        <v>60.56936421938999</v>
      </c>
      <c r="D23" s="66">
        <v>1.4518742537600002</v>
      </c>
      <c r="E23" s="65" t="s">
        <v>0</v>
      </c>
      <c r="F23" s="66">
        <v>64.17955321284998</v>
      </c>
      <c r="G23" s="62"/>
      <c r="H23" s="61">
        <f t="shared" si="3"/>
        <v>3.3629320112933785</v>
      </c>
      <c r="I23" s="61">
        <f t="shared" si="2"/>
        <v>94.37486113141536</v>
      </c>
      <c r="J23" s="61">
        <f t="shared" si="4"/>
        <v>2.262206857291283</v>
      </c>
      <c r="K23" s="60" t="s">
        <v>0</v>
      </c>
      <c r="L23" s="61">
        <f t="shared" si="0"/>
        <v>100</v>
      </c>
    </row>
    <row r="24" spans="1:12" s="53" customFormat="1" ht="9">
      <c r="A24" s="54" t="s">
        <v>20</v>
      </c>
      <c r="B24" s="66">
        <v>17.99373021434</v>
      </c>
      <c r="C24" s="66">
        <v>55.368474551819986</v>
      </c>
      <c r="D24" s="66">
        <v>33.132930286810996</v>
      </c>
      <c r="E24" s="66" t="s">
        <v>123</v>
      </c>
      <c r="F24" s="66">
        <v>106.76437877887079</v>
      </c>
      <c r="G24" s="62"/>
      <c r="H24" s="61">
        <f t="shared" si="3"/>
        <v>16.853683241681587</v>
      </c>
      <c r="I24" s="61">
        <f t="shared" si="2"/>
        <v>51.86043808347216</v>
      </c>
      <c r="J24" s="61">
        <f t="shared" si="4"/>
        <v>31.033693696130204</v>
      </c>
      <c r="K24" s="61">
        <v>0.3</v>
      </c>
      <c r="L24" s="61">
        <f t="shared" si="0"/>
        <v>100</v>
      </c>
    </row>
    <row r="25" spans="1:12" s="53" customFormat="1" ht="9">
      <c r="A25" s="54" t="s">
        <v>21</v>
      </c>
      <c r="B25" s="66">
        <v>31.92083814752</v>
      </c>
      <c r="C25" s="66">
        <v>33.8637233671</v>
      </c>
      <c r="D25" s="66">
        <v>5.4799519229959985</v>
      </c>
      <c r="E25" s="65" t="s">
        <v>0</v>
      </c>
      <c r="F25" s="66">
        <v>71.264513437616</v>
      </c>
      <c r="G25" s="62"/>
      <c r="H25" s="61">
        <f t="shared" si="3"/>
        <v>44.792052324138965</v>
      </c>
      <c r="I25" s="61">
        <f t="shared" si="2"/>
        <v>47.5183534323066</v>
      </c>
      <c r="J25" s="61">
        <f t="shared" si="4"/>
        <v>7.689594243554437</v>
      </c>
      <c r="K25" s="60" t="s">
        <v>0</v>
      </c>
      <c r="L25" s="61">
        <f t="shared" si="0"/>
        <v>100</v>
      </c>
    </row>
    <row r="26" spans="1:12" s="53" customFormat="1" ht="9">
      <c r="A26" s="54" t="s">
        <v>22</v>
      </c>
      <c r="B26" s="66">
        <v>7.861389143580001</v>
      </c>
      <c r="C26" s="66">
        <v>16.689651275161</v>
      </c>
      <c r="D26" s="66">
        <v>0.6282358189089999</v>
      </c>
      <c r="E26" s="65" t="s">
        <v>0</v>
      </c>
      <c r="F26" s="66">
        <v>25.179276237650004</v>
      </c>
      <c r="G26" s="62"/>
      <c r="H26" s="61">
        <f t="shared" si="3"/>
        <v>31.221664472726356</v>
      </c>
      <c r="I26" s="61">
        <f t="shared" si="2"/>
        <v>66.28328438688537</v>
      </c>
      <c r="J26" s="61">
        <f t="shared" si="4"/>
        <v>2.495051140388273</v>
      </c>
      <c r="K26" s="60" t="s">
        <v>0</v>
      </c>
      <c r="L26" s="61">
        <f t="shared" si="0"/>
        <v>100</v>
      </c>
    </row>
    <row r="27" spans="1:12" s="53" customFormat="1" ht="9">
      <c r="A27" s="54" t="s">
        <v>2</v>
      </c>
      <c r="B27" s="66">
        <v>54.068169679700006</v>
      </c>
      <c r="C27" s="66">
        <v>105.46015261939102</v>
      </c>
      <c r="D27" s="66">
        <v>5.216310307718001</v>
      </c>
      <c r="E27" s="65" t="s">
        <v>0</v>
      </c>
      <c r="F27" s="66">
        <v>164.74463260680903</v>
      </c>
      <c r="G27" s="62"/>
      <c r="H27" s="61">
        <f t="shared" si="3"/>
        <v>32.81938162364467</v>
      </c>
      <c r="I27" s="61">
        <f t="shared" si="2"/>
        <v>64.0143177660237</v>
      </c>
      <c r="J27" s="61">
        <f t="shared" si="4"/>
        <v>3.1663006103316333</v>
      </c>
      <c r="K27" s="60" t="s">
        <v>0</v>
      </c>
      <c r="L27" s="61">
        <f t="shared" si="0"/>
        <v>100</v>
      </c>
    </row>
    <row r="28" spans="1:12" s="53" customFormat="1" ht="9">
      <c r="A28" s="54" t="s">
        <v>8</v>
      </c>
      <c r="B28" s="66">
        <v>3.28946009467</v>
      </c>
      <c r="C28" s="66">
        <v>28.566632998187995</v>
      </c>
      <c r="D28" s="66">
        <v>2.2714278131856</v>
      </c>
      <c r="E28" s="66">
        <v>1.3061128312288</v>
      </c>
      <c r="F28" s="66">
        <v>35.4336337372724</v>
      </c>
      <c r="G28" s="62"/>
      <c r="H28" s="61">
        <f t="shared" si="3"/>
        <v>9.283439906446397</v>
      </c>
      <c r="I28" s="61">
        <f t="shared" si="2"/>
        <v>80.62010577294798</v>
      </c>
      <c r="J28" s="61">
        <f t="shared" si="4"/>
        <v>6.410372218743967</v>
      </c>
      <c r="K28" s="61">
        <f>E28*100/$F28</f>
        <v>3.686082101861624</v>
      </c>
      <c r="L28" s="61">
        <f t="shared" si="0"/>
        <v>100</v>
      </c>
    </row>
    <row r="29" spans="1:12" s="53" customFormat="1" ht="9">
      <c r="A29" s="54" t="s">
        <v>7</v>
      </c>
      <c r="B29" s="66">
        <v>26.734231511100006</v>
      </c>
      <c r="C29" s="66">
        <v>12.855447240100995</v>
      </c>
      <c r="D29" s="66" t="s">
        <v>123</v>
      </c>
      <c r="E29" s="65" t="s">
        <v>0</v>
      </c>
      <c r="F29" s="66">
        <v>39.782829916185996</v>
      </c>
      <c r="G29" s="62"/>
      <c r="H29" s="61">
        <f t="shared" si="3"/>
        <v>67.20042683595756</v>
      </c>
      <c r="I29" s="61">
        <f t="shared" si="2"/>
        <v>32.31405927427662</v>
      </c>
      <c r="J29" s="61">
        <v>0.5</v>
      </c>
      <c r="K29" s="60" t="s">
        <v>0</v>
      </c>
      <c r="L29" s="61">
        <f t="shared" si="0"/>
        <v>100</v>
      </c>
    </row>
    <row r="30" spans="1:12" s="53" customFormat="1" ht="9">
      <c r="A30" s="54" t="s">
        <v>5</v>
      </c>
      <c r="B30" s="66">
        <v>182.70174106773803</v>
      </c>
      <c r="C30" s="66">
        <v>34.52403554597101</v>
      </c>
      <c r="D30" s="65" t="s">
        <v>0</v>
      </c>
      <c r="E30" s="65" t="s">
        <v>0</v>
      </c>
      <c r="F30" s="66">
        <v>217.22577661370903</v>
      </c>
      <c r="G30" s="62"/>
      <c r="H30" s="61">
        <f t="shared" si="3"/>
        <v>84.10684216018947</v>
      </c>
      <c r="I30" s="61">
        <f t="shared" si="2"/>
        <v>15.893157839810533</v>
      </c>
      <c r="J30" s="60" t="s">
        <v>0</v>
      </c>
      <c r="K30" s="60" t="s">
        <v>0</v>
      </c>
      <c r="L30" s="61">
        <f t="shared" si="0"/>
        <v>100</v>
      </c>
    </row>
    <row r="31" spans="1:12" s="53" customFormat="1" ht="9">
      <c r="A31" s="54" t="s">
        <v>3</v>
      </c>
      <c r="B31" s="66">
        <v>43.13247984098599</v>
      </c>
      <c r="C31" s="66">
        <v>77.07195776730477</v>
      </c>
      <c r="D31" s="66" t="s">
        <v>123</v>
      </c>
      <c r="E31" s="66">
        <v>0.5662944979936001</v>
      </c>
      <c r="F31" s="66">
        <v>120.93971048394735</v>
      </c>
      <c r="G31" s="62"/>
      <c r="H31" s="61">
        <f t="shared" si="3"/>
        <v>35.66444773878558</v>
      </c>
      <c r="I31" s="61">
        <f t="shared" si="2"/>
        <v>63.7275858019643</v>
      </c>
      <c r="J31" s="61">
        <v>0.1</v>
      </c>
      <c r="K31" s="61">
        <f>E31*100/$F31</f>
        <v>0.46824528992796444</v>
      </c>
      <c r="L31" s="61">
        <f t="shared" si="0"/>
        <v>100</v>
      </c>
    </row>
    <row r="32" spans="1:12" s="53" customFormat="1" ht="9">
      <c r="A32" s="54" t="s">
        <v>23</v>
      </c>
      <c r="B32" s="65" t="s">
        <v>0</v>
      </c>
      <c r="C32" s="65" t="s">
        <v>0</v>
      </c>
      <c r="D32" s="65" t="s">
        <v>0</v>
      </c>
      <c r="E32" s="66" t="s">
        <v>0</v>
      </c>
      <c r="F32" s="66" t="s">
        <v>0</v>
      </c>
      <c r="G32" s="62"/>
      <c r="H32" s="60" t="s">
        <v>0</v>
      </c>
      <c r="I32" s="60" t="s">
        <v>0</v>
      </c>
      <c r="J32" s="60" t="s">
        <v>0</v>
      </c>
      <c r="K32" s="60" t="s">
        <v>0</v>
      </c>
      <c r="L32" s="60" t="s">
        <v>0</v>
      </c>
    </row>
    <row r="33" spans="1:12" s="53" customFormat="1" ht="9">
      <c r="A33" s="55" t="s">
        <v>24</v>
      </c>
      <c r="B33" s="67">
        <f>SUM(B11:B14,B17:B32)</f>
        <v>395.438820461374</v>
      </c>
      <c r="C33" s="67">
        <f>SUM(C11:C14,C17:C32)</f>
        <v>650.3612010533687</v>
      </c>
      <c r="D33" s="67">
        <f>SUM(D11:D14,D17:D32)</f>
        <v>218.4215457920586</v>
      </c>
      <c r="E33" s="67">
        <f>SUM(E11:E14,E17:E32)</f>
        <v>57.77520272184431</v>
      </c>
      <c r="F33" s="67">
        <f>SUM(F11:F14,F17:F32)</f>
        <v>1322.7916021389374</v>
      </c>
      <c r="G33" s="64"/>
      <c r="H33" s="63">
        <f aca="true" t="shared" si="5" ref="H33:L36">B33*100/$F33</f>
        <v>29.894264510143124</v>
      </c>
      <c r="I33" s="63">
        <f t="shared" si="5"/>
        <v>49.165809640894516</v>
      </c>
      <c r="J33" s="63">
        <f t="shared" si="5"/>
        <v>16.512166046327607</v>
      </c>
      <c r="K33" s="63">
        <f t="shared" si="5"/>
        <v>4.367672324833521</v>
      </c>
      <c r="L33" s="63">
        <f t="shared" si="5"/>
        <v>100</v>
      </c>
    </row>
    <row r="34" spans="1:12" s="53" customFormat="1" ht="9">
      <c r="A34" s="3" t="s">
        <v>25</v>
      </c>
      <c r="B34" s="67">
        <f>SUM(B11:B14,B17:B20)</f>
        <v>12.899750162310001</v>
      </c>
      <c r="C34" s="67">
        <f>SUM(C11:C14,C17:C20)</f>
        <v>112.80371861730501</v>
      </c>
      <c r="D34" s="67">
        <f>SUM(D11:D14,D17:D20)</f>
        <v>145.436624708951</v>
      </c>
      <c r="E34" s="67">
        <f>SUM(E11:E14,E17:E20)</f>
        <v>55.14783114211811</v>
      </c>
      <c r="F34" s="67">
        <f>SUM(F11:F14,F17:F20)</f>
        <v>326.4513834724281</v>
      </c>
      <c r="G34" s="64"/>
      <c r="H34" s="63">
        <f t="shared" si="5"/>
        <v>3.9515072734864076</v>
      </c>
      <c r="I34" s="63">
        <f t="shared" si="5"/>
        <v>34.55452307091611</v>
      </c>
      <c r="J34" s="63">
        <f t="shared" si="5"/>
        <v>44.55077603346548</v>
      </c>
      <c r="K34" s="63">
        <f t="shared" si="5"/>
        <v>16.893122202613014</v>
      </c>
      <c r="L34" s="63">
        <f t="shared" si="5"/>
        <v>100</v>
      </c>
    </row>
    <row r="35" spans="1:12" s="53" customFormat="1" ht="9">
      <c r="A35" s="3" t="s">
        <v>26</v>
      </c>
      <c r="B35" s="67">
        <f>SUM(B21:B24)</f>
        <v>32.83076081377</v>
      </c>
      <c r="C35" s="67">
        <f>SUM(C21:C24)</f>
        <v>228.52588162284698</v>
      </c>
      <c r="D35" s="67">
        <f>SUM(D21:D24)</f>
        <v>59.388995220298995</v>
      </c>
      <c r="E35" s="67">
        <f>SUM(E21:E24)</f>
        <v>0.7549642505037999</v>
      </c>
      <c r="F35" s="67">
        <f>SUM(F21:F24)</f>
        <v>321.7698456333196</v>
      </c>
      <c r="G35" s="64"/>
      <c r="H35" s="63">
        <f t="shared" si="5"/>
        <v>10.203181329546666</v>
      </c>
      <c r="I35" s="63">
        <f t="shared" si="5"/>
        <v>71.02153440545483</v>
      </c>
      <c r="J35" s="63">
        <f t="shared" si="5"/>
        <v>18.456979740723472</v>
      </c>
      <c r="K35" s="63">
        <f t="shared" si="5"/>
        <v>0.23462865173641445</v>
      </c>
      <c r="L35" s="63">
        <f t="shared" si="5"/>
        <v>100</v>
      </c>
    </row>
    <row r="36" spans="1:12" s="53" customFormat="1" ht="9">
      <c r="A36" s="3" t="s">
        <v>27</v>
      </c>
      <c r="B36" s="101">
        <f>SUM(B25:B32)</f>
        <v>349.708309485294</v>
      </c>
      <c r="C36" s="101">
        <f>SUM(C25:C32)</f>
        <v>309.0316008132168</v>
      </c>
      <c r="D36" s="101">
        <f>SUM(D25:D32)</f>
        <v>13.595925862808599</v>
      </c>
      <c r="E36" s="101">
        <f>SUM(E25:E32)</f>
        <v>1.8724073292224</v>
      </c>
      <c r="F36" s="101">
        <f>SUM(F25:F32)</f>
        <v>674.5703730331899</v>
      </c>
      <c r="G36" s="12"/>
      <c r="H36" s="63">
        <f t="shared" si="5"/>
        <v>51.84163483386304</v>
      </c>
      <c r="I36" s="63">
        <f t="shared" si="5"/>
        <v>45.811617759562054</v>
      </c>
      <c r="J36" s="63">
        <f t="shared" si="5"/>
        <v>2.0154940694585854</v>
      </c>
      <c r="K36" s="63">
        <f t="shared" si="5"/>
        <v>0.2775703475981556</v>
      </c>
      <c r="L36" s="63">
        <f t="shared" si="5"/>
        <v>100</v>
      </c>
    </row>
    <row r="37" spans="1:12" s="53" customFormat="1" ht="12.75">
      <c r="A37" s="142" t="s">
        <v>43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31"/>
      <c r="L37" s="131"/>
    </row>
    <row r="38" spans="1:12" s="53" customFormat="1" ht="9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s="53" customFormat="1" ht="9">
      <c r="A39" s="54" t="s">
        <v>14</v>
      </c>
      <c r="B39" s="65" t="s">
        <v>0</v>
      </c>
      <c r="C39" s="66">
        <v>97.98277737085</v>
      </c>
      <c r="D39" s="66">
        <v>255.66868379781198</v>
      </c>
      <c r="E39" s="66">
        <v>647.6983516626669</v>
      </c>
      <c r="F39" s="66">
        <v>1001.3498128313289</v>
      </c>
      <c r="G39" s="59"/>
      <c r="H39" s="60" t="s">
        <v>0</v>
      </c>
      <c r="I39" s="61">
        <f>C39*100/$F39</f>
        <v>9.785069724415536</v>
      </c>
      <c r="J39" s="61">
        <f>D39*100/$F39</f>
        <v>25.53240441269027</v>
      </c>
      <c r="K39" s="61">
        <f>E39*100/$F39</f>
        <v>64.6825258628942</v>
      </c>
      <c r="L39" s="61">
        <f aca="true" t="shared" si="6" ref="L39:L59">F39*100/$F39</f>
        <v>100</v>
      </c>
    </row>
    <row r="40" spans="1:12" s="53" customFormat="1" ht="9">
      <c r="A40" s="54" t="s">
        <v>15</v>
      </c>
      <c r="B40" s="65" t="s">
        <v>0</v>
      </c>
      <c r="C40" s="65" t="s">
        <v>0</v>
      </c>
      <c r="D40" s="66">
        <v>4.71851431502</v>
      </c>
      <c r="E40" s="66">
        <v>43.54373578540201</v>
      </c>
      <c r="F40" s="66">
        <v>48.262250100422015</v>
      </c>
      <c r="G40" s="62"/>
      <c r="H40" s="60" t="s">
        <v>0</v>
      </c>
      <c r="I40" s="60" t="s">
        <v>0</v>
      </c>
      <c r="J40" s="61">
        <f aca="true" t="shared" si="7" ref="J40:K57">D40*100/$F40</f>
        <v>9.776822061138713</v>
      </c>
      <c r="K40" s="61">
        <f t="shared" si="7"/>
        <v>90.22317793886128</v>
      </c>
      <c r="L40" s="61">
        <f t="shared" si="6"/>
        <v>100</v>
      </c>
    </row>
    <row r="41" spans="1:12" s="53" customFormat="1" ht="9">
      <c r="A41" s="54" t="s">
        <v>16</v>
      </c>
      <c r="B41" s="65" t="s">
        <v>0</v>
      </c>
      <c r="C41" s="66">
        <v>74.87965239956202</v>
      </c>
      <c r="D41" s="66">
        <v>435.55086639584</v>
      </c>
      <c r="E41" s="66">
        <v>775.6909050222031</v>
      </c>
      <c r="F41" s="66">
        <v>1286.121423817605</v>
      </c>
      <c r="G41" s="62"/>
      <c r="H41" s="60" t="s">
        <v>0</v>
      </c>
      <c r="I41" s="60">
        <f>C41*100/$F41</f>
        <v>5.822129311655202</v>
      </c>
      <c r="J41" s="61">
        <f t="shared" si="7"/>
        <v>33.86545456205765</v>
      </c>
      <c r="K41" s="61">
        <f t="shared" si="7"/>
        <v>60.31241612628715</v>
      </c>
      <c r="L41" s="61">
        <f t="shared" si="6"/>
        <v>100</v>
      </c>
    </row>
    <row r="42" spans="1:12" s="53" customFormat="1" ht="9">
      <c r="A42" s="54" t="s">
        <v>9</v>
      </c>
      <c r="B42" s="65" t="s">
        <v>0</v>
      </c>
      <c r="C42" s="65" t="s">
        <v>0</v>
      </c>
      <c r="D42" s="66">
        <v>105.60274044884002</v>
      </c>
      <c r="E42" s="66">
        <v>152.86751857228802</v>
      </c>
      <c r="F42" s="66">
        <v>258.4702590211281</v>
      </c>
      <c r="G42" s="62"/>
      <c r="H42" s="60" t="s">
        <v>0</v>
      </c>
      <c r="I42" s="60" t="s">
        <v>0</v>
      </c>
      <c r="J42" s="61">
        <f t="shared" si="7"/>
        <v>40.85682462995008</v>
      </c>
      <c r="K42" s="61">
        <f t="shared" si="7"/>
        <v>59.14317537004991</v>
      </c>
      <c r="L42" s="61">
        <f t="shared" si="6"/>
        <v>100</v>
      </c>
    </row>
    <row r="43" spans="1:12" s="53" customFormat="1" ht="9">
      <c r="A43" s="7" t="s">
        <v>45</v>
      </c>
      <c r="B43" s="65" t="s">
        <v>0</v>
      </c>
      <c r="C43" s="65" t="s">
        <v>0</v>
      </c>
      <c r="D43" s="65" t="s">
        <v>0</v>
      </c>
      <c r="E43" s="120">
        <v>39.25553705313198</v>
      </c>
      <c r="F43" s="120">
        <f>SUM(B43:E43)</f>
        <v>39.25553705313198</v>
      </c>
      <c r="G43" s="62"/>
      <c r="H43" s="60" t="s">
        <v>0</v>
      </c>
      <c r="I43" s="60" t="s">
        <v>0</v>
      </c>
      <c r="J43" s="60" t="s">
        <v>0</v>
      </c>
      <c r="K43" s="117">
        <f>E43/F43*100</f>
        <v>100</v>
      </c>
      <c r="L43" s="117">
        <f t="shared" si="6"/>
        <v>100</v>
      </c>
    </row>
    <row r="44" spans="1:12" s="53" customFormat="1" ht="9">
      <c r="A44" s="7" t="s">
        <v>29</v>
      </c>
      <c r="B44" s="65" t="s">
        <v>0</v>
      </c>
      <c r="C44" s="65" t="s">
        <v>0</v>
      </c>
      <c r="D44" s="120">
        <v>105.60274044884002</v>
      </c>
      <c r="E44" s="120">
        <v>113.61198151915599</v>
      </c>
      <c r="F44" s="120">
        <f>SUM(B44:E44)</f>
        <v>219.214721967996</v>
      </c>
      <c r="G44" s="62"/>
      <c r="H44" s="60" t="s">
        <v>0</v>
      </c>
      <c r="I44" s="60" t="s">
        <v>0</v>
      </c>
      <c r="J44" s="117">
        <f>D44/$F44*100</f>
        <v>48.17319726558208</v>
      </c>
      <c r="K44" s="117">
        <f>E44/$F44*100</f>
        <v>51.82680273441792</v>
      </c>
      <c r="L44" s="117">
        <f t="shared" si="6"/>
        <v>100</v>
      </c>
    </row>
    <row r="45" spans="1:12" s="53" customFormat="1" ht="9">
      <c r="A45" s="54" t="s">
        <v>30</v>
      </c>
      <c r="B45" s="65" t="s">
        <v>0</v>
      </c>
      <c r="C45" s="66">
        <v>445.85191834382</v>
      </c>
      <c r="D45" s="66">
        <v>859.4887980732184</v>
      </c>
      <c r="E45" s="66">
        <v>242.36098877221596</v>
      </c>
      <c r="F45" s="66">
        <v>1547.7017051892544</v>
      </c>
      <c r="G45" s="62"/>
      <c r="H45" s="60" t="s">
        <v>0</v>
      </c>
      <c r="I45" s="61">
        <f aca="true" t="shared" si="8" ref="I45:I59">C45*100/$F45</f>
        <v>28.807354598688693</v>
      </c>
      <c r="J45" s="61">
        <f t="shared" si="7"/>
        <v>55.533233257510645</v>
      </c>
      <c r="K45" s="61">
        <f t="shared" si="7"/>
        <v>15.659412143800658</v>
      </c>
      <c r="L45" s="61">
        <f t="shared" si="6"/>
        <v>100</v>
      </c>
    </row>
    <row r="46" spans="1:12" s="53" customFormat="1" ht="9">
      <c r="A46" s="54" t="s">
        <v>121</v>
      </c>
      <c r="B46" s="66">
        <v>220.32176325819992</v>
      </c>
      <c r="C46" s="66">
        <v>511.11084654803</v>
      </c>
      <c r="D46" s="66">
        <v>96.55067850212001</v>
      </c>
      <c r="E46" s="66">
        <v>124.26265397358401</v>
      </c>
      <c r="F46" s="66">
        <v>952.245942281934</v>
      </c>
      <c r="G46" s="62"/>
      <c r="H46" s="61">
        <f>B46*100/$F46</f>
        <v>23.137065066428885</v>
      </c>
      <c r="I46" s="61">
        <f t="shared" si="8"/>
        <v>53.67424778132623</v>
      </c>
      <c r="J46" s="61">
        <f t="shared" si="7"/>
        <v>10.13925859014414</v>
      </c>
      <c r="K46" s="61">
        <f t="shared" si="7"/>
        <v>13.049428562100736</v>
      </c>
      <c r="L46" s="61">
        <f t="shared" si="6"/>
        <v>100</v>
      </c>
    </row>
    <row r="47" spans="1:12" s="53" customFormat="1" ht="9">
      <c r="A47" s="54" t="s">
        <v>19</v>
      </c>
      <c r="B47" s="66" t="s">
        <v>0</v>
      </c>
      <c r="C47" s="66">
        <v>126.26813018590002</v>
      </c>
      <c r="D47" s="66">
        <v>298.9021325784499</v>
      </c>
      <c r="E47" s="66">
        <v>403.2631301876009</v>
      </c>
      <c r="F47" s="66">
        <v>828.4333929519507</v>
      </c>
      <c r="G47" s="62"/>
      <c r="H47" s="60" t="s">
        <v>0</v>
      </c>
      <c r="I47" s="61">
        <f t="shared" si="8"/>
        <v>15.241796294083427</v>
      </c>
      <c r="J47" s="61">
        <f t="shared" si="7"/>
        <v>36.080406116099944</v>
      </c>
      <c r="K47" s="61">
        <f t="shared" si="7"/>
        <v>48.67779758981664</v>
      </c>
      <c r="L47" s="61">
        <f t="shared" si="6"/>
        <v>99.99999999999999</v>
      </c>
    </row>
    <row r="48" spans="1:12" s="53" customFormat="1" ht="9">
      <c r="A48" s="54" t="s">
        <v>6</v>
      </c>
      <c r="B48" s="66" t="s">
        <v>0</v>
      </c>
      <c r="C48" s="66">
        <v>1201.5225479592095</v>
      </c>
      <c r="D48" s="66">
        <v>2321.5020976209503</v>
      </c>
      <c r="E48" s="66">
        <v>62.88661384069601</v>
      </c>
      <c r="F48" s="66">
        <v>3585.911259420856</v>
      </c>
      <c r="G48" s="62"/>
      <c r="H48" s="60" t="s">
        <v>0</v>
      </c>
      <c r="I48" s="61">
        <f t="shared" si="8"/>
        <v>33.50675633153459</v>
      </c>
      <c r="J48" s="61">
        <f t="shared" si="7"/>
        <v>64.73953005730225</v>
      </c>
      <c r="K48" s="61">
        <f t="shared" si="7"/>
        <v>1.7537136111631646</v>
      </c>
      <c r="L48" s="61">
        <f t="shared" si="6"/>
        <v>100</v>
      </c>
    </row>
    <row r="49" spans="1:12" s="53" customFormat="1" ht="9">
      <c r="A49" s="54" t="s">
        <v>10</v>
      </c>
      <c r="B49" s="66" t="s">
        <v>0</v>
      </c>
      <c r="C49" s="66">
        <v>2451.00453107636</v>
      </c>
      <c r="D49" s="66">
        <v>718.8958418046403</v>
      </c>
      <c r="E49" s="66">
        <v>38.795768193551005</v>
      </c>
      <c r="F49" s="66">
        <v>3208.696141074551</v>
      </c>
      <c r="G49" s="62"/>
      <c r="H49" s="60" t="s">
        <v>0</v>
      </c>
      <c r="I49" s="61">
        <f t="shared" si="8"/>
        <v>76.3863084354117</v>
      </c>
      <c r="J49" s="61">
        <f t="shared" si="7"/>
        <v>22.404609542238905</v>
      </c>
      <c r="K49" s="61">
        <f t="shared" si="7"/>
        <v>1.2090820223493897</v>
      </c>
      <c r="L49" s="61">
        <f t="shared" si="6"/>
        <v>100</v>
      </c>
    </row>
    <row r="50" spans="1:12" s="53" customFormat="1" ht="9">
      <c r="A50" s="54" t="s">
        <v>11</v>
      </c>
      <c r="B50" s="66">
        <v>284.12693709979993</v>
      </c>
      <c r="C50" s="66">
        <v>684.6900342584102</v>
      </c>
      <c r="D50" s="66">
        <v>155.29171875906002</v>
      </c>
      <c r="E50" s="65" t="s">
        <v>0</v>
      </c>
      <c r="F50" s="66">
        <v>1124.1086901172703</v>
      </c>
      <c r="G50" s="62"/>
      <c r="H50" s="61">
        <f aca="true" t="shared" si="9" ref="H50:H59">B50*100/$F50</f>
        <v>25.275753100899788</v>
      </c>
      <c r="I50" s="61">
        <f t="shared" si="8"/>
        <v>60.90959355424797</v>
      </c>
      <c r="J50" s="61">
        <f t="shared" si="7"/>
        <v>13.814653344852227</v>
      </c>
      <c r="K50" s="60" t="s">
        <v>0</v>
      </c>
      <c r="L50" s="61">
        <f t="shared" si="6"/>
        <v>100</v>
      </c>
    </row>
    <row r="51" spans="1:12" s="53" customFormat="1" ht="9">
      <c r="A51" s="54" t="s">
        <v>4</v>
      </c>
      <c r="B51" s="66">
        <v>45.7834826922</v>
      </c>
      <c r="C51" s="66">
        <v>1349.7102225067008</v>
      </c>
      <c r="D51" s="66">
        <v>41.67036538955</v>
      </c>
      <c r="E51" s="65" t="s">
        <v>0</v>
      </c>
      <c r="F51" s="66">
        <v>1437.1640705884508</v>
      </c>
      <c r="G51" s="62"/>
      <c r="H51" s="61">
        <f t="shared" si="9"/>
        <v>3.185682388612306</v>
      </c>
      <c r="I51" s="61">
        <f t="shared" si="8"/>
        <v>93.9148320034231</v>
      </c>
      <c r="J51" s="61">
        <f t="shared" si="7"/>
        <v>2.8994856079645763</v>
      </c>
      <c r="K51" s="60" t="s">
        <v>0</v>
      </c>
      <c r="L51" s="61">
        <f t="shared" si="6"/>
        <v>99.99999999999999</v>
      </c>
    </row>
    <row r="52" spans="1:12" s="53" customFormat="1" ht="9">
      <c r="A52" s="54" t="s">
        <v>20</v>
      </c>
      <c r="B52" s="66">
        <v>347.9563796924</v>
      </c>
      <c r="C52" s="66">
        <v>1459.1681888546298</v>
      </c>
      <c r="D52" s="66">
        <v>1262.9317722896465</v>
      </c>
      <c r="E52" s="66">
        <v>14.249509660579001</v>
      </c>
      <c r="F52" s="66">
        <v>3084.305850497255</v>
      </c>
      <c r="G52" s="62"/>
      <c r="H52" s="61">
        <f t="shared" si="9"/>
        <v>11.28151346068037</v>
      </c>
      <c r="I52" s="61">
        <f t="shared" si="8"/>
        <v>47.30945177241035</v>
      </c>
      <c r="J52" s="61">
        <f t="shared" si="7"/>
        <v>40.947034227686444</v>
      </c>
      <c r="K52" s="61">
        <f>E52*100/$F52</f>
        <v>0.4620005392228426</v>
      </c>
      <c r="L52" s="61">
        <f t="shared" si="6"/>
        <v>100</v>
      </c>
    </row>
    <row r="53" spans="1:12" s="53" customFormat="1" ht="9">
      <c r="A53" s="54" t="s">
        <v>21</v>
      </c>
      <c r="B53" s="66">
        <v>551.02484508773</v>
      </c>
      <c r="C53" s="66">
        <v>702.6453839073806</v>
      </c>
      <c r="D53" s="66">
        <v>196.49403815769998</v>
      </c>
      <c r="E53" s="65" t="s">
        <v>0</v>
      </c>
      <c r="F53" s="66">
        <v>1450.1642671528107</v>
      </c>
      <c r="G53" s="62"/>
      <c r="H53" s="61">
        <f t="shared" si="9"/>
        <v>37.99740881559495</v>
      </c>
      <c r="I53" s="61">
        <f t="shared" si="8"/>
        <v>48.452813231077876</v>
      </c>
      <c r="J53" s="61">
        <f t="shared" si="7"/>
        <v>13.549777953327164</v>
      </c>
      <c r="K53" s="60" t="s">
        <v>0</v>
      </c>
      <c r="L53" s="61">
        <f t="shared" si="6"/>
        <v>100</v>
      </c>
    </row>
    <row r="54" spans="1:12" s="53" customFormat="1" ht="9">
      <c r="A54" s="54" t="s">
        <v>22</v>
      </c>
      <c r="B54" s="66">
        <v>83.85240708652</v>
      </c>
      <c r="C54" s="66">
        <v>274.55462434755015</v>
      </c>
      <c r="D54" s="66">
        <v>25.09536041503</v>
      </c>
      <c r="E54" s="65" t="s">
        <v>0</v>
      </c>
      <c r="F54" s="66">
        <v>383.50239184910015</v>
      </c>
      <c r="G54" s="62"/>
      <c r="H54" s="61">
        <f t="shared" si="9"/>
        <v>21.864898073312172</v>
      </c>
      <c r="I54" s="61">
        <f t="shared" si="8"/>
        <v>71.5913720964696</v>
      </c>
      <c r="J54" s="61">
        <f t="shared" si="7"/>
        <v>6.543729830218237</v>
      </c>
      <c r="K54" s="60" t="s">
        <v>0</v>
      </c>
      <c r="L54" s="61">
        <f t="shared" si="6"/>
        <v>100</v>
      </c>
    </row>
    <row r="55" spans="1:12" s="53" customFormat="1" ht="9">
      <c r="A55" s="54" t="s">
        <v>2</v>
      </c>
      <c r="B55" s="66">
        <v>390.7257171026</v>
      </c>
      <c r="C55" s="66">
        <v>2158.651494878349</v>
      </c>
      <c r="D55" s="66">
        <v>191.60426716596004</v>
      </c>
      <c r="E55" s="65" t="s">
        <v>0</v>
      </c>
      <c r="F55" s="66">
        <v>2740.981479146909</v>
      </c>
      <c r="G55" s="62"/>
      <c r="H55" s="61">
        <f t="shared" si="9"/>
        <v>14.254956484573102</v>
      </c>
      <c r="I55" s="61">
        <f t="shared" si="8"/>
        <v>78.75469102221727</v>
      </c>
      <c r="J55" s="61">
        <f t="shared" si="7"/>
        <v>6.990352493209627</v>
      </c>
      <c r="K55" s="60" t="s">
        <v>0</v>
      </c>
      <c r="L55" s="61">
        <f t="shared" si="6"/>
        <v>100</v>
      </c>
    </row>
    <row r="56" spans="1:12" s="53" customFormat="1" ht="9">
      <c r="A56" s="54" t="s">
        <v>8</v>
      </c>
      <c r="B56" s="66">
        <v>54.86701896026</v>
      </c>
      <c r="C56" s="66">
        <v>473.258151554794</v>
      </c>
      <c r="D56" s="66">
        <v>115.22097348462202</v>
      </c>
      <c r="E56" s="66">
        <v>80.21770514869502</v>
      </c>
      <c r="F56" s="66">
        <v>723.563849148371</v>
      </c>
      <c r="G56" s="62"/>
      <c r="H56" s="61">
        <f t="shared" si="9"/>
        <v>7.5828856050282285</v>
      </c>
      <c r="I56" s="61">
        <f t="shared" si="8"/>
        <v>65.40655010775001</v>
      </c>
      <c r="J56" s="61">
        <f t="shared" si="7"/>
        <v>15.924092064609946</v>
      </c>
      <c r="K56" s="61">
        <f>E56*100/$F56</f>
        <v>11.086472222611818</v>
      </c>
      <c r="L56" s="61">
        <f t="shared" si="6"/>
        <v>99.99999999999999</v>
      </c>
    </row>
    <row r="57" spans="1:12" s="53" customFormat="1" ht="9">
      <c r="A57" s="54" t="s">
        <v>7</v>
      </c>
      <c r="B57" s="66">
        <v>215.22116242343995</v>
      </c>
      <c r="C57" s="66">
        <v>216.51769786234195</v>
      </c>
      <c r="D57" s="66">
        <v>8.49866845555</v>
      </c>
      <c r="E57" s="65" t="s">
        <v>0</v>
      </c>
      <c r="F57" s="66">
        <v>440.2375287413319</v>
      </c>
      <c r="G57" s="62"/>
      <c r="H57" s="61">
        <f t="shared" si="9"/>
        <v>48.88750921321302</v>
      </c>
      <c r="I57" s="61">
        <f t="shared" si="8"/>
        <v>49.182017371708476</v>
      </c>
      <c r="J57" s="61">
        <f t="shared" si="7"/>
        <v>1.9304734150785037</v>
      </c>
      <c r="K57" s="60" t="s">
        <v>0</v>
      </c>
      <c r="L57" s="61">
        <f t="shared" si="6"/>
        <v>100</v>
      </c>
    </row>
    <row r="58" spans="1:12" s="53" customFormat="1" ht="9">
      <c r="A58" s="54" t="s">
        <v>5</v>
      </c>
      <c r="B58" s="66">
        <v>1174.4601783052601</v>
      </c>
      <c r="C58" s="66">
        <v>479.31750270688</v>
      </c>
      <c r="D58" s="65" t="s">
        <v>0</v>
      </c>
      <c r="E58" s="65" t="s">
        <v>0</v>
      </c>
      <c r="F58" s="66">
        <v>1653.7776810121402</v>
      </c>
      <c r="G58" s="62"/>
      <c r="H58" s="61">
        <f t="shared" si="9"/>
        <v>71.01681149708529</v>
      </c>
      <c r="I58" s="61">
        <f t="shared" si="8"/>
        <v>28.983188502914704</v>
      </c>
      <c r="J58" s="60" t="s">
        <v>0</v>
      </c>
      <c r="K58" s="60" t="s">
        <v>0</v>
      </c>
      <c r="L58" s="61">
        <f t="shared" si="6"/>
        <v>100</v>
      </c>
    </row>
    <row r="59" spans="1:12" s="53" customFormat="1" ht="9">
      <c r="A59" s="54" t="s">
        <v>3</v>
      </c>
      <c r="B59" s="66">
        <v>268.43196319169004</v>
      </c>
      <c r="C59" s="66">
        <v>1389.696736376547</v>
      </c>
      <c r="D59" s="66">
        <v>8.989834479768001</v>
      </c>
      <c r="E59" s="66">
        <v>32.664332752377</v>
      </c>
      <c r="F59" s="66">
        <v>1699.7828668003822</v>
      </c>
      <c r="G59" s="62"/>
      <c r="H59" s="61">
        <f t="shared" si="9"/>
        <v>15.792132538491693</v>
      </c>
      <c r="I59" s="61">
        <f t="shared" si="8"/>
        <v>81.75730933166001</v>
      </c>
      <c r="J59" s="61">
        <f>D59*100/$F59</f>
        <v>0.5288813445149134</v>
      </c>
      <c r="K59" s="61">
        <f>E59*100/$F59</f>
        <v>1.921676785333371</v>
      </c>
      <c r="L59" s="61">
        <f t="shared" si="6"/>
        <v>99.99999999999999</v>
      </c>
    </row>
    <row r="60" spans="1:12" s="53" customFormat="1" ht="9">
      <c r="A60" s="54" t="s">
        <v>23</v>
      </c>
      <c r="B60" s="65" t="s">
        <v>0</v>
      </c>
      <c r="C60" s="65" t="s">
        <v>0</v>
      </c>
      <c r="D60" s="65" t="s">
        <v>0</v>
      </c>
      <c r="E60" s="66" t="s">
        <v>0</v>
      </c>
      <c r="F60" s="66" t="s">
        <v>0</v>
      </c>
      <c r="G60" s="62"/>
      <c r="H60" s="60" t="s">
        <v>0</v>
      </c>
      <c r="I60" s="60" t="s">
        <v>0</v>
      </c>
      <c r="J60" s="60" t="s">
        <v>0</v>
      </c>
      <c r="K60" s="60" t="s">
        <v>0</v>
      </c>
      <c r="L60" s="60" t="s">
        <v>0</v>
      </c>
    </row>
    <row r="61" spans="1:12" s="53" customFormat="1" ht="9">
      <c r="A61" s="55" t="s">
        <v>24</v>
      </c>
      <c r="B61" s="67">
        <f>SUM(B39:B42,B45:B60)</f>
        <v>3636.7718549000997</v>
      </c>
      <c r="C61" s="67">
        <f>SUM(C39:C42,C45:C60)</f>
        <v>14096.830441137314</v>
      </c>
      <c r="D61" s="67">
        <f>SUM(D39:D42,D45:D60)</f>
        <v>7102.677352133778</v>
      </c>
      <c r="E61" s="67">
        <f>SUM(E39:E42,E45:E60)</f>
        <v>2618.501213571859</v>
      </c>
      <c r="F61" s="67">
        <f>SUM(F39:F42,F45:F60)</f>
        <v>27454.78086174305</v>
      </c>
      <c r="G61" s="64"/>
      <c r="H61" s="63">
        <f>B61*100/$F61</f>
        <v>13.246406420849532</v>
      </c>
      <c r="I61" s="63">
        <f aca="true" t="shared" si="10" ref="H61:L64">C61*100/$F61</f>
        <v>51.34563088347424</v>
      </c>
      <c r="J61" s="63">
        <f t="shared" si="10"/>
        <v>25.87045727263854</v>
      </c>
      <c r="K61" s="63">
        <f t="shared" si="10"/>
        <v>9.537505423037697</v>
      </c>
      <c r="L61" s="63">
        <f t="shared" si="10"/>
        <v>100</v>
      </c>
    </row>
    <row r="62" spans="1:12" s="53" customFormat="1" ht="9">
      <c r="A62" s="3" t="s">
        <v>25</v>
      </c>
      <c r="B62" s="67">
        <f>SUM(B39:B42,B45:B48)</f>
        <v>220.32176325819992</v>
      </c>
      <c r="C62" s="67">
        <f>SUM(C39:C42,C45:C48)</f>
        <v>2457.6158728073715</v>
      </c>
      <c r="D62" s="67">
        <f>SUM(D39:D42,D45:D48)</f>
        <v>4377.984511732251</v>
      </c>
      <c r="E62" s="67">
        <f>SUM(E39:E42,E45:E48)</f>
        <v>2452.573897816657</v>
      </c>
      <c r="F62" s="67">
        <f>SUM(F39:F42,F45:F48)</f>
        <v>9508.49604561448</v>
      </c>
      <c r="G62" s="64"/>
      <c r="H62" s="63">
        <f t="shared" si="10"/>
        <v>2.3171042213328468</v>
      </c>
      <c r="I62" s="63">
        <f t="shared" si="10"/>
        <v>25.8465256862664</v>
      </c>
      <c r="J62" s="63">
        <f t="shared" si="10"/>
        <v>46.04287040484673</v>
      </c>
      <c r="K62" s="63">
        <f t="shared" si="10"/>
        <v>25.793499687554018</v>
      </c>
      <c r="L62" s="63">
        <f t="shared" si="10"/>
        <v>100</v>
      </c>
    </row>
    <row r="63" spans="1:12" s="53" customFormat="1" ht="9">
      <c r="A63" s="3" t="s">
        <v>26</v>
      </c>
      <c r="B63" s="67">
        <f>SUM(B49:B52)</f>
        <v>677.8667994844</v>
      </c>
      <c r="C63" s="67">
        <f>SUM(C49:C52)</f>
        <v>5944.572976696101</v>
      </c>
      <c r="D63" s="67">
        <f>SUM(D49:D52)</f>
        <v>2178.7896982428965</v>
      </c>
      <c r="E63" s="67">
        <f>SUM(E49:E52)</f>
        <v>53.045277854130006</v>
      </c>
      <c r="F63" s="67">
        <f>SUM(F49:F52)</f>
        <v>8854.274752277528</v>
      </c>
      <c r="G63" s="64"/>
      <c r="H63" s="63">
        <f t="shared" si="10"/>
        <v>7.655813925471836</v>
      </c>
      <c r="I63" s="63">
        <f t="shared" si="10"/>
        <v>67.13788698692704</v>
      </c>
      <c r="J63" s="63">
        <f t="shared" si="10"/>
        <v>24.60720679220464</v>
      </c>
      <c r="K63" s="63">
        <f t="shared" si="10"/>
        <v>0.5990922953964751</v>
      </c>
      <c r="L63" s="63">
        <f t="shared" si="10"/>
        <v>100</v>
      </c>
    </row>
    <row r="64" spans="1:12" s="53" customFormat="1" ht="9">
      <c r="A64" s="3" t="s">
        <v>27</v>
      </c>
      <c r="B64" s="67">
        <f>SUM(B53:B60)</f>
        <v>2738.5832921575</v>
      </c>
      <c r="C64" s="67">
        <f>SUM(C53:C60)</f>
        <v>5694.641591633843</v>
      </c>
      <c r="D64" s="67">
        <f>SUM(D53:D60)</f>
        <v>545.9031421586301</v>
      </c>
      <c r="E64" s="67">
        <f>SUM(E53:E60)</f>
        <v>112.88203790107201</v>
      </c>
      <c r="F64" s="67">
        <f>SUM(F53:F60)</f>
        <v>9092.010063851045</v>
      </c>
      <c r="G64" s="64"/>
      <c r="H64" s="63">
        <f t="shared" si="10"/>
        <v>30.120768377125355</v>
      </c>
      <c r="I64" s="63">
        <f t="shared" si="10"/>
        <v>62.63347215458096</v>
      </c>
      <c r="J64" s="63">
        <f t="shared" si="10"/>
        <v>6.00420741205609</v>
      </c>
      <c r="K64" s="63">
        <f t="shared" si="10"/>
        <v>1.2415520562375983</v>
      </c>
      <c r="L64" s="63">
        <f t="shared" si="10"/>
        <v>100</v>
      </c>
    </row>
    <row r="65" spans="1:12" ht="9">
      <c r="A65" s="46"/>
      <c r="B65" s="46"/>
      <c r="C65" s="46"/>
      <c r="D65" s="46"/>
      <c r="E65" s="46"/>
      <c r="F65" s="46"/>
      <c r="G65" s="6"/>
      <c r="H65" s="6"/>
      <c r="I65" s="6"/>
      <c r="J65" s="6"/>
      <c r="K65" s="6"/>
      <c r="L65" s="6"/>
    </row>
    <row r="66" spans="1:12" ht="9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9">
      <c r="A67" s="121" t="s">
        <v>131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8" customHeight="1">
      <c r="A68" s="154" t="s">
        <v>150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</row>
  </sheetData>
  <mergeCells count="19">
    <mergeCell ref="A37:L37"/>
    <mergeCell ref="A1:L1"/>
    <mergeCell ref="A3:L3"/>
    <mergeCell ref="A5:A7"/>
    <mergeCell ref="B6:B7"/>
    <mergeCell ref="C6:C7"/>
    <mergeCell ref="B5:E5"/>
    <mergeCell ref="L5:L7"/>
    <mergeCell ref="H5:K5"/>
    <mergeCell ref="A68:L68"/>
    <mergeCell ref="D6:D7"/>
    <mergeCell ref="E6:E7"/>
    <mergeCell ref="H6:H7"/>
    <mergeCell ref="G5:G7"/>
    <mergeCell ref="I6:I7"/>
    <mergeCell ref="J6:J7"/>
    <mergeCell ref="K6:K7"/>
    <mergeCell ref="F5:F7"/>
    <mergeCell ref="A9:L9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&amp;C&amp;"Arial,Normale"196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40" sqref="A40:L40"/>
    </sheetView>
  </sheetViews>
  <sheetFormatPr defaultColWidth="9.140625" defaultRowHeight="12.75"/>
  <cols>
    <col min="1" max="1" width="17.00390625" style="45" customWidth="1"/>
    <col min="2" max="6" width="7.57421875" style="45" customWidth="1"/>
    <col min="7" max="7" width="0.5625" style="45" customWidth="1"/>
    <col min="8" max="8" width="7.57421875" style="45" customWidth="1"/>
    <col min="9" max="10" width="7.421875" style="45" customWidth="1"/>
    <col min="11" max="12" width="7.7109375" style="45" customWidth="1"/>
    <col min="13" max="16384" width="9.140625" style="45" customWidth="1"/>
  </cols>
  <sheetData>
    <row r="1" spans="1:12" s="53" customFormat="1" ht="12.75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53" customFormat="1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3" customFormat="1" ht="18" customHeight="1">
      <c r="A3" s="141" t="s">
        <v>149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53" customFormat="1" ht="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53" customFormat="1" ht="18" customHeight="1">
      <c r="A5" s="161" t="s">
        <v>12</v>
      </c>
      <c r="B5" s="146" t="s">
        <v>142</v>
      </c>
      <c r="C5" s="146"/>
      <c r="D5" s="146"/>
      <c r="E5" s="146"/>
      <c r="F5" s="144" t="s">
        <v>31</v>
      </c>
      <c r="G5" s="47"/>
      <c r="H5" s="100" t="s">
        <v>143</v>
      </c>
      <c r="I5" s="99"/>
      <c r="J5" s="99"/>
      <c r="K5" s="99"/>
      <c r="L5" s="144" t="s">
        <v>122</v>
      </c>
    </row>
    <row r="6" spans="1:12" s="53" customFormat="1" ht="9" customHeight="1">
      <c r="A6" s="162"/>
      <c r="B6" s="158" t="s">
        <v>37</v>
      </c>
      <c r="C6" s="158" t="s">
        <v>38</v>
      </c>
      <c r="D6" s="158" t="s">
        <v>39</v>
      </c>
      <c r="E6" s="144" t="s">
        <v>40</v>
      </c>
      <c r="F6" s="163"/>
      <c r="G6" s="48"/>
      <c r="H6" s="144" t="s">
        <v>37</v>
      </c>
      <c r="I6" s="144" t="s">
        <v>38</v>
      </c>
      <c r="J6" s="144" t="s">
        <v>39</v>
      </c>
      <c r="K6" s="144" t="s">
        <v>40</v>
      </c>
      <c r="L6" s="163"/>
    </row>
    <row r="7" spans="1:12" s="53" customFormat="1" ht="27" customHeight="1">
      <c r="A7" s="140"/>
      <c r="B7" s="151"/>
      <c r="C7" s="151"/>
      <c r="D7" s="151"/>
      <c r="E7" s="151"/>
      <c r="F7" s="145"/>
      <c r="G7" s="37"/>
      <c r="H7" s="164"/>
      <c r="I7" s="164"/>
      <c r="J7" s="164"/>
      <c r="K7" s="164"/>
      <c r="L7" s="145"/>
    </row>
    <row r="8" spans="1:12" ht="9">
      <c r="A8" s="53"/>
      <c r="B8" s="53"/>
      <c r="C8" s="53"/>
      <c r="D8" s="53"/>
      <c r="E8" s="53"/>
      <c r="F8" s="53"/>
      <c r="G8" s="12"/>
      <c r="H8" s="12"/>
      <c r="I8" s="12"/>
      <c r="J8" s="12"/>
      <c r="K8" s="12"/>
      <c r="L8" s="12"/>
    </row>
    <row r="9" spans="1:12" ht="12.75">
      <c r="A9" s="142" t="s">
        <v>44</v>
      </c>
      <c r="B9" s="142"/>
      <c r="C9" s="142"/>
      <c r="D9" s="142"/>
      <c r="E9" s="142"/>
      <c r="F9" s="142"/>
      <c r="G9" s="142"/>
      <c r="H9" s="142"/>
      <c r="I9" s="142"/>
      <c r="J9" s="142"/>
      <c r="K9" s="131"/>
      <c r="L9" s="131"/>
    </row>
    <row r="10" spans="1:12" ht="9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9">
      <c r="A11" s="54" t="s">
        <v>14</v>
      </c>
      <c r="B11" s="65" t="s">
        <v>0</v>
      </c>
      <c r="C11" s="66">
        <v>577.2421788890001</v>
      </c>
      <c r="D11" s="66">
        <v>1516.4171388338002</v>
      </c>
      <c r="E11" s="66">
        <v>4345.6899712235</v>
      </c>
      <c r="F11" s="66">
        <v>6439.3492889463005</v>
      </c>
      <c r="G11" s="59"/>
      <c r="H11" s="60" t="s">
        <v>0</v>
      </c>
      <c r="I11" s="61">
        <f>C11*100/$F11</f>
        <v>8.964293641903945</v>
      </c>
      <c r="J11" s="61">
        <f>D11*100/$F11</f>
        <v>23.549229445230768</v>
      </c>
      <c r="K11" s="61">
        <f>E11*100/$F11</f>
        <v>67.48647691286529</v>
      </c>
      <c r="L11" s="61">
        <f aca="true" t="shared" si="0" ref="L11:L31">F11*100/$F11</f>
        <v>100</v>
      </c>
    </row>
    <row r="12" spans="1:12" ht="9">
      <c r="A12" s="54" t="s">
        <v>132</v>
      </c>
      <c r="B12" s="65" t="s">
        <v>0</v>
      </c>
      <c r="C12" s="65" t="s">
        <v>0</v>
      </c>
      <c r="D12" s="66">
        <v>36.2500541934</v>
      </c>
      <c r="E12" s="66">
        <v>296.3253241870001</v>
      </c>
      <c r="F12" s="66">
        <v>332.5753783804001</v>
      </c>
      <c r="G12" s="62"/>
      <c r="H12" s="60" t="s">
        <v>0</v>
      </c>
      <c r="I12" s="60" t="s">
        <v>0</v>
      </c>
      <c r="J12" s="61">
        <f aca="true" t="shared" si="1" ref="J12:K29">D12*100/$F12</f>
        <v>10.899800932327933</v>
      </c>
      <c r="K12" s="61">
        <f t="shared" si="1"/>
        <v>89.10019906767207</v>
      </c>
      <c r="L12" s="61">
        <f t="shared" si="0"/>
        <v>100</v>
      </c>
    </row>
    <row r="13" spans="1:12" ht="9">
      <c r="A13" s="54" t="s">
        <v>16</v>
      </c>
      <c r="B13" s="65" t="s">
        <v>0</v>
      </c>
      <c r="C13" s="66">
        <v>468.95461000509994</v>
      </c>
      <c r="D13" s="66">
        <v>2921.2302822865995</v>
      </c>
      <c r="E13" s="66">
        <v>5565.288805180703</v>
      </c>
      <c r="F13" s="66">
        <v>8955.473697472402</v>
      </c>
      <c r="G13" s="62"/>
      <c r="H13" s="60" t="s">
        <v>0</v>
      </c>
      <c r="I13" s="60">
        <f>C13*100/$F13</f>
        <v>5.236513732796268</v>
      </c>
      <c r="J13" s="61">
        <f t="shared" si="1"/>
        <v>32.619494858335514</v>
      </c>
      <c r="K13" s="61">
        <f t="shared" si="1"/>
        <v>62.143991408868224</v>
      </c>
      <c r="L13" s="61">
        <f t="shared" si="0"/>
        <v>100</v>
      </c>
    </row>
    <row r="14" spans="1:12" ht="9">
      <c r="A14" s="54" t="s">
        <v>9</v>
      </c>
      <c r="B14" s="65" t="s">
        <v>0</v>
      </c>
      <c r="C14" s="65" t="s">
        <v>0</v>
      </c>
      <c r="D14" s="66">
        <v>631.6496575483001</v>
      </c>
      <c r="E14" s="66">
        <v>1037.6123140165</v>
      </c>
      <c r="F14" s="66">
        <v>1669.2619715648002</v>
      </c>
      <c r="G14" s="62"/>
      <c r="H14" s="60" t="s">
        <v>0</v>
      </c>
      <c r="I14" s="60" t="s">
        <v>0</v>
      </c>
      <c r="J14" s="61">
        <f t="shared" si="1"/>
        <v>37.84005556396752</v>
      </c>
      <c r="K14" s="61">
        <f t="shared" si="1"/>
        <v>62.159944436032475</v>
      </c>
      <c r="L14" s="61">
        <f t="shared" si="0"/>
        <v>100</v>
      </c>
    </row>
    <row r="15" spans="1:12" ht="9">
      <c r="A15" s="7" t="s">
        <v>133</v>
      </c>
      <c r="B15" s="65" t="s">
        <v>0</v>
      </c>
      <c r="C15" s="65" t="s">
        <v>0</v>
      </c>
      <c r="D15" s="65" t="s">
        <v>0</v>
      </c>
      <c r="E15" s="120">
        <v>287.14665855659996</v>
      </c>
      <c r="F15" s="120">
        <f>SUM(B15:E15)</f>
        <v>287.14665855659996</v>
      </c>
      <c r="G15" s="62"/>
      <c r="H15" s="60" t="s">
        <v>0</v>
      </c>
      <c r="I15" s="60" t="s">
        <v>0</v>
      </c>
      <c r="J15" s="60" t="s">
        <v>0</v>
      </c>
      <c r="K15" s="117">
        <f>E15/F15*100</f>
        <v>100</v>
      </c>
      <c r="L15" s="117">
        <f t="shared" si="0"/>
        <v>100</v>
      </c>
    </row>
    <row r="16" spans="1:12" ht="9">
      <c r="A16" s="7" t="s">
        <v>29</v>
      </c>
      <c r="B16" s="65" t="s">
        <v>0</v>
      </c>
      <c r="C16" s="65" t="s">
        <v>0</v>
      </c>
      <c r="D16" s="120">
        <v>631.6496575483001</v>
      </c>
      <c r="E16" s="120">
        <v>750.4656554599001</v>
      </c>
      <c r="F16" s="120">
        <f>SUM(B16:E16)</f>
        <v>1382.1153130082002</v>
      </c>
      <c r="G16" s="62"/>
      <c r="H16" s="60" t="s">
        <v>0</v>
      </c>
      <c r="I16" s="60" t="s">
        <v>0</v>
      </c>
      <c r="J16" s="117">
        <f>D16/F16*100</f>
        <v>45.701661185816874</v>
      </c>
      <c r="K16" s="117">
        <f>E16/F16*100</f>
        <v>54.29833881418311</v>
      </c>
      <c r="L16" s="117">
        <f t="shared" si="0"/>
        <v>100</v>
      </c>
    </row>
    <row r="17" spans="1:12" ht="9">
      <c r="A17" s="54" t="s">
        <v>30</v>
      </c>
      <c r="B17" s="65" t="s">
        <v>0</v>
      </c>
      <c r="C17" s="66">
        <v>2764.3346510269994</v>
      </c>
      <c r="D17" s="66">
        <v>5929.433109885901</v>
      </c>
      <c r="E17" s="66">
        <v>1855.3456565675995</v>
      </c>
      <c r="F17" s="66">
        <v>10549.1134174805</v>
      </c>
      <c r="G17" s="62"/>
      <c r="H17" s="60" t="s">
        <v>0</v>
      </c>
      <c r="I17" s="61">
        <f aca="true" t="shared" si="2" ref="I17:I31">C17*100/$F17</f>
        <v>26.204426302274225</v>
      </c>
      <c r="J17" s="61">
        <f t="shared" si="1"/>
        <v>56.207880939648284</v>
      </c>
      <c r="K17" s="61">
        <f t="shared" si="1"/>
        <v>17.587692758077498</v>
      </c>
      <c r="L17" s="61">
        <f t="shared" si="0"/>
        <v>100</v>
      </c>
    </row>
    <row r="18" spans="1:12" ht="9">
      <c r="A18" s="54" t="s">
        <v>18</v>
      </c>
      <c r="B18" s="66">
        <v>1365.9785588140003</v>
      </c>
      <c r="C18" s="66">
        <v>3295.436741385999</v>
      </c>
      <c r="D18" s="66">
        <v>670.1430459300999</v>
      </c>
      <c r="E18" s="66">
        <v>855.3744834495999</v>
      </c>
      <c r="F18" s="66">
        <v>6186.9328295796995</v>
      </c>
      <c r="G18" s="62"/>
      <c r="H18" s="61">
        <f>B18*100/$F18</f>
        <v>22.078444949058806</v>
      </c>
      <c r="I18" s="61">
        <f t="shared" si="2"/>
        <v>53.26446612820055</v>
      </c>
      <c r="J18" s="61">
        <f t="shared" si="1"/>
        <v>10.831587547324723</v>
      </c>
      <c r="K18" s="61">
        <f t="shared" si="1"/>
        <v>13.82550137541591</v>
      </c>
      <c r="L18" s="61">
        <f t="shared" si="0"/>
        <v>100</v>
      </c>
    </row>
    <row r="19" spans="1:12" ht="9">
      <c r="A19" s="54" t="s">
        <v>19</v>
      </c>
      <c r="B19" s="66" t="s">
        <v>0</v>
      </c>
      <c r="C19" s="66">
        <v>775.5043690466</v>
      </c>
      <c r="D19" s="66">
        <v>1844.0730300507</v>
      </c>
      <c r="E19" s="66">
        <v>2563.5257577361012</v>
      </c>
      <c r="F19" s="66">
        <v>5183.103156833402</v>
      </c>
      <c r="G19" s="62"/>
      <c r="H19" s="60" t="s">
        <v>0</v>
      </c>
      <c r="I19" s="61">
        <f t="shared" si="2"/>
        <v>14.962163506704961</v>
      </c>
      <c r="J19" s="61">
        <f t="shared" si="1"/>
        <v>35.578551579076226</v>
      </c>
      <c r="K19" s="61">
        <f t="shared" si="1"/>
        <v>49.4592849142188</v>
      </c>
      <c r="L19" s="61">
        <f t="shared" si="0"/>
        <v>100</v>
      </c>
    </row>
    <row r="20" spans="1:12" ht="9">
      <c r="A20" s="54" t="s">
        <v>6</v>
      </c>
      <c r="B20" s="66" t="s">
        <v>0</v>
      </c>
      <c r="C20" s="66">
        <v>7942.271213033999</v>
      </c>
      <c r="D20" s="66">
        <v>15552.133831492998</v>
      </c>
      <c r="E20" s="66">
        <v>437.7897207159999</v>
      </c>
      <c r="F20" s="66">
        <v>23932.194765242995</v>
      </c>
      <c r="G20" s="62"/>
      <c r="H20" s="60" t="s">
        <v>0</v>
      </c>
      <c r="I20" s="61">
        <f t="shared" si="2"/>
        <v>33.186555980100295</v>
      </c>
      <c r="J20" s="61">
        <f t="shared" si="1"/>
        <v>64.98415203472915</v>
      </c>
      <c r="K20" s="61">
        <f t="shared" si="1"/>
        <v>1.8292919851705662</v>
      </c>
      <c r="L20" s="61">
        <f t="shared" si="0"/>
        <v>100</v>
      </c>
    </row>
    <row r="21" spans="1:12" ht="9">
      <c r="A21" s="54" t="s">
        <v>10</v>
      </c>
      <c r="B21" s="66" t="s">
        <v>0</v>
      </c>
      <c r="C21" s="66">
        <v>15130.008005526484</v>
      </c>
      <c r="D21" s="66">
        <v>4522.653549221399</v>
      </c>
      <c r="E21" s="66">
        <v>297.56245833076997</v>
      </c>
      <c r="F21" s="66">
        <v>19950.224013078652</v>
      </c>
      <c r="G21" s="62"/>
      <c r="H21" s="60" t="s">
        <v>0</v>
      </c>
      <c r="I21" s="61">
        <f t="shared" si="2"/>
        <v>75.83878755249962</v>
      </c>
      <c r="J21" s="61">
        <f t="shared" si="1"/>
        <v>22.669688050903634</v>
      </c>
      <c r="K21" s="61">
        <f t="shared" si="1"/>
        <v>1.4915243965967435</v>
      </c>
      <c r="L21" s="61">
        <f t="shared" si="0"/>
        <v>100</v>
      </c>
    </row>
    <row r="22" spans="1:12" ht="9">
      <c r="A22" s="54" t="s">
        <v>11</v>
      </c>
      <c r="B22" s="66">
        <v>1738.648474001</v>
      </c>
      <c r="C22" s="66">
        <v>4571.680910482</v>
      </c>
      <c r="D22" s="66">
        <v>986.2586020339996</v>
      </c>
      <c r="E22" s="65" t="s">
        <v>0</v>
      </c>
      <c r="F22" s="66">
        <v>7296.587986517</v>
      </c>
      <c r="G22" s="62"/>
      <c r="H22" s="61">
        <f aca="true" t="shared" si="3" ref="H22:H31">B22*100/$F22</f>
        <v>23.828239681530075</v>
      </c>
      <c r="I22" s="61">
        <f t="shared" si="2"/>
        <v>62.6550508118285</v>
      </c>
      <c r="J22" s="61">
        <f t="shared" si="1"/>
        <v>13.516709506641428</v>
      </c>
      <c r="K22" s="60" t="s">
        <v>0</v>
      </c>
      <c r="L22" s="61">
        <f t="shared" si="0"/>
        <v>100</v>
      </c>
    </row>
    <row r="23" spans="1:12" ht="9">
      <c r="A23" s="54" t="s">
        <v>4</v>
      </c>
      <c r="B23" s="66">
        <v>246.735407923</v>
      </c>
      <c r="C23" s="66">
        <v>8587.914219645996</v>
      </c>
      <c r="D23" s="66">
        <v>308.23401141700003</v>
      </c>
      <c r="E23" s="65" t="s">
        <v>0</v>
      </c>
      <c r="F23" s="66">
        <v>9142.883638985997</v>
      </c>
      <c r="G23" s="62"/>
      <c r="H23" s="61">
        <f t="shared" si="3"/>
        <v>2.6986607034010603</v>
      </c>
      <c r="I23" s="61">
        <f t="shared" si="2"/>
        <v>93.93003956679962</v>
      </c>
      <c r="J23" s="61">
        <f t="shared" si="1"/>
        <v>3.3712997297993077</v>
      </c>
      <c r="K23" s="60" t="s">
        <v>0</v>
      </c>
      <c r="L23" s="61">
        <f t="shared" si="0"/>
        <v>100</v>
      </c>
    </row>
    <row r="24" spans="1:12" ht="9">
      <c r="A24" s="54" t="s">
        <v>20</v>
      </c>
      <c r="B24" s="66">
        <v>1995.6937764599998</v>
      </c>
      <c r="C24" s="66">
        <v>9591.023322592004</v>
      </c>
      <c r="D24" s="66">
        <v>9647.988332979598</v>
      </c>
      <c r="E24" s="66">
        <v>128.1066314254</v>
      </c>
      <c r="F24" s="66">
        <v>21362.812063457</v>
      </c>
      <c r="G24" s="62"/>
      <c r="H24" s="61">
        <f t="shared" si="3"/>
        <v>9.341905787177767</v>
      </c>
      <c r="I24" s="61">
        <f t="shared" si="2"/>
        <v>44.89588399739895</v>
      </c>
      <c r="J24" s="61">
        <f t="shared" si="1"/>
        <v>45.162539015560334</v>
      </c>
      <c r="K24" s="61">
        <f>E24*100/$F24</f>
        <v>0.5996711998629517</v>
      </c>
      <c r="L24" s="61">
        <f t="shared" si="0"/>
        <v>100</v>
      </c>
    </row>
    <row r="25" spans="1:12" ht="9">
      <c r="A25" s="54" t="s">
        <v>21</v>
      </c>
      <c r="B25" s="66">
        <v>3256.789021626999</v>
      </c>
      <c r="C25" s="66">
        <v>4278.862818606998</v>
      </c>
      <c r="D25" s="66">
        <v>1563.2773619065001</v>
      </c>
      <c r="E25" s="65" t="s">
        <v>0</v>
      </c>
      <c r="F25" s="66">
        <v>9098.929202140498</v>
      </c>
      <c r="G25" s="62"/>
      <c r="H25" s="61">
        <f t="shared" si="3"/>
        <v>35.79310212525721</v>
      </c>
      <c r="I25" s="61">
        <f t="shared" si="2"/>
        <v>47.02600408848557</v>
      </c>
      <c r="J25" s="61">
        <f t="shared" si="1"/>
        <v>17.180893786257215</v>
      </c>
      <c r="K25" s="60" t="s">
        <v>0</v>
      </c>
      <c r="L25" s="61">
        <f t="shared" si="0"/>
        <v>100</v>
      </c>
    </row>
    <row r="26" spans="1:12" ht="9">
      <c r="A26" s="54" t="s">
        <v>22</v>
      </c>
      <c r="B26" s="66">
        <v>452.224078733</v>
      </c>
      <c r="C26" s="66">
        <v>1605.760969035</v>
      </c>
      <c r="D26" s="66">
        <v>182.08091535220007</v>
      </c>
      <c r="E26" s="65" t="s">
        <v>0</v>
      </c>
      <c r="F26" s="66">
        <v>2240.0659631202</v>
      </c>
      <c r="G26" s="62"/>
      <c r="H26" s="61">
        <f t="shared" si="3"/>
        <v>20.18798045139236</v>
      </c>
      <c r="I26" s="61">
        <f t="shared" si="2"/>
        <v>71.68364661897397</v>
      </c>
      <c r="J26" s="61">
        <f t="shared" si="1"/>
        <v>8.128372929633668</v>
      </c>
      <c r="K26" s="60" t="s">
        <v>0</v>
      </c>
      <c r="L26" s="61">
        <f t="shared" si="0"/>
        <v>100</v>
      </c>
    </row>
    <row r="27" spans="1:12" ht="9">
      <c r="A27" s="54" t="s">
        <v>2</v>
      </c>
      <c r="B27" s="66">
        <v>2431.603768381001</v>
      </c>
      <c r="C27" s="66">
        <v>13791.662044777999</v>
      </c>
      <c r="D27" s="66">
        <v>1304.7494857462996</v>
      </c>
      <c r="E27" s="65" t="s">
        <v>0</v>
      </c>
      <c r="F27" s="66">
        <v>17528.0152989053</v>
      </c>
      <c r="G27" s="62"/>
      <c r="H27" s="61">
        <f t="shared" si="3"/>
        <v>13.872670276211279</v>
      </c>
      <c r="I27" s="61">
        <f t="shared" si="2"/>
        <v>78.68353495583352</v>
      </c>
      <c r="J27" s="61">
        <f t="shared" si="1"/>
        <v>7.4437947679552</v>
      </c>
      <c r="K27" s="60" t="s">
        <v>0</v>
      </c>
      <c r="L27" s="61">
        <f t="shared" si="0"/>
        <v>100</v>
      </c>
    </row>
    <row r="28" spans="1:12" ht="9">
      <c r="A28" s="54" t="s">
        <v>8</v>
      </c>
      <c r="B28" s="66">
        <v>303.07441838799997</v>
      </c>
      <c r="C28" s="66">
        <v>3067.5543629899003</v>
      </c>
      <c r="D28" s="66">
        <v>869.9195186018001</v>
      </c>
      <c r="E28" s="66">
        <v>611.7565585540696</v>
      </c>
      <c r="F28" s="66">
        <v>4852.30485853377</v>
      </c>
      <c r="G28" s="62"/>
      <c r="H28" s="61">
        <f t="shared" si="3"/>
        <v>6.24598880787512</v>
      </c>
      <c r="I28" s="61">
        <f t="shared" si="2"/>
        <v>63.2185003296934</v>
      </c>
      <c r="J28" s="61">
        <f t="shared" si="1"/>
        <v>17.927965038550056</v>
      </c>
      <c r="K28" s="61">
        <f>E28*100/$F28</f>
        <v>12.60754582388142</v>
      </c>
      <c r="L28" s="61">
        <f t="shared" si="0"/>
        <v>100</v>
      </c>
    </row>
    <row r="29" spans="1:12" ht="9">
      <c r="A29" s="54" t="s">
        <v>7</v>
      </c>
      <c r="B29" s="66">
        <v>1287.481876313</v>
      </c>
      <c r="C29" s="66">
        <v>1287.0661104947997</v>
      </c>
      <c r="D29" s="66">
        <v>62.6702798546</v>
      </c>
      <c r="E29" s="65" t="s">
        <v>0</v>
      </c>
      <c r="F29" s="66">
        <v>2637.2182666623994</v>
      </c>
      <c r="G29" s="62"/>
      <c r="H29" s="61">
        <f t="shared" si="3"/>
        <v>48.81969356076114</v>
      </c>
      <c r="I29" s="61">
        <f t="shared" si="2"/>
        <v>48.80392824381881</v>
      </c>
      <c r="J29" s="61">
        <f t="shared" si="1"/>
        <v>2.3763781954200556</v>
      </c>
      <c r="K29" s="60" t="s">
        <v>0</v>
      </c>
      <c r="L29" s="61">
        <f t="shared" si="0"/>
        <v>100</v>
      </c>
    </row>
    <row r="30" spans="1:12" ht="9">
      <c r="A30" s="54" t="s">
        <v>5</v>
      </c>
      <c r="B30" s="66">
        <v>6927.104579148</v>
      </c>
      <c r="C30" s="66">
        <v>3126.6150762758016</v>
      </c>
      <c r="D30" s="65" t="s">
        <v>0</v>
      </c>
      <c r="E30" s="65" t="s">
        <v>0</v>
      </c>
      <c r="F30" s="66">
        <v>10053.719655423802</v>
      </c>
      <c r="G30" s="62"/>
      <c r="H30" s="61">
        <f t="shared" si="3"/>
        <v>68.90091246388546</v>
      </c>
      <c r="I30" s="61">
        <f t="shared" si="2"/>
        <v>31.099087536114542</v>
      </c>
      <c r="J30" s="60" t="s">
        <v>0</v>
      </c>
      <c r="K30" s="60" t="s">
        <v>0</v>
      </c>
      <c r="L30" s="61">
        <f t="shared" si="0"/>
        <v>100</v>
      </c>
    </row>
    <row r="31" spans="1:12" ht="9">
      <c r="A31" s="54" t="s">
        <v>3</v>
      </c>
      <c r="B31" s="66">
        <v>1732.0627988207998</v>
      </c>
      <c r="C31" s="66">
        <v>9447.649024124205</v>
      </c>
      <c r="D31" s="66">
        <v>66.96782661820001</v>
      </c>
      <c r="E31" s="66">
        <v>242.799552668735</v>
      </c>
      <c r="F31" s="66">
        <v>11489.47920223194</v>
      </c>
      <c r="G31" s="62"/>
      <c r="H31" s="61">
        <f t="shared" si="3"/>
        <v>15.075207225096245</v>
      </c>
      <c r="I31" s="61">
        <f t="shared" si="2"/>
        <v>82.22869686111542</v>
      </c>
      <c r="J31" s="61">
        <f>D31*100/$F31</f>
        <v>0.5828621597155672</v>
      </c>
      <c r="K31" s="61">
        <f>E31*100/$F31</f>
        <v>2.11323375407276</v>
      </c>
      <c r="L31" s="61">
        <f t="shared" si="0"/>
        <v>100</v>
      </c>
    </row>
    <row r="32" spans="1:12" ht="9">
      <c r="A32" s="54" t="s">
        <v>23</v>
      </c>
      <c r="B32" s="65" t="s">
        <v>0</v>
      </c>
      <c r="C32" s="65" t="s">
        <v>0</v>
      </c>
      <c r="D32" s="65" t="s">
        <v>0</v>
      </c>
      <c r="E32" s="66" t="s">
        <v>0</v>
      </c>
      <c r="F32" s="66" t="s">
        <v>0</v>
      </c>
      <c r="G32" s="62"/>
      <c r="H32" s="60" t="s">
        <v>0</v>
      </c>
      <c r="I32" s="60" t="s">
        <v>0</v>
      </c>
      <c r="J32" s="60" t="s">
        <v>0</v>
      </c>
      <c r="K32" s="60" t="s">
        <v>0</v>
      </c>
      <c r="L32" s="60" t="s">
        <v>0</v>
      </c>
    </row>
    <row r="33" spans="1:12" ht="9">
      <c r="A33" s="55" t="s">
        <v>24</v>
      </c>
      <c r="B33" s="67">
        <f>SUM(B11:B14,B17:B32)</f>
        <v>21737.3967586088</v>
      </c>
      <c r="C33" s="67">
        <f>SUM(C11:C14,C17:C32)</f>
        <v>90309.54062793887</v>
      </c>
      <c r="D33" s="67">
        <f>SUM(D11:D14,D17:D32)</f>
        <v>48616.1300339534</v>
      </c>
      <c r="E33" s="67">
        <f>SUM(E11:E14,E17:E32)</f>
        <v>18237.17723405597</v>
      </c>
      <c r="F33" s="67">
        <f>SUM(F11:F14,F17:F32)</f>
        <v>178900.2446545571</v>
      </c>
      <c r="G33" s="64"/>
      <c r="H33" s="63">
        <f aca="true" t="shared" si="4" ref="H33:L36">B33*100/$F33</f>
        <v>12.150568491721225</v>
      </c>
      <c r="I33" s="63">
        <f t="shared" si="4"/>
        <v>50.48038967320576</v>
      </c>
      <c r="J33" s="63">
        <f t="shared" si="4"/>
        <v>27.174993599269516</v>
      </c>
      <c r="K33" s="63">
        <f t="shared" si="4"/>
        <v>10.19404823580347</v>
      </c>
      <c r="L33" s="63">
        <f t="shared" si="4"/>
        <v>99.99999999999999</v>
      </c>
    </row>
    <row r="34" spans="1:12" ht="9">
      <c r="A34" s="3" t="s">
        <v>25</v>
      </c>
      <c r="B34" s="67">
        <f>SUM(B11:B14,B17:B20)</f>
        <v>1365.9785588140003</v>
      </c>
      <c r="C34" s="67">
        <f>SUM(C11:C14,C17:C20)</f>
        <v>15823.743763387698</v>
      </c>
      <c r="D34" s="67">
        <f>SUM(D11:D14,D17:D20)</f>
        <v>29101.3301502218</v>
      </c>
      <c r="E34" s="67">
        <f>SUM(E11:E14,E17:E20)</f>
        <v>16956.952033077</v>
      </c>
      <c r="F34" s="67">
        <f>SUM(F11:F14,F17:F20)</f>
        <v>63248.0045055005</v>
      </c>
      <c r="G34" s="64"/>
      <c r="H34" s="63">
        <f t="shared" si="4"/>
        <v>2.15971803299376</v>
      </c>
      <c r="I34" s="63">
        <f t="shared" si="4"/>
        <v>25.018566019757273</v>
      </c>
      <c r="J34" s="63">
        <f t="shared" si="4"/>
        <v>46.011459772918116</v>
      </c>
      <c r="K34" s="63">
        <f t="shared" si="4"/>
        <v>26.810256174330842</v>
      </c>
      <c r="L34" s="63">
        <f t="shared" si="4"/>
        <v>100</v>
      </c>
    </row>
    <row r="35" spans="1:12" ht="9">
      <c r="A35" s="3" t="s">
        <v>26</v>
      </c>
      <c r="B35" s="67">
        <f>SUM(B21:B24)</f>
        <v>3981.0776583839997</v>
      </c>
      <c r="C35" s="67">
        <f>SUM(C21:C24)</f>
        <v>37880.62645824648</v>
      </c>
      <c r="D35" s="67">
        <f>SUM(D21:D24)</f>
        <v>15465.134495651997</v>
      </c>
      <c r="E35" s="67">
        <f>SUM(E21:E24)</f>
        <v>425.66908975616997</v>
      </c>
      <c r="F35" s="67">
        <f>SUM(F21:F24)</f>
        <v>57752.507702038645</v>
      </c>
      <c r="G35" s="64"/>
      <c r="H35" s="63">
        <f t="shared" si="4"/>
        <v>6.89334163448537</v>
      </c>
      <c r="I35" s="63">
        <f t="shared" si="4"/>
        <v>65.59131017077776</v>
      </c>
      <c r="J35" s="63">
        <f t="shared" si="4"/>
        <v>26.778290867369698</v>
      </c>
      <c r="K35" s="63">
        <f t="shared" si="4"/>
        <v>0.7370573273671785</v>
      </c>
      <c r="L35" s="63">
        <f t="shared" si="4"/>
        <v>100</v>
      </c>
    </row>
    <row r="36" spans="1:12" ht="9">
      <c r="A36" s="3" t="s">
        <v>27</v>
      </c>
      <c r="B36" s="67">
        <f>SUM(B25:B32)</f>
        <v>16390.3405414108</v>
      </c>
      <c r="C36" s="67">
        <f>SUM(C25:C32)</f>
        <v>36605.17040630471</v>
      </c>
      <c r="D36" s="67">
        <f>SUM(D25:D32)</f>
        <v>4049.6653880795993</v>
      </c>
      <c r="E36" s="67">
        <f>SUM(E25:E32)</f>
        <v>854.5561112228046</v>
      </c>
      <c r="F36" s="67">
        <f>SUM(F25:F32)</f>
        <v>57899.73244701791</v>
      </c>
      <c r="G36" s="64"/>
      <c r="H36" s="63">
        <f t="shared" si="4"/>
        <v>28.30814556251887</v>
      </c>
      <c r="I36" s="63">
        <f t="shared" si="4"/>
        <v>63.22165726724362</v>
      </c>
      <c r="J36" s="63">
        <f t="shared" si="4"/>
        <v>6.994273059526331</v>
      </c>
      <c r="K36" s="63">
        <f t="shared" si="4"/>
        <v>1.4759241107111851</v>
      </c>
      <c r="L36" s="63">
        <f t="shared" si="4"/>
        <v>100</v>
      </c>
    </row>
    <row r="37" spans="1:12" ht="9">
      <c r="A37" s="46"/>
      <c r="B37" s="46"/>
      <c r="C37" s="46"/>
      <c r="D37" s="46"/>
      <c r="E37" s="46"/>
      <c r="F37" s="46"/>
      <c r="G37" s="6"/>
      <c r="H37" s="6"/>
      <c r="I37" s="6"/>
      <c r="J37" s="6"/>
      <c r="K37" s="6"/>
      <c r="L37" s="6"/>
    </row>
    <row r="38" spans="1:12" ht="9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9">
      <c r="A39" s="121" t="s">
        <v>131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8.75" customHeight="1">
      <c r="A40" s="154" t="s">
        <v>150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</sheetData>
  <mergeCells count="16">
    <mergeCell ref="A1:L1"/>
    <mergeCell ref="A3:L3"/>
    <mergeCell ref="A5:A7"/>
    <mergeCell ref="B6:B7"/>
    <mergeCell ref="C6:C7"/>
    <mergeCell ref="D6:D7"/>
    <mergeCell ref="E6:E7"/>
    <mergeCell ref="K6:K7"/>
    <mergeCell ref="A40:L40"/>
    <mergeCell ref="A9:L9"/>
    <mergeCell ref="F5:F7"/>
    <mergeCell ref="B5:E5"/>
    <mergeCell ref="L5:L7"/>
    <mergeCell ref="H6:H7"/>
    <mergeCell ref="I6:I7"/>
    <mergeCell ref="J6:J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istat</cp:lastModifiedBy>
  <cp:lastPrinted>2007-07-26T10:04:40Z</cp:lastPrinted>
  <dcterms:created xsi:type="dcterms:W3CDTF">2007-04-17T14:37:55Z</dcterms:created>
  <dcterms:modified xsi:type="dcterms:W3CDTF">2007-08-21T14:04:32Z</dcterms:modified>
  <cp:category/>
  <cp:version/>
  <cp:contentType/>
  <cp:contentStatus/>
</cp:coreProperties>
</file>