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575" windowHeight="6030" activeTab="0"/>
  </bookViews>
  <sheets>
    <sheet name="Tavola 1.5 (3)" sheetId="1" r:id="rId1"/>
    <sheet name="Tavola 1.5 (2)" sheetId="2" r:id="rId2"/>
    <sheet name="Tavola 1.5" sheetId="3" r:id="rId3"/>
  </sheets>
  <definedNames/>
  <calcPr fullCalcOnLoad="1"/>
</workbook>
</file>

<file path=xl/sharedStrings.xml><?xml version="1.0" encoding="utf-8"?>
<sst xmlns="http://schemas.openxmlformats.org/spreadsheetml/2006/main" count="180" uniqueCount="44">
  <si>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</si>
  <si>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</si>
  <si>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</si>
  <si>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</si>
  <si>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</si>
  <si>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</si>
  <si>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</si>
  <si>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</si>
  <si>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</si>
  <si>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</si>
  <si>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</si>
  <si>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</si>
  <si>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</si>
  <si>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</si>
  <si>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</si>
  <si>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</si>
  <si>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Mezzogiorno</t>
  </si>
  <si>
    <t>Trento</t>
  </si>
  <si>
    <t>Trentino - Alto Adige</t>
  </si>
  <si>
    <t>ITALIA</t>
  </si>
  <si>
    <t>REGIONI</t>
  </si>
  <si>
    <t>Bolzano-Bozen</t>
  </si>
  <si>
    <t>Valle d'Aosta</t>
  </si>
  <si>
    <t>Friuli - Venezia Giulia</t>
  </si>
  <si>
    <t>Emilia - Romagna</t>
  </si>
  <si>
    <t>Per ettaro</t>
  </si>
  <si>
    <t>Totale</t>
  </si>
  <si>
    <t>Raccolta</t>
  </si>
  <si>
    <t>FRUMENTO  IN  COMPLESSO</t>
  </si>
  <si>
    <t>FRUMENTO  TENERO</t>
  </si>
  <si>
    <t>FRUMENTO  DURO</t>
  </si>
  <si>
    <t>ORZO</t>
  </si>
  <si>
    <t>GRANOTURCO</t>
  </si>
  <si>
    <t>RISO (a)</t>
  </si>
  <si>
    <t xml:space="preserve"> -</t>
  </si>
  <si>
    <t>Nord</t>
  </si>
  <si>
    <t>Centro</t>
  </si>
  <si>
    <t>(a) Fonte: Ente nazionale risi. La resa fa riferimento alla produzione raccolta.</t>
  </si>
  <si>
    <t>Superficie</t>
  </si>
  <si>
    <t>Produzione</t>
  </si>
  <si>
    <r>
      <t xml:space="preserve">                     </t>
    </r>
    <r>
      <rPr>
        <i/>
        <sz val="9"/>
        <rFont val="Arial"/>
        <family val="2"/>
      </rPr>
      <t>in quintali)</t>
    </r>
  </si>
  <si>
    <r>
      <t>Tavola 3.5 - Principali colture cerealicole per regione - Anno  2002</t>
    </r>
    <r>
      <rPr>
        <i/>
        <sz val="9"/>
        <rFont val="Arial"/>
        <family val="2"/>
      </rPr>
      <t xml:space="preserve"> (superficie in ettari, produzione </t>
    </r>
  </si>
  <si>
    <t xml:space="preserve">                                     produzione in quintali)</t>
  </si>
  <si>
    <r>
      <t xml:space="preserve">Tavola  3.5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Principali colture cerealicole per regione  -  Anno  2002  </t>
    </r>
    <r>
      <rPr>
        <i/>
        <sz val="9"/>
        <rFont val="Arial"/>
        <family val="2"/>
      </rPr>
      <t xml:space="preserve"> (superficie in ettari,  </t>
    </r>
  </si>
</sst>
</file>

<file path=xl/styles.xml><?xml version="1.0" encoding="utf-8"?>
<styleSheet xmlns="http://schemas.openxmlformats.org/spreadsheetml/2006/main">
  <numFmts count="2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"/>
    <numFmt numFmtId="172" formatCode="00000"/>
    <numFmt numFmtId="173" formatCode="#,##0_ ;\-#,##0\ "/>
    <numFmt numFmtId="174" formatCode="_-* #,##0.0_-;\-* #,##0.0_-;_-* &quot;-&quot;_-;_-@_-"/>
    <numFmt numFmtId="175" formatCode="_-* #,##0.00_-;\-* #,##0.00_-;_-* &quot;-&quot;_-;_-@_-"/>
    <numFmt numFmtId="176" formatCode="_-* #,##0.0_-;\-* #,##0.0_-;_-* &quot;-&quot;??_-;_-@_-"/>
    <numFmt numFmtId="177" formatCode="_-* #,##0_-;\-* #,##0_-;_-* &quot;-&quot;??_-;_-@_-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0.00000"/>
    <numFmt numFmtId="184" formatCode="0.0000"/>
  </numFmts>
  <fonts count="9"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41" fontId="1" fillId="0" borderId="0" xfId="18" applyFont="1" applyAlignment="1">
      <alignment/>
    </xf>
    <xf numFmtId="0" fontId="2" fillId="0" borderId="0" xfId="0" applyFont="1" applyAlignment="1">
      <alignment/>
    </xf>
    <xf numFmtId="41" fontId="2" fillId="0" borderId="0" xfId="18" applyFont="1" applyAlignment="1">
      <alignment/>
    </xf>
    <xf numFmtId="0" fontId="3" fillId="0" borderId="0" xfId="0" applyFont="1" applyAlignment="1">
      <alignment/>
    </xf>
    <xf numFmtId="41" fontId="3" fillId="0" borderId="0" xfId="18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41" fontId="1" fillId="0" borderId="1" xfId="18" applyFont="1" applyBorder="1" applyAlignment="1">
      <alignment/>
    </xf>
    <xf numFmtId="0" fontId="1" fillId="0" borderId="0" xfId="0" applyFont="1" applyBorder="1" applyAlignment="1">
      <alignment/>
    </xf>
    <xf numFmtId="41" fontId="1" fillId="0" borderId="0" xfId="18" applyFont="1" applyBorder="1" applyAlignment="1">
      <alignment/>
    </xf>
    <xf numFmtId="41" fontId="1" fillId="0" borderId="0" xfId="18" applyFont="1" applyBorder="1" applyAlignment="1">
      <alignment horizontal="right"/>
    </xf>
    <xf numFmtId="41" fontId="1" fillId="0" borderId="1" xfId="18" applyFont="1" applyBorder="1" applyAlignment="1">
      <alignment horizontal="right"/>
    </xf>
    <xf numFmtId="0" fontId="6" fillId="0" borderId="0" xfId="0" applyFont="1" applyAlignment="1">
      <alignment/>
    </xf>
    <xf numFmtId="41" fontId="6" fillId="0" borderId="0" xfId="18" applyFont="1" applyAlignment="1">
      <alignment/>
    </xf>
    <xf numFmtId="2" fontId="6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171" fontId="1" fillId="0" borderId="0" xfId="0" applyNumberFormat="1" applyFont="1" applyAlignment="1">
      <alignment/>
    </xf>
    <xf numFmtId="41" fontId="6" fillId="0" borderId="0" xfId="18" applyFont="1" applyBorder="1" applyAlignment="1">
      <alignment/>
    </xf>
    <xf numFmtId="174" fontId="1" fillId="0" borderId="0" xfId="0" applyNumberFormat="1" applyFont="1" applyAlignment="1">
      <alignment/>
    </xf>
    <xf numFmtId="0" fontId="1" fillId="0" borderId="0" xfId="0" applyFont="1" applyAlignment="1">
      <alignment horizontal="right" vertical="center"/>
    </xf>
    <xf numFmtId="171" fontId="6" fillId="0" borderId="0" xfId="0" applyNumberFormat="1" applyFont="1" applyAlignment="1">
      <alignment/>
    </xf>
    <xf numFmtId="177" fontId="1" fillId="0" borderId="0" xfId="17" applyNumberFormat="1" applyFont="1" applyAlignment="1">
      <alignment/>
    </xf>
    <xf numFmtId="177" fontId="2" fillId="0" borderId="0" xfId="17" applyNumberFormat="1" applyFont="1" applyAlignment="1">
      <alignment/>
    </xf>
    <xf numFmtId="176" fontId="1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41" fontId="6" fillId="0" borderId="0" xfId="18" applyFont="1" applyAlignment="1">
      <alignment horizontal="right"/>
    </xf>
    <xf numFmtId="174" fontId="6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7" fontId="1" fillId="0" borderId="0" xfId="17" applyNumberFormat="1" applyFont="1" applyAlignment="1">
      <alignment horizontal="right"/>
    </xf>
    <xf numFmtId="177" fontId="6" fillId="0" borderId="0" xfId="17" applyNumberFormat="1" applyFont="1" applyAlignment="1">
      <alignment horizontal="right"/>
    </xf>
    <xf numFmtId="0" fontId="5" fillId="0" borderId="0" xfId="0" applyFont="1" applyAlignment="1">
      <alignment vertical="center"/>
    </xf>
    <xf numFmtId="41" fontId="3" fillId="0" borderId="0" xfId="18" applyFont="1" applyAlignment="1">
      <alignment vertical="center"/>
    </xf>
    <xf numFmtId="0" fontId="3" fillId="0" borderId="0" xfId="0" applyFont="1" applyAlignment="1">
      <alignment vertical="center"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1" fontId="1" fillId="0" borderId="1" xfId="18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41" fontId="1" fillId="0" borderId="2" xfId="18" applyFont="1" applyBorder="1" applyAlignment="1">
      <alignment horizontal="right"/>
    </xf>
    <xf numFmtId="0" fontId="1" fillId="0" borderId="0" xfId="0" applyFont="1" applyAlignment="1">
      <alignment horizontal="center"/>
    </xf>
    <xf numFmtId="41" fontId="1" fillId="0" borderId="3" xfId="18" applyFont="1" applyBorder="1" applyAlignment="1">
      <alignment horizontal="center" vertical="center"/>
    </xf>
    <xf numFmtId="41" fontId="1" fillId="0" borderId="2" xfId="18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6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17.57421875" style="1" customWidth="1"/>
    <col min="2" max="2" width="14.57421875" style="2" customWidth="1"/>
    <col min="3" max="3" width="1.7109375" style="2" customWidth="1"/>
    <col min="4" max="4" width="13.57421875" style="1" customWidth="1"/>
    <col min="5" max="6" width="14.57421875" style="2" customWidth="1"/>
    <col min="7" max="16384" width="9.140625" style="1" customWidth="1"/>
  </cols>
  <sheetData>
    <row r="2" spans="1:6" s="5" customFormat="1" ht="12" customHeight="1">
      <c r="A2" s="7" t="s">
        <v>43</v>
      </c>
      <c r="B2" s="6"/>
      <c r="C2" s="6"/>
      <c r="E2" s="6"/>
      <c r="F2" s="6"/>
    </row>
    <row r="3" spans="1:6" s="36" customFormat="1" ht="14.25" customHeight="1">
      <c r="A3" s="34" t="s">
        <v>42</v>
      </c>
      <c r="B3" s="35"/>
      <c r="C3" s="35"/>
      <c r="E3" s="35"/>
      <c r="F3" s="35"/>
    </row>
    <row r="4" spans="1:6" ht="9">
      <c r="A4" s="8"/>
      <c r="B4" s="9"/>
      <c r="C4" s="9"/>
      <c r="D4" s="8"/>
      <c r="E4" s="9"/>
      <c r="F4" s="9"/>
    </row>
    <row r="5" spans="1:6" ht="19.5" customHeight="1">
      <c r="A5" s="49" t="s">
        <v>20</v>
      </c>
      <c r="B5" s="47" t="s">
        <v>38</v>
      </c>
      <c r="C5" s="44"/>
      <c r="D5" s="46" t="s">
        <v>39</v>
      </c>
      <c r="E5" s="46"/>
      <c r="F5" s="46"/>
    </row>
    <row r="6" spans="1:12" ht="17.25" customHeight="1">
      <c r="A6" s="50" t="s">
        <v>20</v>
      </c>
      <c r="B6" s="48"/>
      <c r="C6" s="13"/>
      <c r="D6" s="43" t="s">
        <v>25</v>
      </c>
      <c r="E6" s="42" t="s">
        <v>26</v>
      </c>
      <c r="F6" s="42" t="s">
        <v>27</v>
      </c>
      <c r="H6"/>
      <c r="I6"/>
      <c r="J6"/>
      <c r="K6"/>
      <c r="L6"/>
    </row>
    <row r="7" spans="1:12" ht="10.5" customHeight="1">
      <c r="A7" s="10"/>
      <c r="B7" s="11"/>
      <c r="C7" s="11"/>
      <c r="D7" s="10"/>
      <c r="E7" s="11"/>
      <c r="F7" s="11"/>
      <c r="H7"/>
      <c r="I7"/>
      <c r="J7"/>
      <c r="K7"/>
      <c r="L7"/>
    </row>
    <row r="8" spans="1:12" ht="12.75" customHeight="1">
      <c r="A8" s="45" t="s">
        <v>32</v>
      </c>
      <c r="B8" s="45"/>
      <c r="C8" s="45"/>
      <c r="D8" s="45"/>
      <c r="E8" s="45"/>
      <c r="F8" s="45"/>
      <c r="H8" s="37"/>
      <c r="I8" s="38"/>
      <c r="J8" s="37"/>
      <c r="K8" s="37"/>
      <c r="L8"/>
    </row>
    <row r="9" spans="8:11" ht="9" customHeight="1">
      <c r="H9" s="37"/>
      <c r="I9" s="38"/>
      <c r="J9" s="37"/>
      <c r="K9" s="37"/>
    </row>
    <row r="10" spans="1:11" ht="9" customHeight="1">
      <c r="A10" s="1" t="s">
        <v>0</v>
      </c>
      <c r="B10" s="37">
        <v>173100</v>
      </c>
      <c r="D10" s="26">
        <f>+E10/B10</f>
        <v>75.78061813980358</v>
      </c>
      <c r="E10" s="37">
        <v>13117625</v>
      </c>
      <c r="F10" s="37">
        <v>13117625</v>
      </c>
      <c r="H10" s="37"/>
      <c r="I10" s="38"/>
      <c r="J10" s="37"/>
      <c r="K10" s="37"/>
    </row>
    <row r="11" spans="1:11" ht="9" customHeight="1">
      <c r="A11" s="1" t="s">
        <v>22</v>
      </c>
      <c r="B11" s="37">
        <v>20</v>
      </c>
      <c r="D11" s="26">
        <f>+E11/B11</f>
        <v>50</v>
      </c>
      <c r="E11" s="37">
        <v>1000</v>
      </c>
      <c r="F11" s="37">
        <v>1000</v>
      </c>
      <c r="H11" s="37"/>
      <c r="I11" s="38"/>
      <c r="J11" s="37"/>
      <c r="K11" s="37"/>
    </row>
    <row r="12" spans="1:11" ht="9" customHeight="1">
      <c r="A12" s="1" t="s">
        <v>1</v>
      </c>
      <c r="B12" s="37">
        <v>267968</v>
      </c>
      <c r="D12" s="26">
        <f>+E12/B12</f>
        <v>113.04422542990208</v>
      </c>
      <c r="E12" s="37">
        <v>30292235</v>
      </c>
      <c r="F12" s="37">
        <v>30190301</v>
      </c>
      <c r="H12" s="37"/>
      <c r="I12" s="38"/>
      <c r="J12" s="37"/>
      <c r="K12" s="37"/>
    </row>
    <row r="13" spans="1:11" ht="9" customHeight="1">
      <c r="A13" s="1" t="s">
        <v>18</v>
      </c>
      <c r="B13" s="37">
        <f>SUM(B14:B15)</f>
        <v>243</v>
      </c>
      <c r="D13" s="26">
        <f>+E13/B13</f>
        <v>33.27160493827161</v>
      </c>
      <c r="E13" s="37">
        <f>SUM(E14:E15)</f>
        <v>8085</v>
      </c>
      <c r="F13" s="37">
        <f>SUM(F14:F15)</f>
        <v>8083</v>
      </c>
      <c r="H13" s="37"/>
      <c r="I13" s="38"/>
      <c r="J13" s="37"/>
      <c r="K13" s="37"/>
    </row>
    <row r="14" spans="1:11" s="3" customFormat="1" ht="9" customHeight="1">
      <c r="A14" s="3" t="s">
        <v>21</v>
      </c>
      <c r="B14" s="39">
        <v>3</v>
      </c>
      <c r="C14" s="4"/>
      <c r="D14" s="31">
        <f aca="true" t="shared" si="0" ref="D14:D31">+E14/B14</f>
        <v>70</v>
      </c>
      <c r="E14" s="39">
        <v>210</v>
      </c>
      <c r="F14" s="39">
        <v>208</v>
      </c>
      <c r="G14" s="1"/>
      <c r="H14" s="37"/>
      <c r="I14" s="38"/>
      <c r="J14" s="37"/>
      <c r="K14" s="37"/>
    </row>
    <row r="15" spans="1:11" s="3" customFormat="1" ht="9" customHeight="1">
      <c r="A15" s="3" t="s">
        <v>17</v>
      </c>
      <c r="B15" s="39">
        <v>240</v>
      </c>
      <c r="C15" s="4"/>
      <c r="D15" s="31">
        <f t="shared" si="0"/>
        <v>32.8125</v>
      </c>
      <c r="E15" s="39">
        <v>7875</v>
      </c>
      <c r="F15" s="39">
        <v>7875</v>
      </c>
      <c r="G15" s="1"/>
      <c r="H15" s="37"/>
      <c r="I15" s="38"/>
      <c r="J15" s="37"/>
      <c r="K15" s="37"/>
    </row>
    <row r="16" spans="1:11" ht="9" customHeight="1">
      <c r="A16" s="1" t="s">
        <v>2</v>
      </c>
      <c r="B16" s="37">
        <v>293019</v>
      </c>
      <c r="D16" s="26">
        <f t="shared" si="0"/>
        <v>98.60555800135828</v>
      </c>
      <c r="E16" s="37">
        <v>28893302</v>
      </c>
      <c r="F16" s="37">
        <v>28815452</v>
      </c>
      <c r="H16" s="37"/>
      <c r="I16" s="38"/>
      <c r="J16" s="37"/>
      <c r="K16" s="37"/>
    </row>
    <row r="17" spans="1:11" ht="9" customHeight="1">
      <c r="A17" s="1" t="s">
        <v>23</v>
      </c>
      <c r="B17" s="37">
        <v>128258</v>
      </c>
      <c r="D17" s="26">
        <f t="shared" si="0"/>
        <v>105.06245224469428</v>
      </c>
      <c r="E17" s="37">
        <v>13475100</v>
      </c>
      <c r="F17" s="37">
        <v>12852000</v>
      </c>
      <c r="H17" s="37"/>
      <c r="I17" s="38"/>
      <c r="J17" s="37"/>
      <c r="K17" s="37"/>
    </row>
    <row r="18" spans="1:11" ht="9" customHeight="1">
      <c r="A18" s="1" t="s">
        <v>3</v>
      </c>
      <c r="B18" s="37">
        <v>528</v>
      </c>
      <c r="D18" s="26">
        <f t="shared" si="0"/>
        <v>64.6969696969697</v>
      </c>
      <c r="E18" s="37">
        <v>34160</v>
      </c>
      <c r="F18" s="37">
        <v>34040</v>
      </c>
      <c r="H18" s="37"/>
      <c r="I18" s="38"/>
      <c r="J18" s="37"/>
      <c r="K18" s="37"/>
    </row>
    <row r="19" spans="1:11" ht="9" customHeight="1">
      <c r="A19" s="1" t="s">
        <v>24</v>
      </c>
      <c r="B19" s="37">
        <v>108965</v>
      </c>
      <c r="D19" s="26">
        <f t="shared" si="0"/>
        <v>93.92268159500757</v>
      </c>
      <c r="E19" s="37">
        <v>10234285</v>
      </c>
      <c r="F19" s="37">
        <v>10234285</v>
      </c>
      <c r="H19" s="37"/>
      <c r="I19" s="38"/>
      <c r="J19" s="37"/>
      <c r="K19" s="37"/>
    </row>
    <row r="20" spans="1:11" ht="9" customHeight="1">
      <c r="A20" s="1" t="s">
        <v>4</v>
      </c>
      <c r="B20" s="37">
        <v>25443</v>
      </c>
      <c r="D20" s="26">
        <f t="shared" si="0"/>
        <v>79.83272412844397</v>
      </c>
      <c r="E20" s="37">
        <v>2031184</v>
      </c>
      <c r="F20" s="37">
        <v>1955726</v>
      </c>
      <c r="H20" s="37"/>
      <c r="I20" s="38"/>
      <c r="J20" s="37"/>
      <c r="K20" s="37"/>
    </row>
    <row r="21" spans="1:11" ht="9" customHeight="1">
      <c r="A21" s="1" t="s">
        <v>5</v>
      </c>
      <c r="B21" s="37">
        <v>17310</v>
      </c>
      <c r="D21" s="26">
        <f t="shared" si="0"/>
        <v>102.40958983246678</v>
      </c>
      <c r="E21" s="37">
        <v>1772710</v>
      </c>
      <c r="F21" s="37">
        <v>1772710</v>
      </c>
      <c r="H21" s="37"/>
      <c r="I21" s="38"/>
      <c r="J21" s="37"/>
      <c r="K21" s="37"/>
    </row>
    <row r="22" spans="1:11" ht="9" customHeight="1">
      <c r="A22" s="1" t="s">
        <v>6</v>
      </c>
      <c r="B22" s="37">
        <v>15758</v>
      </c>
      <c r="D22" s="26">
        <f t="shared" si="0"/>
        <v>65.96928544231501</v>
      </c>
      <c r="E22" s="37">
        <v>1039544</v>
      </c>
      <c r="F22" s="37">
        <v>1013837</v>
      </c>
      <c r="H22" s="37"/>
      <c r="I22" s="38"/>
      <c r="J22" s="37"/>
      <c r="K22" s="37"/>
    </row>
    <row r="23" spans="1:11" ht="9" customHeight="1">
      <c r="A23" s="1" t="s">
        <v>7</v>
      </c>
      <c r="B23" s="37">
        <v>33220</v>
      </c>
      <c r="D23" s="26">
        <f t="shared" si="0"/>
        <v>80.49744130042143</v>
      </c>
      <c r="E23" s="37">
        <v>2674125</v>
      </c>
      <c r="F23" s="37">
        <v>2487435</v>
      </c>
      <c r="H23" s="37"/>
      <c r="I23" s="38"/>
      <c r="J23" s="37"/>
      <c r="K23" s="37"/>
    </row>
    <row r="24" spans="1:11" ht="9" customHeight="1">
      <c r="A24" s="1" t="s">
        <v>8</v>
      </c>
      <c r="B24" s="37">
        <v>6441</v>
      </c>
      <c r="D24" s="26">
        <f t="shared" si="0"/>
        <v>78.96925943176525</v>
      </c>
      <c r="E24" s="37">
        <v>508641</v>
      </c>
      <c r="F24" s="37">
        <v>508641</v>
      </c>
      <c r="H24" s="37"/>
      <c r="I24" s="38"/>
      <c r="J24" s="37"/>
      <c r="K24" s="37"/>
    </row>
    <row r="25" spans="1:11" ht="9" customHeight="1">
      <c r="A25" s="1" t="s">
        <v>9</v>
      </c>
      <c r="B25" s="37">
        <v>2505</v>
      </c>
      <c r="D25" s="26">
        <f t="shared" si="0"/>
        <v>58</v>
      </c>
      <c r="E25" s="37">
        <v>145290</v>
      </c>
      <c r="F25" s="37">
        <v>145290</v>
      </c>
      <c r="H25" s="37"/>
      <c r="I25" s="38"/>
      <c r="J25" s="37"/>
      <c r="K25" s="37"/>
    </row>
    <row r="26" spans="1:11" ht="9" customHeight="1">
      <c r="A26" s="1" t="s">
        <v>10</v>
      </c>
      <c r="B26" s="37">
        <v>24531</v>
      </c>
      <c r="D26" s="26">
        <f t="shared" si="0"/>
        <v>67.55823244058539</v>
      </c>
      <c r="E26" s="37">
        <v>1657271</v>
      </c>
      <c r="F26" s="37">
        <v>1615077</v>
      </c>
      <c r="H26" s="37"/>
      <c r="I26" s="38"/>
      <c r="J26" s="37"/>
      <c r="K26" s="37"/>
    </row>
    <row r="27" spans="1:11" ht="9" customHeight="1">
      <c r="A27" s="1" t="s">
        <v>11</v>
      </c>
      <c r="B27" s="37">
        <v>1735</v>
      </c>
      <c r="D27" s="26">
        <f t="shared" si="0"/>
        <v>52.564841498559076</v>
      </c>
      <c r="E27" s="37">
        <v>91200</v>
      </c>
      <c r="F27" s="37">
        <v>84315</v>
      </c>
      <c r="H27" s="37"/>
      <c r="I27" s="38"/>
      <c r="J27" s="37"/>
      <c r="K27" s="37"/>
    </row>
    <row r="28" spans="1:11" ht="9" customHeight="1">
      <c r="A28" s="1" t="s">
        <v>12</v>
      </c>
      <c r="B28" s="37">
        <v>2300</v>
      </c>
      <c r="D28" s="26">
        <f t="shared" si="0"/>
        <v>46.73913043478261</v>
      </c>
      <c r="E28" s="37">
        <v>107500</v>
      </c>
      <c r="F28" s="37">
        <v>107500</v>
      </c>
      <c r="H28" s="37"/>
      <c r="I28" s="38"/>
      <c r="J28" s="37"/>
      <c r="K28" s="37"/>
    </row>
    <row r="29" spans="1:11" ht="9" customHeight="1">
      <c r="A29" s="1" t="s">
        <v>13</v>
      </c>
      <c r="B29" s="37">
        <v>7227</v>
      </c>
      <c r="D29" s="26">
        <f t="shared" si="0"/>
        <v>51.485955444859556</v>
      </c>
      <c r="E29" s="37">
        <v>372089</v>
      </c>
      <c r="F29" s="37">
        <v>348544</v>
      </c>
      <c r="H29" s="37"/>
      <c r="I29" s="38"/>
      <c r="J29" s="37"/>
      <c r="K29" s="37"/>
    </row>
    <row r="30" spans="1:11" ht="9" customHeight="1">
      <c r="A30" s="1" t="s">
        <v>14</v>
      </c>
      <c r="B30" s="37">
        <v>206</v>
      </c>
      <c r="D30" s="26">
        <f t="shared" si="0"/>
        <v>51.70873786407767</v>
      </c>
      <c r="E30" s="37">
        <v>10652</v>
      </c>
      <c r="F30" s="37">
        <v>10394</v>
      </c>
      <c r="H30" s="37"/>
      <c r="I30" s="38"/>
      <c r="J30" s="37"/>
      <c r="K30" s="37"/>
    </row>
    <row r="31" spans="1:11" ht="9" customHeight="1">
      <c r="A31" s="1" t="s">
        <v>15</v>
      </c>
      <c r="B31" s="37">
        <v>3175</v>
      </c>
      <c r="D31" s="26">
        <f t="shared" si="0"/>
        <v>76.21228346456692</v>
      </c>
      <c r="E31" s="37">
        <v>241974</v>
      </c>
      <c r="F31" s="37">
        <v>241974</v>
      </c>
      <c r="H31" s="37"/>
      <c r="I31" s="38"/>
      <c r="J31" s="37"/>
      <c r="K31" s="37"/>
    </row>
    <row r="32" spans="1:12" s="14" customFormat="1" ht="9" customHeight="1">
      <c r="A32" s="14" t="s">
        <v>19</v>
      </c>
      <c r="B32" s="40">
        <f>SUM(B10:B31)-B13</f>
        <v>1111952</v>
      </c>
      <c r="C32" s="15"/>
      <c r="D32" s="27">
        <f>+E32/B32</f>
        <v>95.96454882944587</v>
      </c>
      <c r="E32" s="40">
        <f>SUM(E10:E31)-E13</f>
        <v>106707972</v>
      </c>
      <c r="F32" s="40">
        <f>SUM(F10:F31)-F13</f>
        <v>105544229</v>
      </c>
      <c r="G32" s="1"/>
      <c r="H32" s="37"/>
      <c r="I32" s="38"/>
      <c r="J32" s="37"/>
      <c r="K32" s="37"/>
      <c r="L32" s="1"/>
    </row>
    <row r="33" spans="1:12" s="14" customFormat="1" ht="9" customHeight="1">
      <c r="A33" s="14" t="s">
        <v>35</v>
      </c>
      <c r="B33" s="40">
        <f>SUM(B10:B19)-B13</f>
        <v>972101</v>
      </c>
      <c r="C33" s="15"/>
      <c r="D33" s="27">
        <f>+E33/B33</f>
        <v>98.81256371508722</v>
      </c>
      <c r="E33" s="40">
        <f>SUM(E10:E19)-E13</f>
        <v>96055792</v>
      </c>
      <c r="F33" s="40">
        <f>SUM(F10:F19)-F13</f>
        <v>95252786</v>
      </c>
      <c r="G33" s="1"/>
      <c r="H33" s="37"/>
      <c r="I33" s="38"/>
      <c r="J33" s="37"/>
      <c r="K33" s="37"/>
      <c r="L33" s="1"/>
    </row>
    <row r="34" spans="1:12" s="14" customFormat="1" ht="9" customHeight="1">
      <c r="A34" s="14" t="s">
        <v>36</v>
      </c>
      <c r="B34" s="40">
        <f>SUM(B20:B23)</f>
        <v>91731</v>
      </c>
      <c r="C34" s="15"/>
      <c r="D34" s="27">
        <f>+E34/B34</f>
        <v>81.95226259388865</v>
      </c>
      <c r="E34" s="40">
        <f>SUM(E20:E23)</f>
        <v>7517563</v>
      </c>
      <c r="F34" s="40">
        <f>SUM(F20:F23)</f>
        <v>7229708</v>
      </c>
      <c r="G34" s="1"/>
      <c r="H34" s="37"/>
      <c r="I34" s="38"/>
      <c r="J34" s="37"/>
      <c r="K34" s="37"/>
      <c r="L34" s="1"/>
    </row>
    <row r="35" spans="1:11" s="14" customFormat="1" ht="9" customHeight="1">
      <c r="A35" s="14" t="s">
        <v>16</v>
      </c>
      <c r="B35" s="40">
        <f>SUM(B24:B31)</f>
        <v>48120</v>
      </c>
      <c r="C35" s="15"/>
      <c r="D35" s="27">
        <f>+E35/B35</f>
        <v>65.14166666666667</v>
      </c>
      <c r="E35" s="40">
        <f>SUM(E24:E31)</f>
        <v>3134617</v>
      </c>
      <c r="F35" s="40">
        <f>SUM(F24:F31)</f>
        <v>3061735</v>
      </c>
      <c r="G35" s="1"/>
      <c r="H35" s="37"/>
      <c r="I35" s="38"/>
      <c r="J35" s="37"/>
      <c r="K35" s="37"/>
    </row>
    <row r="36" spans="1:11" ht="9">
      <c r="A36" s="10"/>
      <c r="B36" s="11"/>
      <c r="C36" s="11"/>
      <c r="D36" s="17"/>
      <c r="E36" s="11"/>
      <c r="F36" s="11"/>
      <c r="H36" s="37"/>
      <c r="I36" s="38"/>
      <c r="J36" s="37"/>
      <c r="K36" s="37"/>
    </row>
    <row r="37" spans="1:6" ht="12.75" customHeight="1">
      <c r="A37" s="45" t="s">
        <v>33</v>
      </c>
      <c r="B37" s="45"/>
      <c r="C37" s="45"/>
      <c r="D37" s="45"/>
      <c r="E37" s="45"/>
      <c r="F37" s="45"/>
    </row>
    <row r="38" spans="4:12" ht="16.5" customHeight="1">
      <c r="D38" s="22"/>
      <c r="H38"/>
      <c r="I38"/>
      <c r="J38"/>
      <c r="K38"/>
      <c r="L38"/>
    </row>
    <row r="39" spans="1:11" ht="9" customHeight="1">
      <c r="A39" s="1" t="s">
        <v>0</v>
      </c>
      <c r="B39" s="37">
        <v>112492</v>
      </c>
      <c r="D39" s="21">
        <f>+F39/B39</f>
        <v>62.39279237634676</v>
      </c>
      <c r="E39" s="32" t="s">
        <v>34</v>
      </c>
      <c r="F39" s="37">
        <v>7018690</v>
      </c>
      <c r="H39" s="37"/>
      <c r="I39" s="38"/>
      <c r="J39" s="37"/>
      <c r="K39" s="37"/>
    </row>
    <row r="40" spans="1:11" ht="9" customHeight="1">
      <c r="A40" s="1" t="s">
        <v>1</v>
      </c>
      <c r="B40" s="37">
        <v>92095</v>
      </c>
      <c r="D40" s="21">
        <f aca="true" t="shared" si="1" ref="D40:D51">+F40/B40</f>
        <v>63.650361040230194</v>
      </c>
      <c r="E40" s="32" t="s">
        <v>34</v>
      </c>
      <c r="F40" s="37">
        <v>5861880</v>
      </c>
      <c r="H40" s="37"/>
      <c r="I40" s="38"/>
      <c r="J40" s="37"/>
      <c r="K40" s="37"/>
    </row>
    <row r="41" spans="1:11" ht="9" customHeight="1">
      <c r="A41" s="1" t="s">
        <v>2</v>
      </c>
      <c r="B41" s="37">
        <v>3837</v>
      </c>
      <c r="D41" s="21">
        <f t="shared" si="1"/>
        <v>61.508991399530885</v>
      </c>
      <c r="E41" s="32" t="s">
        <v>34</v>
      </c>
      <c r="F41" s="37">
        <v>236010</v>
      </c>
      <c r="H41" s="37"/>
      <c r="I41" s="38"/>
      <c r="J41" s="37"/>
      <c r="K41" s="37"/>
    </row>
    <row r="42" spans="1:11" ht="9" customHeight="1">
      <c r="A42" s="1" t="s">
        <v>23</v>
      </c>
      <c r="B42" s="37">
        <v>2</v>
      </c>
      <c r="D42" s="21">
        <f t="shared" si="1"/>
        <v>20</v>
      </c>
      <c r="E42" s="32" t="s">
        <v>34</v>
      </c>
      <c r="F42" s="37">
        <v>40</v>
      </c>
      <c r="H42" s="37"/>
      <c r="I42" s="38"/>
      <c r="J42" s="37"/>
      <c r="K42" s="37"/>
    </row>
    <row r="43" spans="1:11" ht="9" customHeight="1">
      <c r="A43" s="1" t="s">
        <v>24</v>
      </c>
      <c r="B43" s="37">
        <v>6961</v>
      </c>
      <c r="C43" s="15"/>
      <c r="D43" s="21">
        <f t="shared" si="1"/>
        <v>64.73495187473064</v>
      </c>
      <c r="E43" s="32" t="s">
        <v>34</v>
      </c>
      <c r="F43" s="37">
        <v>450620</v>
      </c>
      <c r="H43" s="37"/>
      <c r="I43" s="38"/>
      <c r="J43" s="37"/>
      <c r="K43" s="37"/>
    </row>
    <row r="44" spans="1:11" ht="9" customHeight="1">
      <c r="A44" s="1" t="s">
        <v>4</v>
      </c>
      <c r="B44" s="37">
        <v>359</v>
      </c>
      <c r="C44" s="15"/>
      <c r="D44" s="21">
        <f t="shared" si="1"/>
        <v>65.79387186629526</v>
      </c>
      <c r="E44" s="32" t="s">
        <v>34</v>
      </c>
      <c r="F44" s="37">
        <v>23620</v>
      </c>
      <c r="H44" s="37"/>
      <c r="I44" s="38"/>
      <c r="J44" s="37"/>
      <c r="K44" s="37"/>
    </row>
    <row r="45" spans="1:11" ht="9" customHeight="1">
      <c r="A45" s="1" t="s">
        <v>6</v>
      </c>
      <c r="B45" s="37">
        <v>10</v>
      </c>
      <c r="C45" s="15"/>
      <c r="D45" s="21">
        <f t="shared" si="1"/>
        <v>20</v>
      </c>
      <c r="E45" s="32" t="s">
        <v>34</v>
      </c>
      <c r="F45" s="37">
        <v>200</v>
      </c>
      <c r="H45" s="37"/>
      <c r="I45" s="38"/>
      <c r="J45" s="37"/>
      <c r="K45" s="37"/>
    </row>
    <row r="46" spans="1:11" ht="9" customHeight="1">
      <c r="A46" s="1" t="s">
        <v>13</v>
      </c>
      <c r="B46" s="37">
        <v>540</v>
      </c>
      <c r="C46" s="15"/>
      <c r="D46" s="21">
        <f t="shared" si="1"/>
        <v>47.01851851851852</v>
      </c>
      <c r="E46" s="32" t="s">
        <v>34</v>
      </c>
      <c r="F46" s="37">
        <v>25390</v>
      </c>
      <c r="H46" s="37"/>
      <c r="I46" s="38"/>
      <c r="J46" s="37"/>
      <c r="K46" s="37"/>
    </row>
    <row r="47" spans="1:11" ht="9" customHeight="1">
      <c r="A47" s="1" t="s">
        <v>15</v>
      </c>
      <c r="B47" s="37">
        <v>2377</v>
      </c>
      <c r="C47" s="11"/>
      <c r="D47" s="21">
        <f t="shared" si="1"/>
        <v>72.15397559949517</v>
      </c>
      <c r="E47" s="32" t="s">
        <v>34</v>
      </c>
      <c r="F47" s="37">
        <v>171510</v>
      </c>
      <c r="H47" s="37"/>
      <c r="I47" s="38"/>
      <c r="J47" s="37"/>
      <c r="K47" s="37"/>
    </row>
    <row r="48" spans="1:11" ht="9" customHeight="1">
      <c r="A48" s="14" t="s">
        <v>19</v>
      </c>
      <c r="B48" s="40">
        <f>SUM(B39:B47)</f>
        <v>218673</v>
      </c>
      <c r="D48" s="29">
        <f t="shared" si="1"/>
        <v>63.052868895565524</v>
      </c>
      <c r="E48" s="33" t="s">
        <v>34</v>
      </c>
      <c r="F48" s="40">
        <f>SUM(F39:F47)</f>
        <v>13787960</v>
      </c>
      <c r="H48" s="37"/>
      <c r="I48" s="38"/>
      <c r="J48" s="37"/>
      <c r="K48" s="37"/>
    </row>
    <row r="49" spans="1:11" ht="9" customHeight="1">
      <c r="A49" s="14" t="s">
        <v>35</v>
      </c>
      <c r="B49" s="40">
        <f>SUM(B39:B43)</f>
        <v>215387</v>
      </c>
      <c r="D49" s="29">
        <f t="shared" si="1"/>
        <v>62.99005975290988</v>
      </c>
      <c r="E49" s="33" t="s">
        <v>34</v>
      </c>
      <c r="F49" s="40">
        <f>SUM(F39:F43)</f>
        <v>13567240</v>
      </c>
      <c r="H49" s="37"/>
      <c r="I49" s="38"/>
      <c r="J49" s="37"/>
      <c r="K49" s="37"/>
    </row>
    <row r="50" spans="1:11" ht="9" customHeight="1">
      <c r="A50" s="14" t="s">
        <v>36</v>
      </c>
      <c r="B50" s="40">
        <f>SUM(B44:B45)</f>
        <v>369</v>
      </c>
      <c r="D50" s="29">
        <f t="shared" si="1"/>
        <v>64.55284552845528</v>
      </c>
      <c r="E50" s="33" t="s">
        <v>34</v>
      </c>
      <c r="F50" s="40">
        <f>SUM(F44:F45)</f>
        <v>23820</v>
      </c>
      <c r="H50" s="37"/>
      <c r="I50" s="38"/>
      <c r="J50" s="37"/>
      <c r="K50" s="37"/>
    </row>
    <row r="51" spans="1:6" ht="9" customHeight="1">
      <c r="A51" s="14" t="s">
        <v>16</v>
      </c>
      <c r="B51" s="40">
        <f>SUM(B46:B47)</f>
        <v>2917</v>
      </c>
      <c r="D51" s="29">
        <f t="shared" si="1"/>
        <v>67.50085704490915</v>
      </c>
      <c r="E51" s="28" t="s">
        <v>34</v>
      </c>
      <c r="F51" s="40">
        <f>SUM(F46:F47)</f>
        <v>196900</v>
      </c>
    </row>
    <row r="52" spans="1:6" ht="9" customHeight="1">
      <c r="A52" s="8"/>
      <c r="B52" s="9"/>
      <c r="C52" s="9"/>
      <c r="D52" s="8"/>
      <c r="E52" s="9"/>
      <c r="F52" s="9"/>
    </row>
    <row r="53" ht="9" customHeight="1"/>
    <row r="54" ht="9" customHeight="1">
      <c r="A54" s="1" t="s">
        <v>37</v>
      </c>
    </row>
    <row r="55" spans="8:12" ht="12.75">
      <c r="H55" s="37"/>
      <c r="I55" s="38"/>
      <c r="J55" s="37"/>
      <c r="K55" s="37"/>
      <c r="L55"/>
    </row>
    <row r="56" spans="8:12" ht="12.75">
      <c r="H56" s="37"/>
      <c r="I56" s="38"/>
      <c r="J56" s="37"/>
      <c r="K56" s="37"/>
      <c r="L56"/>
    </row>
    <row r="57" spans="8:11" ht="9">
      <c r="H57" s="37"/>
      <c r="I57" s="38"/>
      <c r="J57" s="37"/>
      <c r="K57" s="37"/>
    </row>
    <row r="58" spans="8:11" ht="9">
      <c r="H58" s="37"/>
      <c r="I58" s="38"/>
      <c r="J58" s="37"/>
      <c r="K58" s="37"/>
    </row>
    <row r="59" spans="8:11" ht="9">
      <c r="H59" s="37"/>
      <c r="I59" s="38"/>
      <c r="J59" s="37"/>
      <c r="K59" s="37"/>
    </row>
    <row r="60" spans="8:11" ht="9">
      <c r="H60" s="37"/>
      <c r="I60" s="38"/>
      <c r="J60" s="37"/>
      <c r="K60" s="37"/>
    </row>
    <row r="61" spans="8:11" ht="9">
      <c r="H61" s="37"/>
      <c r="I61" s="38"/>
      <c r="J61" s="37"/>
      <c r="K61" s="37"/>
    </row>
    <row r="62" spans="8:11" ht="9">
      <c r="H62" s="37"/>
      <c r="I62" s="38"/>
      <c r="J62" s="37"/>
      <c r="K62" s="37"/>
    </row>
    <row r="63" spans="8:11" ht="9">
      <c r="H63" s="37"/>
      <c r="I63" s="38"/>
      <c r="J63" s="37"/>
      <c r="K63" s="37"/>
    </row>
    <row r="64" spans="8:11" ht="9">
      <c r="H64" s="37"/>
      <c r="I64" s="38"/>
      <c r="J64" s="37"/>
      <c r="K64" s="37"/>
    </row>
    <row r="65" spans="8:11" ht="9">
      <c r="H65" s="37"/>
      <c r="I65" s="38"/>
      <c r="J65" s="37"/>
      <c r="K65" s="37"/>
    </row>
    <row r="66" spans="8:11" ht="9">
      <c r="H66" s="37"/>
      <c r="I66" s="38"/>
      <c r="J66" s="37"/>
      <c r="K66" s="37"/>
    </row>
  </sheetData>
  <mergeCells count="5">
    <mergeCell ref="A8:F8"/>
    <mergeCell ref="A37:F37"/>
    <mergeCell ref="D5:F5"/>
    <mergeCell ref="B5:B6"/>
    <mergeCell ref="A5:A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&amp;C65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63"/>
  <sheetViews>
    <sheetView workbookViewId="0" topLeftCell="A1">
      <selection activeCell="A5" sqref="A5:A6"/>
    </sheetView>
  </sheetViews>
  <sheetFormatPr defaultColWidth="9.140625" defaultRowHeight="12.75"/>
  <cols>
    <col min="1" max="1" width="17.57421875" style="1" customWidth="1"/>
    <col min="2" max="2" width="14.57421875" style="2" customWidth="1"/>
    <col min="3" max="3" width="1.7109375" style="2" customWidth="1"/>
    <col min="4" max="4" width="13.57421875" style="1" customWidth="1"/>
    <col min="5" max="6" width="14.57421875" style="2" customWidth="1"/>
    <col min="7" max="16384" width="9.140625" style="1" customWidth="1"/>
  </cols>
  <sheetData>
    <row r="2" spans="1:6" s="5" customFormat="1" ht="12" customHeight="1">
      <c r="A2" s="7" t="s">
        <v>43</v>
      </c>
      <c r="B2" s="6"/>
      <c r="C2" s="6"/>
      <c r="E2" s="6"/>
      <c r="F2" s="6"/>
    </row>
    <row r="3" spans="1:6" s="36" customFormat="1" ht="12.75" customHeight="1">
      <c r="A3" s="34" t="s">
        <v>42</v>
      </c>
      <c r="B3" s="35"/>
      <c r="C3" s="35"/>
      <c r="E3" s="35"/>
      <c r="F3" s="35"/>
    </row>
    <row r="4" spans="1:6" ht="9">
      <c r="A4" s="8"/>
      <c r="B4" s="9"/>
      <c r="C4" s="9"/>
      <c r="D4" s="8"/>
      <c r="E4" s="9"/>
      <c r="F4" s="9"/>
    </row>
    <row r="5" spans="1:6" ht="19.5" customHeight="1">
      <c r="A5" s="49" t="s">
        <v>20</v>
      </c>
      <c r="B5" s="47" t="s">
        <v>38</v>
      </c>
      <c r="C5" s="12"/>
      <c r="D5" s="46" t="s">
        <v>39</v>
      </c>
      <c r="E5" s="46"/>
      <c r="F5" s="46"/>
    </row>
    <row r="6" spans="1:6" ht="18" customHeight="1">
      <c r="A6" s="50" t="s">
        <v>20</v>
      </c>
      <c r="B6" s="48"/>
      <c r="C6" s="13"/>
      <c r="D6" s="43" t="s">
        <v>25</v>
      </c>
      <c r="E6" s="42" t="s">
        <v>26</v>
      </c>
      <c r="F6" s="42" t="s">
        <v>27</v>
      </c>
    </row>
    <row r="7" spans="1:6" ht="9">
      <c r="A7" s="10"/>
      <c r="B7" s="11"/>
      <c r="C7" s="11"/>
      <c r="D7" s="10"/>
      <c r="E7" s="11"/>
      <c r="F7" s="11"/>
    </row>
    <row r="8" spans="1:12" ht="12.75" customHeight="1">
      <c r="A8" s="45" t="s">
        <v>30</v>
      </c>
      <c r="B8" s="45"/>
      <c r="C8" s="45"/>
      <c r="D8" s="45"/>
      <c r="E8" s="45"/>
      <c r="F8" s="45"/>
      <c r="H8" s="37"/>
      <c r="I8" s="38"/>
      <c r="J8" s="37"/>
      <c r="K8" s="37"/>
      <c r="L8"/>
    </row>
    <row r="9" spans="8:12" ht="12.75">
      <c r="H9" s="37"/>
      <c r="I9" s="38"/>
      <c r="J9" s="37"/>
      <c r="K9" s="37"/>
      <c r="L9"/>
    </row>
    <row r="10" spans="1:11" ht="9" customHeight="1">
      <c r="A10" s="1" t="s">
        <v>0</v>
      </c>
      <c r="B10" s="37">
        <v>1300</v>
      </c>
      <c r="D10" s="26">
        <f>+E10/B10</f>
        <v>47.815384615384616</v>
      </c>
      <c r="E10" s="37">
        <v>62160</v>
      </c>
      <c r="F10" s="37">
        <v>62160</v>
      </c>
      <c r="H10" s="37"/>
      <c r="I10" s="38"/>
      <c r="J10" s="37"/>
      <c r="K10" s="37"/>
    </row>
    <row r="11" spans="1:11" ht="9" customHeight="1">
      <c r="A11" s="1" t="s">
        <v>1</v>
      </c>
      <c r="B11" s="37">
        <v>1921</v>
      </c>
      <c r="D11" s="26">
        <f aca="true" t="shared" si="0" ref="D11:D29">+E11/B11</f>
        <v>55.263404476834985</v>
      </c>
      <c r="E11" s="37">
        <v>106161</v>
      </c>
      <c r="F11" s="37">
        <v>105803</v>
      </c>
      <c r="H11" s="37"/>
      <c r="I11" s="38"/>
      <c r="J11" s="37"/>
      <c r="K11" s="37"/>
    </row>
    <row r="12" spans="1:11" ht="9" customHeight="1">
      <c r="A12" s="1" t="s">
        <v>2</v>
      </c>
      <c r="B12" s="37">
        <v>1341</v>
      </c>
      <c r="D12" s="26">
        <f t="shared" si="0"/>
        <v>44.59507829977628</v>
      </c>
      <c r="E12" s="37">
        <v>59802</v>
      </c>
      <c r="F12" s="37">
        <v>59792</v>
      </c>
      <c r="H12" s="37"/>
      <c r="I12" s="38"/>
      <c r="J12" s="37"/>
      <c r="K12" s="37"/>
    </row>
    <row r="13" spans="1:11" ht="9" customHeight="1">
      <c r="A13" s="1" t="s">
        <v>23</v>
      </c>
      <c r="B13" s="37">
        <v>135</v>
      </c>
      <c r="D13" s="26">
        <f t="shared" si="0"/>
        <v>47.592592592592595</v>
      </c>
      <c r="E13" s="37">
        <v>6425</v>
      </c>
      <c r="F13" s="37">
        <v>6425</v>
      </c>
      <c r="H13" s="37"/>
      <c r="I13" s="38"/>
      <c r="J13" s="37"/>
      <c r="K13" s="37"/>
    </row>
    <row r="14" spans="1:12" s="3" customFormat="1" ht="9" customHeight="1">
      <c r="A14" s="1" t="s">
        <v>24</v>
      </c>
      <c r="B14" s="37">
        <v>24030</v>
      </c>
      <c r="C14" s="4"/>
      <c r="D14" s="26">
        <f t="shared" si="0"/>
        <v>53.27798585101956</v>
      </c>
      <c r="E14" s="37">
        <v>1280270</v>
      </c>
      <c r="F14" s="37">
        <v>1259020</v>
      </c>
      <c r="G14" s="1"/>
      <c r="H14" s="37"/>
      <c r="I14" s="38"/>
      <c r="J14" s="37"/>
      <c r="K14" s="37"/>
      <c r="L14" s="1"/>
    </row>
    <row r="15" spans="1:12" s="3" customFormat="1" ht="9" customHeight="1">
      <c r="A15" s="1" t="s">
        <v>4</v>
      </c>
      <c r="B15" s="37">
        <v>160782</v>
      </c>
      <c r="C15" s="4"/>
      <c r="D15" s="26">
        <f t="shared" si="0"/>
        <v>30.36876018459778</v>
      </c>
      <c r="E15" s="37">
        <v>4882750</v>
      </c>
      <c r="F15" s="37">
        <v>4761262</v>
      </c>
      <c r="G15" s="1"/>
      <c r="H15" s="37"/>
      <c r="I15" s="38"/>
      <c r="J15" s="37"/>
      <c r="K15" s="37"/>
      <c r="L15" s="1"/>
    </row>
    <row r="16" spans="1:11" ht="9" customHeight="1">
      <c r="A16" s="1" t="s">
        <v>5</v>
      </c>
      <c r="B16" s="37">
        <v>16257</v>
      </c>
      <c r="D16" s="26">
        <f t="shared" si="0"/>
        <v>41.216952697299625</v>
      </c>
      <c r="E16" s="37">
        <v>670064</v>
      </c>
      <c r="F16" s="37">
        <v>668227</v>
      </c>
      <c r="H16" s="37"/>
      <c r="I16" s="38"/>
      <c r="J16" s="37"/>
      <c r="K16" s="37"/>
    </row>
    <row r="17" spans="1:11" ht="9" customHeight="1">
      <c r="A17" s="1" t="s">
        <v>6</v>
      </c>
      <c r="B17" s="37">
        <v>134635</v>
      </c>
      <c r="D17" s="26">
        <f t="shared" si="0"/>
        <v>41.5034946336391</v>
      </c>
      <c r="E17" s="37">
        <v>5587823</v>
      </c>
      <c r="F17" s="37">
        <v>5467763</v>
      </c>
      <c r="H17" s="37"/>
      <c r="I17" s="38"/>
      <c r="J17" s="37"/>
      <c r="K17" s="37"/>
    </row>
    <row r="18" spans="1:11" ht="9" customHeight="1">
      <c r="A18" s="1" t="s">
        <v>7</v>
      </c>
      <c r="B18" s="37">
        <v>87850</v>
      </c>
      <c r="D18" s="26">
        <f t="shared" si="0"/>
        <v>26.088332384746728</v>
      </c>
      <c r="E18" s="37">
        <v>2291860</v>
      </c>
      <c r="F18" s="37">
        <v>2232696</v>
      </c>
      <c r="H18" s="37"/>
      <c r="I18" s="38"/>
      <c r="J18" s="37"/>
      <c r="K18" s="37"/>
    </row>
    <row r="19" spans="1:11" ht="9" customHeight="1">
      <c r="A19" s="1" t="s">
        <v>8</v>
      </c>
      <c r="B19" s="37">
        <v>42372</v>
      </c>
      <c r="D19" s="26">
        <f t="shared" si="0"/>
        <v>38.21634569999056</v>
      </c>
      <c r="E19" s="37">
        <v>1619303</v>
      </c>
      <c r="F19" s="37">
        <v>1559979</v>
      </c>
      <c r="H19" s="37"/>
      <c r="I19" s="38"/>
      <c r="J19" s="37"/>
      <c r="K19" s="37"/>
    </row>
    <row r="20" spans="1:11" ht="9" customHeight="1">
      <c r="A20" s="1" t="s">
        <v>9</v>
      </c>
      <c r="B20" s="37">
        <v>73230</v>
      </c>
      <c r="D20" s="26">
        <f t="shared" si="0"/>
        <v>27.30337293458965</v>
      </c>
      <c r="E20" s="37">
        <v>1999426</v>
      </c>
      <c r="F20" s="37">
        <v>1999426</v>
      </c>
      <c r="H20" s="37"/>
      <c r="I20" s="38"/>
      <c r="J20" s="37"/>
      <c r="K20" s="37"/>
    </row>
    <row r="21" spans="1:11" ht="9" customHeight="1">
      <c r="A21" s="1" t="s">
        <v>10</v>
      </c>
      <c r="B21" s="37">
        <v>69711</v>
      </c>
      <c r="D21" s="26">
        <f t="shared" si="0"/>
        <v>31.539728306866923</v>
      </c>
      <c r="E21" s="37">
        <v>2198666</v>
      </c>
      <c r="F21" s="37">
        <v>2170269</v>
      </c>
      <c r="H21" s="37"/>
      <c r="I21" s="38"/>
      <c r="J21" s="37"/>
      <c r="K21" s="37"/>
    </row>
    <row r="22" spans="1:11" ht="9" customHeight="1">
      <c r="A22" s="1" t="s">
        <v>11</v>
      </c>
      <c r="B22" s="37">
        <v>428660</v>
      </c>
      <c r="D22" s="26">
        <f t="shared" si="0"/>
        <v>28.627739933747026</v>
      </c>
      <c r="E22" s="37">
        <v>12271567</v>
      </c>
      <c r="F22" s="37">
        <v>11803482</v>
      </c>
      <c r="H22" s="37"/>
      <c r="I22" s="38"/>
      <c r="J22" s="37"/>
      <c r="K22" s="37"/>
    </row>
    <row r="23" spans="1:11" ht="9" customHeight="1">
      <c r="A23" s="1" t="s">
        <v>12</v>
      </c>
      <c r="B23" s="37">
        <v>190000</v>
      </c>
      <c r="D23" s="26">
        <f t="shared" si="0"/>
        <v>19.5</v>
      </c>
      <c r="E23" s="37">
        <v>3705000</v>
      </c>
      <c r="F23" s="37">
        <v>3705000</v>
      </c>
      <c r="H23" s="37"/>
      <c r="I23" s="38"/>
      <c r="J23" s="37"/>
      <c r="K23" s="37"/>
    </row>
    <row r="24" spans="1:11" ht="9" customHeight="1">
      <c r="A24" s="1" t="s">
        <v>13</v>
      </c>
      <c r="B24" s="37">
        <v>64964</v>
      </c>
      <c r="D24" s="26">
        <f t="shared" si="0"/>
        <v>25.933393879687213</v>
      </c>
      <c r="E24" s="37">
        <v>1684737</v>
      </c>
      <c r="F24" s="37">
        <v>1684737</v>
      </c>
      <c r="H24" s="37"/>
      <c r="I24" s="38"/>
      <c r="J24" s="37"/>
      <c r="K24" s="37"/>
    </row>
    <row r="25" spans="1:11" ht="9" customHeight="1">
      <c r="A25" s="1" t="s">
        <v>14</v>
      </c>
      <c r="B25" s="37">
        <v>338965</v>
      </c>
      <c r="D25" s="26">
        <f t="shared" si="0"/>
        <v>15.431177260189106</v>
      </c>
      <c r="E25" s="37">
        <v>5230629</v>
      </c>
      <c r="F25" s="37">
        <v>4066723</v>
      </c>
      <c r="H25" s="37"/>
      <c r="I25" s="38"/>
      <c r="J25" s="37"/>
      <c r="K25" s="37"/>
    </row>
    <row r="26" spans="1:11" ht="9" customHeight="1">
      <c r="A26" s="1" t="s">
        <v>15</v>
      </c>
      <c r="B26" s="37">
        <v>97108</v>
      </c>
      <c r="D26" s="26">
        <f t="shared" si="0"/>
        <v>10.979301396383407</v>
      </c>
      <c r="E26" s="37">
        <v>1066178</v>
      </c>
      <c r="F26" s="37">
        <v>1065544</v>
      </c>
      <c r="H26" s="37"/>
      <c r="I26" s="38"/>
      <c r="J26" s="37"/>
      <c r="K26" s="37"/>
    </row>
    <row r="27" spans="1:11" ht="9" customHeight="1">
      <c r="A27" s="14" t="s">
        <v>19</v>
      </c>
      <c r="B27" s="40">
        <f>SUM(B10:B26)</f>
        <v>1733261</v>
      </c>
      <c r="C27" s="15"/>
      <c r="D27" s="27">
        <f t="shared" si="0"/>
        <v>25.802704266697283</v>
      </c>
      <c r="E27" s="40">
        <f>SUM(E10:E26)</f>
        <v>44722821</v>
      </c>
      <c r="F27" s="40">
        <f>SUM(F10:F26)</f>
        <v>42678308</v>
      </c>
      <c r="H27" s="37"/>
      <c r="I27" s="38"/>
      <c r="J27" s="37"/>
      <c r="K27" s="37"/>
    </row>
    <row r="28" spans="1:11" ht="9" customHeight="1">
      <c r="A28" s="14" t="s">
        <v>35</v>
      </c>
      <c r="B28" s="40">
        <f>SUM(B10:B14)</f>
        <v>28727</v>
      </c>
      <c r="C28" s="15"/>
      <c r="D28" s="27">
        <f t="shared" si="0"/>
        <v>52.73150694468618</v>
      </c>
      <c r="E28" s="40">
        <f>SUM(E10:E14)</f>
        <v>1514818</v>
      </c>
      <c r="F28" s="40">
        <f>SUM(F10:F14)</f>
        <v>1493200</v>
      </c>
      <c r="H28" s="37"/>
      <c r="I28" s="38"/>
      <c r="J28" s="37"/>
      <c r="K28" s="37"/>
    </row>
    <row r="29" spans="1:11" s="14" customFormat="1" ht="9">
      <c r="A29" s="14" t="s">
        <v>36</v>
      </c>
      <c r="B29" s="40">
        <f>SUM(B15:B18)</f>
        <v>399524</v>
      </c>
      <c r="C29" s="15"/>
      <c r="D29" s="27">
        <f t="shared" si="0"/>
        <v>33.62125178962966</v>
      </c>
      <c r="E29" s="40">
        <f>SUM(E15:E18)</f>
        <v>13432497</v>
      </c>
      <c r="F29" s="40">
        <f>SUM(F15:F18)</f>
        <v>13129948</v>
      </c>
      <c r="G29" s="1"/>
      <c r="H29" s="37"/>
      <c r="I29" s="38"/>
      <c r="J29" s="37"/>
      <c r="K29" s="37"/>
    </row>
    <row r="30" spans="1:11" ht="9" customHeight="1">
      <c r="A30" s="14" t="s">
        <v>16</v>
      </c>
      <c r="B30" s="40">
        <f>SUM(B19:B26)</f>
        <v>1305010</v>
      </c>
      <c r="C30" s="15"/>
      <c r="D30" s="27">
        <f>+E30/B30</f>
        <v>22.81630485590149</v>
      </c>
      <c r="E30" s="40">
        <f>SUM(E19:E26)</f>
        <v>29775506</v>
      </c>
      <c r="F30" s="40">
        <f>SUM(F19:F26)</f>
        <v>28055160</v>
      </c>
      <c r="H30" s="37"/>
      <c r="I30" s="38"/>
      <c r="J30" s="37"/>
      <c r="K30" s="37"/>
    </row>
    <row r="31" spans="1:11" ht="9" customHeight="1">
      <c r="A31" s="10"/>
      <c r="B31" s="11"/>
      <c r="C31" s="11"/>
      <c r="D31" s="17"/>
      <c r="E31" s="11"/>
      <c r="F31" s="11"/>
      <c r="H31" s="37"/>
      <c r="I31" s="38"/>
      <c r="J31" s="37"/>
      <c r="K31" s="37"/>
    </row>
    <row r="32" spans="1:6" ht="9" customHeight="1">
      <c r="A32" s="45" t="s">
        <v>31</v>
      </c>
      <c r="B32" s="45"/>
      <c r="C32" s="45"/>
      <c r="D32" s="45"/>
      <c r="E32" s="45"/>
      <c r="F32" s="45"/>
    </row>
    <row r="33" spans="4:11" ht="9" customHeight="1">
      <c r="D33" s="18"/>
      <c r="H33" s="37"/>
      <c r="I33" s="38"/>
      <c r="J33" s="37"/>
      <c r="K33" s="37"/>
    </row>
    <row r="34" spans="1:11" ht="9" customHeight="1">
      <c r="A34" s="1" t="s">
        <v>0</v>
      </c>
      <c r="B34" s="37">
        <v>24010</v>
      </c>
      <c r="D34" s="19">
        <f>+E34/B34</f>
        <v>50.483256976259895</v>
      </c>
      <c r="E34" s="37">
        <v>1212103</v>
      </c>
      <c r="F34" s="37">
        <v>1212103</v>
      </c>
      <c r="H34" s="37"/>
      <c r="I34" s="38"/>
      <c r="J34" s="37"/>
      <c r="K34" s="37"/>
    </row>
    <row r="35" spans="1:11" ht="9" customHeight="1">
      <c r="A35" s="1" t="s">
        <v>22</v>
      </c>
      <c r="B35" s="37">
        <v>4</v>
      </c>
      <c r="D35" s="19">
        <f aca="true" t="shared" si="1" ref="D35:D58">+E35/B35</f>
        <v>25</v>
      </c>
      <c r="E35" s="37">
        <v>100</v>
      </c>
      <c r="F35" s="37">
        <v>100</v>
      </c>
      <c r="H35" s="37"/>
      <c r="I35" s="38"/>
      <c r="J35" s="37"/>
      <c r="K35" s="37"/>
    </row>
    <row r="36" spans="1:11" ht="9" customHeight="1">
      <c r="A36" s="1" t="s">
        <v>1</v>
      </c>
      <c r="B36" s="37">
        <v>27501</v>
      </c>
      <c r="D36" s="19">
        <f t="shared" si="1"/>
        <v>54.215955783426054</v>
      </c>
      <c r="E36" s="37">
        <v>1490993</v>
      </c>
      <c r="F36" s="37">
        <v>1487195</v>
      </c>
      <c r="H36" s="37"/>
      <c r="I36" s="38"/>
      <c r="J36" s="37"/>
      <c r="K36" s="37"/>
    </row>
    <row r="37" spans="1:11" ht="9" customHeight="1">
      <c r="A37" s="1" t="s">
        <v>18</v>
      </c>
      <c r="B37" s="37">
        <f>SUM(B38)</f>
        <v>50</v>
      </c>
      <c r="D37" s="19">
        <f t="shared" si="1"/>
        <v>35</v>
      </c>
      <c r="E37" s="37">
        <f>SUM(E38)</f>
        <v>1750</v>
      </c>
      <c r="F37" s="37">
        <f>SUM(F38)</f>
        <v>1710</v>
      </c>
      <c r="H37" s="37"/>
      <c r="I37" s="38"/>
      <c r="J37" s="37"/>
      <c r="K37" s="37"/>
    </row>
    <row r="38" spans="1:11" s="3" customFormat="1" ht="9" customHeight="1">
      <c r="A38" s="3" t="s">
        <v>21</v>
      </c>
      <c r="B38" s="39">
        <v>50</v>
      </c>
      <c r="C38" s="4"/>
      <c r="D38" s="30">
        <f t="shared" si="1"/>
        <v>35</v>
      </c>
      <c r="E38" s="39">
        <v>1750</v>
      </c>
      <c r="F38" s="39">
        <v>1710</v>
      </c>
      <c r="H38" s="39"/>
      <c r="I38" s="41"/>
      <c r="J38" s="39"/>
      <c r="K38" s="39"/>
    </row>
    <row r="39" spans="1:11" ht="9" customHeight="1">
      <c r="A39" s="1" t="s">
        <v>2</v>
      </c>
      <c r="B39" s="37">
        <v>11048</v>
      </c>
      <c r="D39" s="19">
        <f t="shared" si="1"/>
        <v>51.62699131064446</v>
      </c>
      <c r="E39" s="37">
        <v>570375</v>
      </c>
      <c r="F39" s="37">
        <v>567975</v>
      </c>
      <c r="H39" s="37"/>
      <c r="I39" s="38"/>
      <c r="J39" s="37"/>
      <c r="K39" s="37"/>
    </row>
    <row r="40" spans="1:11" ht="9" customHeight="1">
      <c r="A40" s="1" t="s">
        <v>23</v>
      </c>
      <c r="B40" s="37">
        <v>8515</v>
      </c>
      <c r="D40" s="19">
        <f t="shared" si="1"/>
        <v>46.59307105108632</v>
      </c>
      <c r="E40" s="37">
        <v>396740</v>
      </c>
      <c r="F40" s="37">
        <v>396730</v>
      </c>
      <c r="H40" s="37"/>
      <c r="I40" s="38"/>
      <c r="J40" s="37"/>
      <c r="K40" s="37"/>
    </row>
    <row r="41" spans="1:11" ht="9" customHeight="1">
      <c r="A41" s="1" t="s">
        <v>3</v>
      </c>
      <c r="B41" s="37">
        <v>168</v>
      </c>
      <c r="D41" s="19">
        <f t="shared" si="1"/>
        <v>27.464285714285715</v>
      </c>
      <c r="E41" s="37">
        <v>4614</v>
      </c>
      <c r="F41" s="37">
        <v>4606</v>
      </c>
      <c r="H41" s="37"/>
      <c r="I41" s="38"/>
      <c r="J41" s="37"/>
      <c r="K41" s="37"/>
    </row>
    <row r="42" spans="1:11" ht="9" customHeight="1">
      <c r="A42" s="1" t="s">
        <v>24</v>
      </c>
      <c r="B42" s="37">
        <v>34800</v>
      </c>
      <c r="C42" s="15"/>
      <c r="D42" s="19">
        <f t="shared" si="1"/>
        <v>47.79454022988506</v>
      </c>
      <c r="E42" s="37">
        <v>1663250</v>
      </c>
      <c r="F42" s="37">
        <v>1663250</v>
      </c>
      <c r="H42" s="37"/>
      <c r="I42" s="38"/>
      <c r="J42" s="37"/>
      <c r="K42" s="37"/>
    </row>
    <row r="43" spans="1:11" ht="9" customHeight="1">
      <c r="A43" s="1" t="s">
        <v>4</v>
      </c>
      <c r="B43" s="37">
        <v>11301</v>
      </c>
      <c r="C43" s="15"/>
      <c r="D43" s="19">
        <f t="shared" si="1"/>
        <v>31.558800106185295</v>
      </c>
      <c r="E43" s="37">
        <v>356646</v>
      </c>
      <c r="F43" s="37">
        <v>342527</v>
      </c>
      <c r="H43" s="37"/>
      <c r="I43" s="38"/>
      <c r="J43" s="37"/>
      <c r="K43" s="37"/>
    </row>
    <row r="44" spans="1:11" ht="9" customHeight="1">
      <c r="A44" s="1" t="s">
        <v>5</v>
      </c>
      <c r="B44" s="37">
        <v>18821</v>
      </c>
      <c r="C44" s="15"/>
      <c r="D44" s="19">
        <f t="shared" si="1"/>
        <v>48.71542426013495</v>
      </c>
      <c r="E44" s="37">
        <v>916873</v>
      </c>
      <c r="F44" s="37">
        <v>916873</v>
      </c>
      <c r="H44" s="37"/>
      <c r="I44" s="38"/>
      <c r="J44" s="37"/>
      <c r="K44" s="37"/>
    </row>
    <row r="45" spans="1:11" ht="9" customHeight="1">
      <c r="A45" s="1" t="s">
        <v>6</v>
      </c>
      <c r="B45" s="37">
        <v>33599</v>
      </c>
      <c r="C45" s="15"/>
      <c r="D45" s="19">
        <f t="shared" si="1"/>
        <v>42.082889371707495</v>
      </c>
      <c r="E45" s="37">
        <v>1413943</v>
      </c>
      <c r="F45" s="37">
        <v>1378614</v>
      </c>
      <c r="H45" s="37"/>
      <c r="I45" s="38"/>
      <c r="J45" s="37"/>
      <c r="K45" s="37"/>
    </row>
    <row r="46" spans="1:11" ht="9" customHeight="1">
      <c r="A46" s="1" t="s">
        <v>7</v>
      </c>
      <c r="B46" s="37">
        <v>12435</v>
      </c>
      <c r="C46" s="15"/>
      <c r="D46" s="19">
        <f t="shared" si="1"/>
        <v>31.721753116204262</v>
      </c>
      <c r="E46" s="37">
        <v>394460</v>
      </c>
      <c r="F46" s="37">
        <v>382765</v>
      </c>
      <c r="H46" s="37"/>
      <c r="I46" s="38"/>
      <c r="J46" s="37"/>
      <c r="K46" s="37"/>
    </row>
    <row r="47" spans="1:11" ht="9" customHeight="1">
      <c r="A47" s="1" t="s">
        <v>8</v>
      </c>
      <c r="B47" s="37">
        <v>17772</v>
      </c>
      <c r="C47" s="15"/>
      <c r="D47" s="19">
        <f t="shared" si="1"/>
        <v>41.34087328381724</v>
      </c>
      <c r="E47" s="37">
        <v>734710</v>
      </c>
      <c r="F47" s="37">
        <v>651510</v>
      </c>
      <c r="H47" s="37"/>
      <c r="I47" s="38"/>
      <c r="J47" s="37"/>
      <c r="K47" s="37"/>
    </row>
    <row r="48" spans="1:11" ht="9" customHeight="1">
      <c r="A48" s="1" t="s">
        <v>9</v>
      </c>
      <c r="B48" s="37">
        <v>8008</v>
      </c>
      <c r="C48" s="15"/>
      <c r="D48" s="19">
        <f t="shared" si="1"/>
        <v>29.160964035964035</v>
      </c>
      <c r="E48" s="37">
        <v>233521</v>
      </c>
      <c r="F48" s="37">
        <v>233521</v>
      </c>
      <c r="H48" s="37"/>
      <c r="I48" s="38"/>
      <c r="J48" s="37"/>
      <c r="K48" s="37"/>
    </row>
    <row r="49" spans="1:11" ht="9" customHeight="1">
      <c r="A49" s="1" t="s">
        <v>10</v>
      </c>
      <c r="B49" s="37">
        <v>12823</v>
      </c>
      <c r="C49" s="15"/>
      <c r="D49" s="19">
        <f t="shared" si="1"/>
        <v>32.932699056383065</v>
      </c>
      <c r="E49" s="37">
        <v>422296</v>
      </c>
      <c r="F49" s="37">
        <v>421266</v>
      </c>
      <c r="H49" s="37"/>
      <c r="I49" s="38"/>
      <c r="J49" s="37"/>
      <c r="K49" s="37"/>
    </row>
    <row r="50" spans="1:11" ht="9" customHeight="1">
      <c r="A50" s="1" t="s">
        <v>11</v>
      </c>
      <c r="B50" s="37">
        <v>28718</v>
      </c>
      <c r="C50" s="15"/>
      <c r="D50" s="19">
        <f t="shared" si="1"/>
        <v>25.52357406504631</v>
      </c>
      <c r="E50" s="37">
        <v>732986</v>
      </c>
      <c r="F50" s="37">
        <v>719866</v>
      </c>
      <c r="H50" s="37"/>
      <c r="I50" s="38"/>
      <c r="J50" s="37"/>
      <c r="K50" s="37"/>
    </row>
    <row r="51" spans="1:11" ht="9" customHeight="1">
      <c r="A51" s="1" t="s">
        <v>12</v>
      </c>
      <c r="B51" s="37">
        <v>30000</v>
      </c>
      <c r="C51" s="15"/>
      <c r="D51" s="19">
        <f t="shared" si="1"/>
        <v>19.8</v>
      </c>
      <c r="E51" s="37">
        <v>594000</v>
      </c>
      <c r="F51" s="37">
        <v>594000</v>
      </c>
      <c r="H51" s="37"/>
      <c r="I51" s="38"/>
      <c r="J51" s="37"/>
      <c r="K51" s="37"/>
    </row>
    <row r="52" spans="1:11" ht="9" customHeight="1">
      <c r="A52" s="1" t="s">
        <v>13</v>
      </c>
      <c r="B52" s="37">
        <v>13605</v>
      </c>
      <c r="C52" s="15"/>
      <c r="D52" s="19">
        <f t="shared" si="1"/>
        <v>22.568540977581772</v>
      </c>
      <c r="E52" s="37">
        <v>307045</v>
      </c>
      <c r="F52" s="37">
        <v>303700</v>
      </c>
      <c r="H52" s="37"/>
      <c r="I52" s="38"/>
      <c r="J52" s="37"/>
      <c r="K52" s="37"/>
    </row>
    <row r="53" spans="1:11" ht="9" customHeight="1">
      <c r="A53" s="1" t="s">
        <v>14</v>
      </c>
      <c r="B53" s="37">
        <v>17225</v>
      </c>
      <c r="C53" s="15"/>
      <c r="D53" s="19">
        <f t="shared" si="1"/>
        <v>15.276632801161103</v>
      </c>
      <c r="E53" s="37">
        <v>263140</v>
      </c>
      <c r="F53" s="37">
        <v>214803</v>
      </c>
      <c r="H53" s="37"/>
      <c r="I53" s="38"/>
      <c r="J53" s="37"/>
      <c r="K53" s="37"/>
    </row>
    <row r="54" spans="1:11" ht="9" customHeight="1">
      <c r="A54" s="1" t="s">
        <v>15</v>
      </c>
      <c r="B54" s="37">
        <v>32422</v>
      </c>
      <c r="C54" s="15"/>
      <c r="D54" s="19">
        <f t="shared" si="1"/>
        <v>12.66994633273703</v>
      </c>
      <c r="E54" s="37">
        <v>410785</v>
      </c>
      <c r="F54" s="37">
        <v>410143</v>
      </c>
      <c r="H54" s="37"/>
      <c r="I54" s="38"/>
      <c r="J54" s="37"/>
      <c r="K54" s="37"/>
    </row>
    <row r="55" spans="1:11" ht="9" customHeight="1">
      <c r="A55" s="14" t="s">
        <v>19</v>
      </c>
      <c r="B55" s="40">
        <f>SUM(B34:B54)-B37</f>
        <v>342825</v>
      </c>
      <c r="C55" s="20"/>
      <c r="D55" s="23">
        <f t="shared" si="1"/>
        <v>35.354276963465324</v>
      </c>
      <c r="E55" s="40">
        <f>SUM(E34:E54)-E37</f>
        <v>12120330</v>
      </c>
      <c r="F55" s="40">
        <f>SUM(F34:F54)-F37</f>
        <v>11903257</v>
      </c>
      <c r="H55" s="37"/>
      <c r="I55" s="38"/>
      <c r="J55" s="37"/>
      <c r="K55" s="37"/>
    </row>
    <row r="56" spans="1:11" ht="9" customHeight="1">
      <c r="A56" s="14" t="s">
        <v>35</v>
      </c>
      <c r="B56" s="40">
        <f>SUM(B34:B42)-B37</f>
        <v>106096</v>
      </c>
      <c r="C56" s="15"/>
      <c r="D56" s="23">
        <f t="shared" si="1"/>
        <v>50.331068089277636</v>
      </c>
      <c r="E56" s="40">
        <f>SUM(E34:E42)-E37</f>
        <v>5339925</v>
      </c>
      <c r="F56" s="40">
        <f>SUM(F34:F42)-F37</f>
        <v>5333669</v>
      </c>
      <c r="H56" s="37"/>
      <c r="I56" s="38"/>
      <c r="J56" s="37"/>
      <c r="K56" s="37"/>
    </row>
    <row r="57" spans="1:11" ht="9" customHeight="1">
      <c r="A57" s="14" t="s">
        <v>36</v>
      </c>
      <c r="B57" s="40">
        <f>SUM(B43:B46)</f>
        <v>76156</v>
      </c>
      <c r="C57" s="15"/>
      <c r="D57" s="23">
        <f t="shared" si="1"/>
        <v>40.46853826356426</v>
      </c>
      <c r="E57" s="40">
        <f>SUM(E43:E46)</f>
        <v>3081922</v>
      </c>
      <c r="F57" s="40">
        <f>SUM(F43:F46)</f>
        <v>3020779</v>
      </c>
      <c r="H57" s="37"/>
      <c r="I57" s="38"/>
      <c r="J57" s="37"/>
      <c r="K57" s="37"/>
    </row>
    <row r="58" spans="1:11" ht="9" customHeight="1">
      <c r="A58" s="14" t="s">
        <v>16</v>
      </c>
      <c r="B58" s="40">
        <f>SUM(B47:B54)</f>
        <v>160573</v>
      </c>
      <c r="C58" s="15"/>
      <c r="D58" s="23">
        <f t="shared" si="1"/>
        <v>23.033031705205733</v>
      </c>
      <c r="E58" s="40">
        <f>SUM(E47:E54)</f>
        <v>3698483</v>
      </c>
      <c r="F58" s="40">
        <f>SUM(F47:F54)</f>
        <v>3548809</v>
      </c>
      <c r="H58" s="37"/>
      <c r="I58" s="38"/>
      <c r="J58" s="37"/>
      <c r="K58" s="37"/>
    </row>
    <row r="59" spans="1:12" ht="12.75">
      <c r="A59" s="8"/>
      <c r="B59" s="9"/>
      <c r="C59" s="9"/>
      <c r="D59" s="8"/>
      <c r="E59" s="9"/>
      <c r="F59" s="9"/>
      <c r="H59"/>
      <c r="I59"/>
      <c r="J59"/>
      <c r="K59"/>
      <c r="L59"/>
    </row>
    <row r="60" spans="8:12" ht="12.75">
      <c r="H60"/>
      <c r="I60"/>
      <c r="J60"/>
      <c r="K60"/>
      <c r="L60"/>
    </row>
    <row r="61" spans="8:12" ht="12.75">
      <c r="H61"/>
      <c r="I61"/>
      <c r="J61"/>
      <c r="K61"/>
      <c r="L61"/>
    </row>
    <row r="62" spans="8:12" ht="12.75">
      <c r="H62"/>
      <c r="I62"/>
      <c r="J62"/>
      <c r="K62"/>
      <c r="L62"/>
    </row>
    <row r="63" spans="8:12" ht="12.75">
      <c r="H63"/>
      <c r="I63"/>
      <c r="J63"/>
      <c r="K63"/>
      <c r="L63"/>
    </row>
  </sheetData>
  <mergeCells count="5">
    <mergeCell ref="A8:F8"/>
    <mergeCell ref="A32:F32"/>
    <mergeCell ref="B5:B6"/>
    <mergeCell ref="D5:F5"/>
    <mergeCell ref="A5:A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&amp;C64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63"/>
  <sheetViews>
    <sheetView workbookViewId="0" topLeftCell="A1">
      <selection activeCell="A5" sqref="A5:A6"/>
    </sheetView>
  </sheetViews>
  <sheetFormatPr defaultColWidth="9.140625" defaultRowHeight="12.75"/>
  <cols>
    <col min="1" max="1" width="17.57421875" style="1" customWidth="1"/>
    <col min="2" max="2" width="14.57421875" style="2" customWidth="1"/>
    <col min="3" max="3" width="1.7109375" style="2" customWidth="1"/>
    <col min="4" max="4" width="13.57421875" style="1" customWidth="1"/>
    <col min="5" max="6" width="14.57421875" style="2" customWidth="1"/>
    <col min="7" max="16384" width="9.140625" style="1" customWidth="1"/>
  </cols>
  <sheetData>
    <row r="2" spans="1:6" s="5" customFormat="1" ht="12" customHeight="1">
      <c r="A2" s="7" t="s">
        <v>41</v>
      </c>
      <c r="B2" s="6"/>
      <c r="C2" s="6"/>
      <c r="E2" s="6"/>
      <c r="F2" s="6"/>
    </row>
    <row r="3" spans="1:6" s="5" customFormat="1" ht="12" customHeight="1">
      <c r="A3" s="7" t="s">
        <v>40</v>
      </c>
      <c r="B3" s="6"/>
      <c r="C3" s="6"/>
      <c r="E3" s="6"/>
      <c r="F3" s="6"/>
    </row>
    <row r="4" spans="1:6" ht="9">
      <c r="A4" s="8"/>
      <c r="B4" s="9"/>
      <c r="C4" s="9"/>
      <c r="D4" s="8"/>
      <c r="E4" s="9"/>
      <c r="F4" s="9"/>
    </row>
    <row r="5" spans="1:6" ht="19.5" customHeight="1">
      <c r="A5" s="49" t="s">
        <v>20</v>
      </c>
      <c r="B5" s="47" t="s">
        <v>38</v>
      </c>
      <c r="C5" s="12"/>
      <c r="D5" s="46" t="s">
        <v>39</v>
      </c>
      <c r="E5" s="46"/>
      <c r="F5" s="46"/>
    </row>
    <row r="6" spans="1:6" ht="17.25" customHeight="1">
      <c r="A6" s="50"/>
      <c r="B6" s="48"/>
      <c r="C6" s="13"/>
      <c r="D6" s="43" t="s">
        <v>25</v>
      </c>
      <c r="E6" s="42" t="s">
        <v>26</v>
      </c>
      <c r="F6" s="42" t="s">
        <v>27</v>
      </c>
    </row>
    <row r="7" spans="1:6" ht="9">
      <c r="A7" s="10"/>
      <c r="B7" s="11"/>
      <c r="C7" s="11"/>
      <c r="D7" s="10"/>
      <c r="E7" s="11"/>
      <c r="F7" s="11"/>
    </row>
    <row r="8" spans="1:12" ht="12.75" customHeight="1">
      <c r="A8" s="45" t="s">
        <v>28</v>
      </c>
      <c r="B8" s="45"/>
      <c r="C8" s="45"/>
      <c r="D8" s="45"/>
      <c r="E8" s="45"/>
      <c r="F8" s="45"/>
      <c r="H8" s="37"/>
      <c r="I8" s="38"/>
      <c r="J8" s="37"/>
      <c r="K8" s="37"/>
      <c r="L8" s="37"/>
    </row>
    <row r="9" spans="8:12" ht="9" customHeight="1">
      <c r="H9" s="37"/>
      <c r="I9" s="38"/>
      <c r="J9" s="37"/>
      <c r="K9" s="37"/>
      <c r="L9" s="37"/>
    </row>
    <row r="10" spans="1:12" ht="9" customHeight="1">
      <c r="A10" s="1" t="s">
        <v>0</v>
      </c>
      <c r="B10" s="37">
        <v>96300</v>
      </c>
      <c r="D10" s="19">
        <f>+E10/B10</f>
        <v>46.12520249221184</v>
      </c>
      <c r="E10" s="37">
        <v>4441857</v>
      </c>
      <c r="F10" s="37">
        <v>4441857</v>
      </c>
      <c r="H10" s="37"/>
      <c r="I10" s="38"/>
      <c r="J10" s="37"/>
      <c r="K10" s="37"/>
      <c r="L10" s="37"/>
    </row>
    <row r="11" spans="1:12" ht="9" customHeight="1">
      <c r="A11" s="1" t="s">
        <v>22</v>
      </c>
      <c r="B11" s="37">
        <v>15</v>
      </c>
      <c r="D11" s="19">
        <f aca="true" t="shared" si="0" ref="D11:D34">+E11/B11</f>
        <v>30</v>
      </c>
      <c r="E11" s="37">
        <v>450</v>
      </c>
      <c r="F11" s="37">
        <v>450</v>
      </c>
      <c r="H11" s="37"/>
      <c r="I11" s="38"/>
      <c r="J11" s="37"/>
      <c r="K11" s="37"/>
      <c r="L11" s="37"/>
    </row>
    <row r="12" spans="1:12" ht="9" customHeight="1">
      <c r="A12" s="1" t="s">
        <v>1</v>
      </c>
      <c r="B12" s="37">
        <v>70734</v>
      </c>
      <c r="D12" s="19">
        <f t="shared" si="0"/>
        <v>58.17666185992592</v>
      </c>
      <c r="E12" s="37">
        <v>4115068</v>
      </c>
      <c r="F12" s="37">
        <v>4033451</v>
      </c>
      <c r="H12" s="37"/>
      <c r="I12" s="38"/>
      <c r="J12" s="37"/>
      <c r="K12" s="37"/>
      <c r="L12" s="37"/>
    </row>
    <row r="13" spans="1:12" ht="9" customHeight="1">
      <c r="A13" s="1" t="s">
        <v>18</v>
      </c>
      <c r="B13" s="24">
        <f>SUM(B14)</f>
        <v>58</v>
      </c>
      <c r="D13" s="19">
        <f t="shared" si="0"/>
        <v>35</v>
      </c>
      <c r="E13" s="24">
        <f>SUM(E14)</f>
        <v>2030</v>
      </c>
      <c r="F13" s="24">
        <f>SUM(F14)</f>
        <v>1990</v>
      </c>
      <c r="H13" s="37"/>
      <c r="I13" s="38"/>
      <c r="J13" s="37"/>
      <c r="K13" s="37"/>
      <c r="L13" s="37"/>
    </row>
    <row r="14" spans="1:12" s="3" customFormat="1" ht="9" customHeight="1">
      <c r="A14" s="3" t="s">
        <v>21</v>
      </c>
      <c r="B14" s="39">
        <v>58</v>
      </c>
      <c r="C14" s="4"/>
      <c r="D14" s="30">
        <f t="shared" si="0"/>
        <v>35</v>
      </c>
      <c r="E14" s="39">
        <v>2030</v>
      </c>
      <c r="F14" s="39">
        <v>1990</v>
      </c>
      <c r="G14" s="1"/>
      <c r="H14" s="37"/>
      <c r="I14" s="38"/>
      <c r="J14" s="37"/>
      <c r="K14" s="37"/>
      <c r="L14" s="37"/>
    </row>
    <row r="15" spans="1:12" s="3" customFormat="1" ht="9" customHeight="1">
      <c r="A15" s="1" t="s">
        <v>2</v>
      </c>
      <c r="B15" s="37">
        <v>64026</v>
      </c>
      <c r="C15" s="2"/>
      <c r="D15" s="19">
        <f t="shared" si="0"/>
        <v>53.72564270765002</v>
      </c>
      <c r="E15" s="37">
        <v>3439838</v>
      </c>
      <c r="F15" s="37">
        <v>3412628</v>
      </c>
      <c r="G15" s="1"/>
      <c r="H15" s="37"/>
      <c r="I15" s="38"/>
      <c r="J15" s="37"/>
      <c r="K15" s="37"/>
      <c r="L15" s="37"/>
    </row>
    <row r="16" spans="1:12" ht="9" customHeight="1">
      <c r="A16" s="1" t="s">
        <v>23</v>
      </c>
      <c r="B16" s="37">
        <v>6175</v>
      </c>
      <c r="D16" s="19">
        <f t="shared" si="0"/>
        <v>50.62753036437247</v>
      </c>
      <c r="E16" s="37">
        <v>312625</v>
      </c>
      <c r="F16" s="37">
        <v>312625</v>
      </c>
      <c r="H16" s="37"/>
      <c r="I16" s="38"/>
      <c r="J16" s="37"/>
      <c r="K16" s="37"/>
      <c r="L16" s="37"/>
    </row>
    <row r="17" spans="1:12" ht="9" customHeight="1">
      <c r="A17" s="1" t="s">
        <v>3</v>
      </c>
      <c r="B17" s="37">
        <v>633</v>
      </c>
      <c r="D17" s="19">
        <f t="shared" si="0"/>
        <v>32.203791469194314</v>
      </c>
      <c r="E17" s="37">
        <v>20385</v>
      </c>
      <c r="F17" s="37">
        <v>20380</v>
      </c>
      <c r="H17" s="37"/>
      <c r="I17" s="38"/>
      <c r="J17" s="37"/>
      <c r="K17" s="37"/>
      <c r="L17" s="37"/>
    </row>
    <row r="18" spans="1:12" ht="9" customHeight="1">
      <c r="A18" s="1" t="s">
        <v>24</v>
      </c>
      <c r="B18" s="37">
        <v>231680</v>
      </c>
      <c r="D18" s="19">
        <f t="shared" si="0"/>
        <v>57.06992403314917</v>
      </c>
      <c r="E18" s="37">
        <v>13221960</v>
      </c>
      <c r="F18" s="37">
        <v>13200710</v>
      </c>
      <c r="H18" s="37"/>
      <c r="I18" s="38"/>
      <c r="J18" s="37"/>
      <c r="K18" s="37"/>
      <c r="L18" s="37"/>
    </row>
    <row r="19" spans="1:12" ht="9" customHeight="1">
      <c r="A19" s="1" t="s">
        <v>4</v>
      </c>
      <c r="B19" s="37">
        <v>188942</v>
      </c>
      <c r="D19" s="19">
        <f t="shared" si="0"/>
        <v>31.64916746938214</v>
      </c>
      <c r="E19" s="37">
        <v>5979857</v>
      </c>
      <c r="F19" s="37">
        <v>5834670</v>
      </c>
      <c r="H19" s="37"/>
      <c r="I19" s="38"/>
      <c r="J19" s="37"/>
      <c r="K19" s="37"/>
      <c r="L19" s="37"/>
    </row>
    <row r="20" spans="1:12" ht="9" customHeight="1">
      <c r="A20" s="1" t="s">
        <v>5</v>
      </c>
      <c r="B20" s="37">
        <v>84033</v>
      </c>
      <c r="D20" s="19">
        <f t="shared" si="0"/>
        <v>54.86617162305285</v>
      </c>
      <c r="E20" s="37">
        <v>4610569</v>
      </c>
      <c r="F20" s="37">
        <v>3607039</v>
      </c>
      <c r="H20" s="37"/>
      <c r="I20" s="38"/>
      <c r="J20" s="37"/>
      <c r="K20" s="37"/>
      <c r="L20" s="37"/>
    </row>
    <row r="21" spans="1:12" ht="9" customHeight="1">
      <c r="A21" s="1" t="s">
        <v>6</v>
      </c>
      <c r="B21" s="37">
        <v>169652</v>
      </c>
      <c r="D21" s="19">
        <f t="shared" si="0"/>
        <v>41.8504998467451</v>
      </c>
      <c r="E21" s="37">
        <v>7100021</v>
      </c>
      <c r="F21" s="37">
        <v>6939440</v>
      </c>
      <c r="H21" s="37"/>
      <c r="I21" s="38"/>
      <c r="J21" s="37"/>
      <c r="K21" s="37"/>
      <c r="L21" s="37"/>
    </row>
    <row r="22" spans="1:12" ht="9" customHeight="1">
      <c r="A22" s="1" t="s">
        <v>7</v>
      </c>
      <c r="B22" s="37">
        <v>113835</v>
      </c>
      <c r="D22" s="19">
        <f t="shared" si="0"/>
        <v>27.387929898537358</v>
      </c>
      <c r="E22" s="37">
        <v>3117705</v>
      </c>
      <c r="F22" s="37">
        <v>3038440</v>
      </c>
      <c r="H22" s="37"/>
      <c r="I22" s="38"/>
      <c r="J22" s="37"/>
      <c r="K22" s="37"/>
      <c r="L22" s="37"/>
    </row>
    <row r="23" spans="1:12" ht="9" customHeight="1">
      <c r="A23" s="1" t="s">
        <v>8</v>
      </c>
      <c r="B23" s="37">
        <v>68131</v>
      </c>
      <c r="D23" s="19">
        <f t="shared" si="0"/>
        <v>40.303195314908045</v>
      </c>
      <c r="E23" s="37">
        <v>2745897</v>
      </c>
      <c r="F23" s="37">
        <v>2586808</v>
      </c>
      <c r="H23" s="37"/>
      <c r="I23" s="38"/>
      <c r="J23" s="37"/>
      <c r="K23" s="37"/>
      <c r="L23" s="37"/>
    </row>
    <row r="24" spans="1:12" ht="9" customHeight="1">
      <c r="A24" s="1" t="s">
        <v>9</v>
      </c>
      <c r="B24" s="37">
        <v>76834</v>
      </c>
      <c r="D24" s="19">
        <f t="shared" si="0"/>
        <v>27.668688341098992</v>
      </c>
      <c r="E24" s="37">
        <v>2125896</v>
      </c>
      <c r="F24" s="37">
        <v>2125896</v>
      </c>
      <c r="H24" s="37"/>
      <c r="I24" s="38"/>
      <c r="J24" s="37"/>
      <c r="K24" s="37"/>
      <c r="L24" s="37"/>
    </row>
    <row r="25" spans="1:12" ht="9" customHeight="1">
      <c r="A25" s="1" t="s">
        <v>10</v>
      </c>
      <c r="B25" s="37">
        <v>93706</v>
      </c>
      <c r="D25" s="19">
        <f t="shared" si="0"/>
        <v>31.96728064371545</v>
      </c>
      <c r="E25" s="37">
        <v>2995526</v>
      </c>
      <c r="F25" s="37">
        <v>2949599</v>
      </c>
      <c r="H25" s="37"/>
      <c r="I25" s="38"/>
      <c r="J25" s="37"/>
      <c r="K25" s="37"/>
      <c r="L25" s="37"/>
    </row>
    <row r="26" spans="1:12" ht="9" customHeight="1">
      <c r="A26" s="1" t="s">
        <v>11</v>
      </c>
      <c r="B26" s="37">
        <v>431700</v>
      </c>
      <c r="D26" s="19">
        <f t="shared" si="0"/>
        <v>28.534090803798936</v>
      </c>
      <c r="E26" s="37">
        <v>12318167</v>
      </c>
      <c r="F26" s="37">
        <v>11849272</v>
      </c>
      <c r="H26" s="37"/>
      <c r="I26" s="38"/>
      <c r="J26" s="37"/>
      <c r="K26" s="37"/>
      <c r="L26" s="37"/>
    </row>
    <row r="27" spans="1:12" ht="9" customHeight="1">
      <c r="A27" s="1" t="s">
        <v>12</v>
      </c>
      <c r="B27" s="37">
        <v>195000</v>
      </c>
      <c r="D27" s="19">
        <f t="shared" si="0"/>
        <v>19.46153846153846</v>
      </c>
      <c r="E27" s="37">
        <v>3795000</v>
      </c>
      <c r="F27" s="37">
        <v>3795000</v>
      </c>
      <c r="H27" s="37"/>
      <c r="I27" s="38"/>
      <c r="J27" s="37"/>
      <c r="K27" s="37"/>
      <c r="L27" s="37"/>
    </row>
    <row r="28" spans="1:12" ht="9" customHeight="1">
      <c r="A28" s="1" t="s">
        <v>13</v>
      </c>
      <c r="B28" s="37">
        <v>87179</v>
      </c>
      <c r="D28" s="19">
        <f t="shared" si="0"/>
        <v>25.08923020452173</v>
      </c>
      <c r="E28" s="37">
        <v>2187254</v>
      </c>
      <c r="F28" s="37">
        <v>2186808</v>
      </c>
      <c r="H28" s="37"/>
      <c r="I28" s="38"/>
      <c r="J28" s="37"/>
      <c r="K28" s="37"/>
      <c r="L28" s="37"/>
    </row>
    <row r="29" spans="1:12" ht="9" customHeight="1">
      <c r="A29" s="1" t="s">
        <v>14</v>
      </c>
      <c r="B29" s="37">
        <v>339575</v>
      </c>
      <c r="D29" s="19">
        <f t="shared" si="0"/>
        <v>15.427899580357801</v>
      </c>
      <c r="E29" s="37">
        <v>5238929</v>
      </c>
      <c r="F29" s="37">
        <v>4075023</v>
      </c>
      <c r="H29" s="37"/>
      <c r="I29" s="38"/>
      <c r="J29" s="37"/>
      <c r="K29" s="37"/>
      <c r="L29" s="37"/>
    </row>
    <row r="30" spans="1:12" ht="9" customHeight="1">
      <c r="A30" s="1" t="s">
        <v>15</v>
      </c>
      <c r="B30" s="37">
        <v>97108</v>
      </c>
      <c r="D30" s="19">
        <f t="shared" si="0"/>
        <v>10.979301396383407</v>
      </c>
      <c r="E30" s="37">
        <v>1066178</v>
      </c>
      <c r="F30" s="37">
        <v>1065544</v>
      </c>
      <c r="H30" s="37"/>
      <c r="I30" s="38"/>
      <c r="J30" s="37"/>
      <c r="K30" s="37"/>
      <c r="L30" s="37"/>
    </row>
    <row r="31" spans="1:12" ht="9" customHeight="1">
      <c r="A31" s="14" t="s">
        <v>19</v>
      </c>
      <c r="B31" s="40">
        <f>SUM(B10:B30)-B13</f>
        <v>2415316</v>
      </c>
      <c r="D31" s="23">
        <f t="shared" si="0"/>
        <v>32.6397092554349</v>
      </c>
      <c r="E31" s="40">
        <f>SUM(E10:E30)-E13</f>
        <v>78835212</v>
      </c>
      <c r="F31" s="40">
        <f>SUM(F10:F30)-F13</f>
        <v>75477630</v>
      </c>
      <c r="H31" s="37"/>
      <c r="I31" s="38"/>
      <c r="J31" s="37"/>
      <c r="K31" s="37"/>
      <c r="L31" s="37"/>
    </row>
    <row r="32" spans="1:11" s="14" customFormat="1" ht="9" customHeight="1">
      <c r="A32" s="14" t="s">
        <v>35</v>
      </c>
      <c r="B32" s="40">
        <f>SUM(B10:B18)-B13</f>
        <v>469621</v>
      </c>
      <c r="C32" s="15"/>
      <c r="D32" s="23">
        <f t="shared" si="0"/>
        <v>54.41454492026549</v>
      </c>
      <c r="E32" s="40">
        <f>SUM(E10:E18)-E13</f>
        <v>25554213</v>
      </c>
      <c r="F32" s="40">
        <f>SUM(F10:F18)-F13</f>
        <v>25424091</v>
      </c>
      <c r="G32" s="1"/>
      <c r="H32" s="37"/>
      <c r="I32" s="38"/>
      <c r="J32" s="37"/>
      <c r="K32" s="37"/>
    </row>
    <row r="33" spans="1:11" s="14" customFormat="1" ht="9" customHeight="1">
      <c r="A33" s="14" t="s">
        <v>36</v>
      </c>
      <c r="B33" s="40">
        <f>SUM(B19:B22)</f>
        <v>556462</v>
      </c>
      <c r="C33" s="15"/>
      <c r="D33" s="23">
        <f t="shared" si="0"/>
        <v>37.393662100916146</v>
      </c>
      <c r="E33" s="40">
        <f>SUM(E19:E22)</f>
        <v>20808152</v>
      </c>
      <c r="F33" s="40">
        <f>SUM(F19:F22)</f>
        <v>19419589</v>
      </c>
      <c r="G33" s="1"/>
      <c r="H33" s="37"/>
      <c r="I33" s="38"/>
      <c r="J33" s="37"/>
      <c r="K33" s="37"/>
    </row>
    <row r="34" spans="1:11" s="14" customFormat="1" ht="9" customHeight="1">
      <c r="A34" s="14" t="s">
        <v>16</v>
      </c>
      <c r="B34" s="40">
        <f>SUM(B23:B30)</f>
        <v>1389233</v>
      </c>
      <c r="C34" s="15"/>
      <c r="D34" s="23">
        <f t="shared" si="0"/>
        <v>23.374658534601465</v>
      </c>
      <c r="E34" s="40">
        <f>SUM(E23:E30)</f>
        <v>32472847</v>
      </c>
      <c r="F34" s="40">
        <f>SUM(F23:F30)</f>
        <v>30633950</v>
      </c>
      <c r="G34" s="1"/>
      <c r="H34" s="37"/>
      <c r="I34" s="38"/>
      <c r="J34" s="37"/>
      <c r="K34" s="37"/>
    </row>
    <row r="35" spans="2:11" s="14" customFormat="1" ht="9" customHeight="1">
      <c r="B35" s="15"/>
      <c r="C35" s="15"/>
      <c r="D35" s="16"/>
      <c r="E35" s="15"/>
      <c r="F35" s="15"/>
      <c r="G35" s="1"/>
      <c r="H35" s="37"/>
      <c r="I35" s="38"/>
      <c r="J35" s="37"/>
      <c r="K35" s="37"/>
    </row>
    <row r="36" spans="1:6" ht="9">
      <c r="A36" s="10"/>
      <c r="B36" s="11"/>
      <c r="C36" s="11"/>
      <c r="D36" s="17"/>
      <c r="E36" s="11"/>
      <c r="F36" s="11"/>
    </row>
    <row r="37" spans="1:12" ht="12.75" customHeight="1">
      <c r="A37" s="45" t="s">
        <v>29</v>
      </c>
      <c r="B37" s="45"/>
      <c r="C37" s="45"/>
      <c r="D37" s="45"/>
      <c r="E37" s="45"/>
      <c r="F37" s="45"/>
      <c r="I37" s="37"/>
      <c r="J37" s="38"/>
      <c r="K37" s="37"/>
      <c r="L37" s="37"/>
    </row>
    <row r="38" spans="4:12" ht="12" customHeight="1">
      <c r="D38" s="18"/>
      <c r="I38" s="37"/>
      <c r="J38" s="38"/>
      <c r="K38" s="37"/>
      <c r="L38" s="37"/>
    </row>
    <row r="39" spans="1:12" ht="9" customHeight="1">
      <c r="A39" s="1" t="s">
        <v>0</v>
      </c>
      <c r="B39" s="37">
        <v>95000</v>
      </c>
      <c r="D39" s="26">
        <f>+E39/B39</f>
        <v>46.102073684210524</v>
      </c>
      <c r="E39" s="37">
        <v>4379697</v>
      </c>
      <c r="F39" s="37">
        <v>4379697</v>
      </c>
      <c r="I39" s="37"/>
      <c r="J39" s="38"/>
      <c r="K39" s="37"/>
      <c r="L39" s="37"/>
    </row>
    <row r="40" spans="1:12" ht="9">
      <c r="A40" s="1" t="s">
        <v>22</v>
      </c>
      <c r="B40" s="37">
        <v>15</v>
      </c>
      <c r="D40" s="26">
        <f aca="true" t="shared" si="1" ref="D40:D62">+E40/B40</f>
        <v>30</v>
      </c>
      <c r="E40" s="37">
        <v>450</v>
      </c>
      <c r="F40" s="37">
        <v>450</v>
      </c>
      <c r="I40" s="37"/>
      <c r="J40" s="38"/>
      <c r="K40" s="37"/>
      <c r="L40" s="37"/>
    </row>
    <row r="41" spans="1:12" ht="9">
      <c r="A41" s="1" t="s">
        <v>1</v>
      </c>
      <c r="B41" s="37">
        <v>68813</v>
      </c>
      <c r="D41" s="26">
        <f t="shared" si="1"/>
        <v>58.25798904276808</v>
      </c>
      <c r="E41" s="37">
        <v>4008907</v>
      </c>
      <c r="F41" s="37">
        <v>3927648</v>
      </c>
      <c r="I41" s="37"/>
      <c r="J41" s="38"/>
      <c r="K41" s="37"/>
      <c r="L41" s="37"/>
    </row>
    <row r="42" spans="1:12" ht="9">
      <c r="A42" s="1" t="s">
        <v>18</v>
      </c>
      <c r="B42" s="24">
        <f>SUM(B43)</f>
        <v>58</v>
      </c>
      <c r="D42" s="26">
        <f t="shared" si="1"/>
        <v>35</v>
      </c>
      <c r="E42" s="24">
        <f>SUM(E43)</f>
        <v>2030</v>
      </c>
      <c r="F42" s="24">
        <f>SUM(F43)</f>
        <v>1990</v>
      </c>
      <c r="I42" s="37"/>
      <c r="J42" s="38"/>
      <c r="K42" s="37"/>
      <c r="L42" s="37"/>
    </row>
    <row r="43" spans="1:12" s="3" customFormat="1" ht="9">
      <c r="A43" s="3" t="s">
        <v>21</v>
      </c>
      <c r="B43" s="25">
        <v>58</v>
      </c>
      <c r="C43" s="4"/>
      <c r="D43" s="31">
        <f t="shared" si="1"/>
        <v>35</v>
      </c>
      <c r="E43" s="25">
        <v>2030</v>
      </c>
      <c r="F43" s="25">
        <v>1990</v>
      </c>
      <c r="I43" s="39"/>
      <c r="J43" s="41"/>
      <c r="K43" s="39"/>
      <c r="L43" s="39"/>
    </row>
    <row r="44" spans="1:12" ht="9">
      <c r="A44" s="1" t="s">
        <v>2</v>
      </c>
      <c r="B44" s="37">
        <v>62685</v>
      </c>
      <c r="D44" s="26">
        <f t="shared" si="1"/>
        <v>53.92096992901013</v>
      </c>
      <c r="E44" s="37">
        <v>3380036</v>
      </c>
      <c r="F44" s="37">
        <v>3352836</v>
      </c>
      <c r="I44" s="37"/>
      <c r="J44" s="38"/>
      <c r="K44" s="37"/>
      <c r="L44" s="37"/>
    </row>
    <row r="45" spans="1:12" ht="9">
      <c r="A45" s="1" t="s">
        <v>23</v>
      </c>
      <c r="B45" s="37">
        <v>6040</v>
      </c>
      <c r="D45" s="26">
        <f t="shared" si="1"/>
        <v>50.6953642384106</v>
      </c>
      <c r="E45" s="37">
        <v>306200</v>
      </c>
      <c r="F45" s="37">
        <v>306200</v>
      </c>
      <c r="I45" s="37"/>
      <c r="J45" s="38"/>
      <c r="K45" s="37"/>
      <c r="L45" s="37"/>
    </row>
    <row r="46" spans="1:12" ht="9">
      <c r="A46" s="1" t="s">
        <v>3</v>
      </c>
      <c r="B46" s="37">
        <v>633</v>
      </c>
      <c r="C46" s="15"/>
      <c r="D46" s="26">
        <f t="shared" si="1"/>
        <v>32.203791469194314</v>
      </c>
      <c r="E46" s="37">
        <v>20385</v>
      </c>
      <c r="F46" s="37">
        <v>20380</v>
      </c>
      <c r="I46" s="37"/>
      <c r="J46" s="38"/>
      <c r="K46" s="37"/>
      <c r="L46" s="37"/>
    </row>
    <row r="47" spans="1:12" ht="9">
      <c r="A47" s="1" t="s">
        <v>24</v>
      </c>
      <c r="B47" s="37">
        <v>207650</v>
      </c>
      <c r="C47" s="15"/>
      <c r="D47" s="26">
        <f t="shared" si="1"/>
        <v>57.50874066939562</v>
      </c>
      <c r="E47" s="37">
        <v>11941690</v>
      </c>
      <c r="F47" s="37">
        <v>11941690</v>
      </c>
      <c r="I47" s="37"/>
      <c r="J47" s="38"/>
      <c r="K47" s="37"/>
      <c r="L47" s="37"/>
    </row>
    <row r="48" spans="1:12" ht="9">
      <c r="A48" s="1" t="s">
        <v>4</v>
      </c>
      <c r="B48" s="37">
        <v>28160</v>
      </c>
      <c r="C48" s="15"/>
      <c r="D48" s="26">
        <f t="shared" si="1"/>
        <v>38.959765625</v>
      </c>
      <c r="E48" s="37">
        <v>1097107</v>
      </c>
      <c r="F48" s="37">
        <v>1073408</v>
      </c>
      <c r="I48" s="37"/>
      <c r="J48" s="38"/>
      <c r="K48" s="37"/>
      <c r="L48" s="37"/>
    </row>
    <row r="49" spans="1:12" ht="9">
      <c r="A49" s="1" t="s">
        <v>5</v>
      </c>
      <c r="B49" s="37">
        <v>67776</v>
      </c>
      <c r="C49" s="15"/>
      <c r="D49" s="26">
        <f t="shared" si="1"/>
        <v>58.14012334749764</v>
      </c>
      <c r="E49" s="37">
        <v>3940505</v>
      </c>
      <c r="F49" s="37">
        <v>2938812</v>
      </c>
      <c r="I49" s="37"/>
      <c r="J49" s="38"/>
      <c r="K49" s="37"/>
      <c r="L49" s="37"/>
    </row>
    <row r="50" spans="1:12" ht="9">
      <c r="A50" s="1" t="s">
        <v>6</v>
      </c>
      <c r="B50" s="37">
        <v>35017</v>
      </c>
      <c r="C50" s="15"/>
      <c r="D50" s="26">
        <f t="shared" si="1"/>
        <v>43.18468172601879</v>
      </c>
      <c r="E50" s="37">
        <v>1512198</v>
      </c>
      <c r="F50" s="37">
        <v>1471677</v>
      </c>
      <c r="I50" s="37"/>
      <c r="J50" s="38"/>
      <c r="K50" s="37"/>
      <c r="L50" s="37"/>
    </row>
    <row r="51" spans="1:12" ht="9">
      <c r="A51" s="1" t="s">
        <v>7</v>
      </c>
      <c r="B51" s="37">
        <v>25985</v>
      </c>
      <c r="C51" s="15"/>
      <c r="D51" s="26">
        <f t="shared" si="1"/>
        <v>31.781604771983837</v>
      </c>
      <c r="E51" s="37">
        <v>825845</v>
      </c>
      <c r="F51" s="37">
        <v>805744</v>
      </c>
      <c r="I51" s="37"/>
      <c r="J51" s="38"/>
      <c r="K51" s="37"/>
      <c r="L51" s="37"/>
    </row>
    <row r="52" spans="1:12" ht="9">
      <c r="A52" s="1" t="s">
        <v>8</v>
      </c>
      <c r="B52" s="37">
        <v>25759</v>
      </c>
      <c r="C52" s="15"/>
      <c r="D52" s="26">
        <f t="shared" si="1"/>
        <v>43.735936954074305</v>
      </c>
      <c r="E52" s="37">
        <v>1126594</v>
      </c>
      <c r="F52" s="37">
        <v>1026829</v>
      </c>
      <c r="I52" s="37"/>
      <c r="J52" s="38"/>
      <c r="K52" s="37"/>
      <c r="L52" s="37"/>
    </row>
    <row r="53" spans="1:12" ht="9">
      <c r="A53" s="1" t="s">
        <v>9</v>
      </c>
      <c r="B53" s="37">
        <v>3604</v>
      </c>
      <c r="C53" s="15"/>
      <c r="D53" s="26">
        <f t="shared" si="1"/>
        <v>35.09156492785794</v>
      </c>
      <c r="E53" s="37">
        <v>126470</v>
      </c>
      <c r="F53" s="37">
        <v>126470</v>
      </c>
      <c r="I53" s="37"/>
      <c r="J53" s="38"/>
      <c r="K53" s="37"/>
      <c r="L53" s="37"/>
    </row>
    <row r="54" spans="1:12" ht="9">
      <c r="A54" s="1" t="s">
        <v>10</v>
      </c>
      <c r="B54" s="37">
        <v>23995</v>
      </c>
      <c r="C54" s="15"/>
      <c r="D54" s="26">
        <f t="shared" si="1"/>
        <v>33.20941862888102</v>
      </c>
      <c r="E54" s="37">
        <v>796860</v>
      </c>
      <c r="F54" s="37">
        <v>779330</v>
      </c>
      <c r="I54" s="37"/>
      <c r="J54" s="38"/>
      <c r="K54" s="37"/>
      <c r="L54" s="37"/>
    </row>
    <row r="55" spans="1:12" ht="9">
      <c r="A55" s="1" t="s">
        <v>11</v>
      </c>
      <c r="B55" s="37">
        <v>3040</v>
      </c>
      <c r="C55" s="15"/>
      <c r="D55" s="26">
        <f t="shared" si="1"/>
        <v>15.328947368421053</v>
      </c>
      <c r="E55" s="37">
        <v>46600</v>
      </c>
      <c r="F55" s="37">
        <v>45790</v>
      </c>
      <c r="I55" s="37"/>
      <c r="J55" s="38"/>
      <c r="K55" s="37"/>
      <c r="L55" s="37"/>
    </row>
    <row r="56" spans="1:12" ht="9" customHeight="1">
      <c r="A56" s="1" t="s">
        <v>12</v>
      </c>
      <c r="B56" s="37">
        <v>5000</v>
      </c>
      <c r="C56" s="15"/>
      <c r="D56" s="26">
        <f t="shared" si="1"/>
        <v>18</v>
      </c>
      <c r="E56" s="37">
        <v>90000</v>
      </c>
      <c r="F56" s="37">
        <v>90000</v>
      </c>
      <c r="I56" s="37"/>
      <c r="J56" s="38"/>
      <c r="K56" s="37"/>
      <c r="L56" s="37"/>
    </row>
    <row r="57" spans="1:12" ht="9">
      <c r="A57" s="1" t="s">
        <v>13</v>
      </c>
      <c r="B57" s="37">
        <v>22215</v>
      </c>
      <c r="C57" s="15"/>
      <c r="D57" s="26">
        <f t="shared" si="1"/>
        <v>22.62061670042764</v>
      </c>
      <c r="E57" s="37">
        <v>502517</v>
      </c>
      <c r="F57" s="37">
        <v>502071</v>
      </c>
      <c r="I57" s="37"/>
      <c r="J57" s="38"/>
      <c r="K57" s="37"/>
      <c r="L57" s="37"/>
    </row>
    <row r="58" spans="1:12" ht="9">
      <c r="A58" s="1" t="s">
        <v>14</v>
      </c>
      <c r="B58" s="37">
        <v>610</v>
      </c>
      <c r="C58" s="15"/>
      <c r="D58" s="26">
        <f t="shared" si="1"/>
        <v>13.60655737704918</v>
      </c>
      <c r="E58" s="37">
        <v>8300</v>
      </c>
      <c r="F58" s="37">
        <v>8300</v>
      </c>
      <c r="I58" s="37"/>
      <c r="J58" s="38"/>
      <c r="K58" s="37"/>
      <c r="L58" s="37"/>
    </row>
    <row r="59" spans="1:12" ht="9">
      <c r="A59" s="14" t="s">
        <v>19</v>
      </c>
      <c r="B59" s="40">
        <f>SUM(B39:B58)-B42</f>
        <v>682055</v>
      </c>
      <c r="C59" s="20"/>
      <c r="D59" s="27">
        <f t="shared" si="1"/>
        <v>50.01413522369897</v>
      </c>
      <c r="E59" s="40">
        <f>SUM(E39:E58)-E42</f>
        <v>34112391</v>
      </c>
      <c r="F59" s="40">
        <f>SUM(F39:F58)-F42</f>
        <v>32799322</v>
      </c>
      <c r="I59" s="37"/>
      <c r="J59" s="38"/>
      <c r="K59" s="37"/>
      <c r="L59" s="37"/>
    </row>
    <row r="60" spans="1:12" ht="9">
      <c r="A60" s="14" t="s">
        <v>35</v>
      </c>
      <c r="B60" s="40">
        <f>SUM(B39:B47)-B42</f>
        <v>440894</v>
      </c>
      <c r="C60" s="20"/>
      <c r="D60" s="27">
        <f t="shared" si="1"/>
        <v>54.524205364554746</v>
      </c>
      <c r="E60" s="40">
        <f>SUM(E39:E47)-E42</f>
        <v>24039395</v>
      </c>
      <c r="F60" s="40">
        <f>SUM(F39:F47)-F42</f>
        <v>23930891</v>
      </c>
      <c r="I60" s="37"/>
      <c r="J60" s="38"/>
      <c r="K60" s="37"/>
      <c r="L60" s="37"/>
    </row>
    <row r="61" spans="1:12" ht="9">
      <c r="A61" s="14" t="s">
        <v>36</v>
      </c>
      <c r="B61" s="40">
        <f>SUM(B48:B51)</f>
        <v>156938</v>
      </c>
      <c r="C61" s="15"/>
      <c r="D61" s="27">
        <f t="shared" si="1"/>
        <v>46.997253692541</v>
      </c>
      <c r="E61" s="40">
        <f>SUM(E48:E51)</f>
        <v>7375655</v>
      </c>
      <c r="F61" s="40">
        <f>SUM(F48:F51)</f>
        <v>6289641</v>
      </c>
      <c r="I61" s="37"/>
      <c r="J61" s="38"/>
      <c r="K61" s="37"/>
      <c r="L61" s="37"/>
    </row>
    <row r="62" spans="1:12" ht="9">
      <c r="A62" s="14" t="s">
        <v>16</v>
      </c>
      <c r="B62" s="40">
        <f>SUM(B52:B58)</f>
        <v>84223</v>
      </c>
      <c r="C62" s="15"/>
      <c r="D62" s="27">
        <f t="shared" si="1"/>
        <v>32.02618049701388</v>
      </c>
      <c r="E62" s="40">
        <f>SUM(E52:E58)</f>
        <v>2697341</v>
      </c>
      <c r="F62" s="40">
        <f>SUM(F52:F58)</f>
        <v>2578790</v>
      </c>
      <c r="I62" s="37"/>
      <c r="J62" s="38"/>
      <c r="K62" s="37"/>
      <c r="L62" s="37"/>
    </row>
    <row r="63" spans="1:12" ht="9">
      <c r="A63" s="8"/>
      <c r="B63" s="9"/>
      <c r="C63" s="9"/>
      <c r="D63" s="8"/>
      <c r="E63" s="9"/>
      <c r="F63" s="9"/>
      <c r="I63" s="37"/>
      <c r="J63" s="38"/>
      <c r="K63" s="37"/>
      <c r="L63" s="37"/>
    </row>
  </sheetData>
  <mergeCells count="5">
    <mergeCell ref="A8:F8"/>
    <mergeCell ref="A37:F37"/>
    <mergeCell ref="B5:B6"/>
    <mergeCell ref="D5:F5"/>
    <mergeCell ref="A5:A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I.S.T.A.T.</cp:lastModifiedBy>
  <cp:lastPrinted>2005-05-19T10:12:51Z</cp:lastPrinted>
  <dcterms:created xsi:type="dcterms:W3CDTF">1999-01-20T10:30:02Z</dcterms:created>
  <dcterms:modified xsi:type="dcterms:W3CDTF">2004-06-03T09:43:25Z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